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7EEB7D6A35C7D625B353DB4F6BA34E5049556080" xr6:coauthVersionLast="47" xr6:coauthVersionMax="47" xr10:uidLastSave="{899D7B6E-20E6-4F85-BB66-43A68E4FE7D5}"/>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F73" i="3" s="1"/>
  <c r="C73" i="3"/>
  <c r="C61" i="3"/>
  <c r="E56" i="3"/>
  <c r="D56" i="3"/>
  <c r="C56" i="3"/>
  <c r="F56" i="3" s="1"/>
  <c r="E55" i="3"/>
  <c r="F55" i="3" s="1"/>
  <c r="D55" i="3"/>
  <c r="C55" i="3"/>
  <c r="E54" i="3"/>
  <c r="D54" i="3"/>
  <c r="C54" i="3"/>
  <c r="W106" i="3" s="1"/>
  <c r="F53" i="3"/>
  <c r="V134" i="3" s="1"/>
  <c r="E53" i="3"/>
  <c r="D53" i="3"/>
  <c r="C53" i="3"/>
  <c r="U106" i="3" s="1"/>
  <c r="F52" i="3"/>
  <c r="E60"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F16" i="3"/>
  <c r="E20" i="3" s="1"/>
  <c r="E16" i="3"/>
  <c r="D16" i="3"/>
  <c r="C16" i="3"/>
  <c r="Q106" i="3" s="1"/>
  <c r="C9" i="3"/>
  <c r="D9" i="3" s="1"/>
  <c r="C8" i="3"/>
  <c r="D8" i="3" s="1"/>
  <c r="E43" i="3" l="1"/>
  <c r="C43" i="3"/>
  <c r="D43" i="3"/>
  <c r="E81" i="3"/>
  <c r="D81" i="3"/>
  <c r="C81" i="3"/>
  <c r="C38" i="3"/>
  <c r="D38" i="3"/>
  <c r="E38" i="3"/>
  <c r="E82" i="3"/>
  <c r="D82" i="3"/>
  <c r="C82" i="3"/>
  <c r="E80" i="3"/>
  <c r="D80" i="3"/>
  <c r="C80" i="3"/>
  <c r="G95" i="3"/>
  <c r="E83" i="3"/>
  <c r="D83" i="3"/>
  <c r="C83" i="3"/>
  <c r="E39" i="3"/>
  <c r="D39" i="3"/>
  <c r="C39" i="3"/>
  <c r="E40" i="3"/>
  <c r="D40" i="3"/>
  <c r="C40" i="3"/>
  <c r="E41" i="3"/>
  <c r="D41" i="3"/>
  <c r="C41" i="3"/>
  <c r="E63" i="3"/>
  <c r="D63" i="3"/>
  <c r="C63" i="3"/>
  <c r="E42" i="3"/>
  <c r="D42" i="3"/>
  <c r="C42" i="3"/>
  <c r="E64" i="3"/>
  <c r="D64" i="3"/>
  <c r="C64" i="3"/>
  <c r="R110" i="3"/>
  <c r="R115" i="3"/>
  <c r="R120" i="3"/>
  <c r="R125" i="3"/>
  <c r="R130" i="3"/>
  <c r="R135" i="3"/>
  <c r="T110" i="3"/>
  <c r="T115" i="3"/>
  <c r="T120" i="3"/>
  <c r="T125" i="3"/>
  <c r="T130" i="3"/>
  <c r="T135" i="3"/>
  <c r="D61" i="3"/>
  <c r="C7" i="3"/>
  <c r="D7" i="3" s="1"/>
  <c r="E61" i="3"/>
  <c r="V110" i="3"/>
  <c r="V115" i="3"/>
  <c r="V120" i="3"/>
  <c r="V125" i="3"/>
  <c r="V130" i="3"/>
  <c r="V135" i="3"/>
  <c r="R111" i="3"/>
  <c r="R116" i="3"/>
  <c r="R121" i="3"/>
  <c r="R126" i="3"/>
  <c r="R131" i="3"/>
  <c r="R136" i="3"/>
  <c r="T111" i="3"/>
  <c r="T116" i="3"/>
  <c r="T121" i="3"/>
  <c r="T126" i="3"/>
  <c r="T131" i="3"/>
  <c r="T136" i="3"/>
  <c r="V111" i="3"/>
  <c r="V116" i="3"/>
  <c r="V121" i="3"/>
  <c r="V126" i="3"/>
  <c r="V131" i="3"/>
  <c r="V136" i="3"/>
  <c r="R112" i="3"/>
  <c r="R117" i="3"/>
  <c r="R122" i="3"/>
  <c r="R127" i="3"/>
  <c r="R132" i="3"/>
  <c r="R137" i="3"/>
  <c r="F54" i="3"/>
  <c r="T112" i="3"/>
  <c r="T117" i="3"/>
  <c r="T122" i="3"/>
  <c r="T127" i="3"/>
  <c r="T132" i="3"/>
  <c r="T137" i="3"/>
  <c r="V112" i="3"/>
  <c r="V117" i="3"/>
  <c r="V122" i="3"/>
  <c r="V127" i="3"/>
  <c r="V132" i="3"/>
  <c r="V137" i="3"/>
  <c r="C20" i="3"/>
  <c r="R108" i="3"/>
  <c r="R113" i="3"/>
  <c r="R118" i="3"/>
  <c r="R123" i="3"/>
  <c r="R128" i="3"/>
  <c r="R133" i="3"/>
  <c r="R138" i="3"/>
  <c r="T108" i="3"/>
  <c r="T113" i="3"/>
  <c r="T118" i="3"/>
  <c r="T123" i="3"/>
  <c r="T128" i="3"/>
  <c r="T133" i="3"/>
  <c r="T138" i="3"/>
  <c r="V108" i="3"/>
  <c r="V113" i="3"/>
  <c r="V118" i="3"/>
  <c r="V123" i="3"/>
  <c r="V128" i="3"/>
  <c r="V133" i="3"/>
  <c r="V138" i="3"/>
  <c r="R109" i="3"/>
  <c r="R114" i="3"/>
  <c r="R119" i="3"/>
  <c r="R124" i="3"/>
  <c r="R129" i="3"/>
  <c r="R134" i="3"/>
  <c r="D20" i="3"/>
  <c r="T109" i="3"/>
  <c r="T114" i="3"/>
  <c r="T119" i="3"/>
  <c r="T124" i="3"/>
  <c r="T129" i="3"/>
  <c r="T134" i="3"/>
  <c r="C60" i="3"/>
  <c r="D60" i="3"/>
  <c r="V109" i="3"/>
  <c r="V114" i="3"/>
  <c r="V119" i="3"/>
  <c r="V124" i="3"/>
  <c r="V129" i="3"/>
  <c r="X134" i="3" l="1"/>
  <c r="X129" i="3"/>
  <c r="X124" i="3"/>
  <c r="X119" i="3"/>
  <c r="X114" i="3"/>
  <c r="X109" i="3"/>
  <c r="X138" i="3"/>
  <c r="X133" i="3"/>
  <c r="X128" i="3"/>
  <c r="X123" i="3"/>
  <c r="X118" i="3"/>
  <c r="X113" i="3"/>
  <c r="X108" i="3"/>
  <c r="X137" i="3"/>
  <c r="X132" i="3"/>
  <c r="X127" i="3"/>
  <c r="X122" i="3"/>
  <c r="X117" i="3"/>
  <c r="X112" i="3"/>
  <c r="D62" i="3"/>
  <c r="X136" i="3"/>
  <c r="X131" i="3"/>
  <c r="X126" i="3"/>
  <c r="X121" i="3"/>
  <c r="X116" i="3"/>
  <c r="X111" i="3"/>
  <c r="E62" i="3"/>
  <c r="X135" i="3"/>
  <c r="X130" i="3"/>
  <c r="X125" i="3"/>
  <c r="X120" i="3"/>
  <c r="X115" i="3"/>
  <c r="X110" i="3"/>
  <c r="C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26" authorId="0" shapeId="0" xr:uid="{00000000-0006-0000-0400-00001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L26" authorId="0" shapeId="0" xr:uid="{00000000-0006-0000-0400-00001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26" authorId="0" shapeId="0" xr:uid="{00000000-0006-0000-0400-00001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2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1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6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P32" authorId="0" shapeId="0" xr:uid="{00000000-0006-0000-0400-00002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R32" authorId="0" shapeId="0" xr:uid="{00000000-0006-0000-0400-00002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S32" authorId="0" shapeId="0" xr:uid="{00000000-0006-0000-0400-00002C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32" authorId="0" shapeId="0" xr:uid="{00000000-0006-0000-0400-00002D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2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2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3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Z32" authorId="0" shapeId="0" xr:uid="{00000000-0006-0000-0400-000033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4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5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3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 authorId="0" shapeId="0" xr:uid="{00000000-0006-0000-0400-00003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3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33" authorId="0" shapeId="0" xr:uid="{00000000-0006-0000-0400-000039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3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B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4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4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1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62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6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64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6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6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7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6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6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6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6B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4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4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52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8" authorId="0" shapeId="0" xr:uid="{00000000-0006-0000-0400-00005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48" authorId="0" shapeId="0" xr:uid="{00000000-0006-0000-0400-00005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6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72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3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73" authorId="0" shapeId="0" xr:uid="{00000000-0006-0000-0400-000074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3" authorId="0" shapeId="0" xr:uid="{00000000-0006-0000-0400-000075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7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3" authorId="0" shapeId="0" xr:uid="{00000000-0006-0000-0400-00007A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3" authorId="0" shapeId="0" xr:uid="{00000000-0006-0000-0400-00007B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7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7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73" authorId="0" shapeId="0" xr:uid="{00000000-0006-0000-0400-00007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7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3" authorId="0" shapeId="0" xr:uid="{00000000-0006-0000-0400-00008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8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3" authorId="0" shapeId="0" xr:uid="{00000000-0006-0000-0400-00008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8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I73" authorId="0" shapeId="0" xr:uid="{00000000-0006-0000-0400-00008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8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8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73" authorId="0" shapeId="0" xr:uid="{00000000-0006-0000-0400-00008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73" authorId="0" shapeId="0" xr:uid="{00000000-0006-0000-0400-00008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3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4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5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B6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5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6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7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8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9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C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C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C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C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L94" authorId="0" shapeId="0" xr:uid="{00000000-0006-0000-0400-0000C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D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D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A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B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C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D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2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H14" authorId="0" shapeId="0" xr:uid="{00000000-0006-0000-0500-00002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7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20" authorId="0" shapeId="0" xr:uid="{00000000-0006-0000-0500-00002A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20" authorId="0" shapeId="0" xr:uid="{00000000-0006-0000-0500-00002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2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3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20" authorId="0" shapeId="0" xr:uid="{00000000-0006-0000-0500-00003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0" authorId="0" shapeId="0" xr:uid="{00000000-0006-0000-0500-00003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20" authorId="0" shapeId="0" xr:uid="{00000000-0006-0000-0500-00003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S20" authorId="0" shapeId="0" xr:uid="{00000000-0006-0000-0500-00003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20" authorId="0" shapeId="0" xr:uid="{00000000-0006-0000-0500-00003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20" authorId="0" shapeId="0" xr:uid="{00000000-0006-0000-0500-00003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 authorId="0" shapeId="0" xr:uid="{00000000-0006-0000-0500-00003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 authorId="0" shapeId="0" xr:uid="{00000000-0006-0000-0500-00003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 authorId="0" shapeId="0" xr:uid="{00000000-0006-0000-0500-00003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Y20" authorId="0" shapeId="0" xr:uid="{00000000-0006-0000-0500-00003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Z20" authorId="0" shapeId="0" xr:uid="{00000000-0006-0000-0500-00003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0" authorId="0" shapeId="0" xr:uid="{00000000-0006-0000-0500-00002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B20" authorId="0" shapeId="0" xr:uid="{00000000-0006-0000-05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4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4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2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7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4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N27" authorId="0" shapeId="0" xr:uid="{00000000-0006-0000-0500-00004D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4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P27" authorId="0" shapeId="0" xr:uid="{00000000-0006-0000-0500-00004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7" authorId="0" shapeId="0" xr:uid="{00000000-0006-0000-0500-00005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7" authorId="0" shapeId="0" xr:uid="{00000000-0006-0000-0500-000053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9" authorId="0" shapeId="0" xr:uid="{00000000-0006-0000-0500-00005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N29" authorId="0" shapeId="0" xr:uid="{00000000-0006-0000-0500-00005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 authorId="0" shapeId="0" xr:uid="{00000000-0006-0000-0500-00005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D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5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6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E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3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7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76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77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78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79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A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7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B31" authorId="0" shapeId="0" xr:uid="{00000000-0006-0000-0500-00007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F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31" authorId="0" shapeId="0" xr:uid="{00000000-0006-0000-0500-00006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1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2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1" authorId="0" shapeId="0" xr:uid="{00000000-0006-0000-0500-00006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1" authorId="0" shapeId="0" xr:uid="{00000000-0006-0000-0500-00006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J7" authorId="0" shapeId="0" xr:uid="{00000000-0006-0000-0600-00000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0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7" authorId="0" shapeId="0" xr:uid="{00000000-0006-0000-0600-00001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C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600-00002D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23" authorId="0" shapeId="0" xr:uid="{00000000-0006-0000-0600-00002E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23" authorId="0" shapeId="0" xr:uid="{00000000-0006-0000-0600-000032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3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3" authorId="0" shapeId="0" xr:uid="{00000000-0006-0000-0600-000034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35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3" authorId="0" shapeId="0" xr:uid="{00000000-0006-0000-0600-00003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3A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23" authorId="0" shapeId="0" xr:uid="{00000000-0006-0000-0600-00003B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3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4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23" authorId="0" shapeId="0" xr:uid="{00000000-0006-0000-0600-00004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4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4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4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I23" authorId="0" shapeId="0" xr:uid="{00000000-0006-0000-0600-00004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4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4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23" authorId="0" shapeId="0" xr:uid="{00000000-0006-0000-0600-00004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23" authorId="0" shapeId="0" xr:uid="{00000000-0006-0000-0600-00002F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3" authorId="0" shapeId="0" xr:uid="{00000000-0006-0000-0600-000030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50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5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5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6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8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9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A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B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6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6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6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50" authorId="0" shapeId="0" xr:uid="{00000000-0006-0000-0600-00006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600-00006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0" authorId="0" shapeId="0" xr:uid="{00000000-0006-0000-0600-00006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E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P50" authorId="0" shapeId="0" xr:uid="{00000000-0006-0000-0600-00006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7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0" authorId="0" shapeId="0" xr:uid="{00000000-0006-0000-0600-00007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7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6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8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3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91" authorId="0" shapeId="0" xr:uid="{00000000-0006-0000-0600-000084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L91" authorId="0" shapeId="0" xr:uid="{00000000-0006-0000-0600-00008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8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1" authorId="0" shapeId="0" xr:uid="{00000000-0006-0000-0600-00008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8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8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8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91" authorId="0" shapeId="0" xr:uid="{00000000-0006-0000-0600-00008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91" authorId="0" shapeId="0" xr:uid="{00000000-0006-0000-0600-00009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91" authorId="0" shapeId="0" xr:uid="{00000000-0006-0000-0600-00009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9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91" authorId="0" shapeId="0" xr:uid="{00000000-0006-0000-0600-000094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5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91" authorId="0" shapeId="0" xr:uid="{00000000-0006-0000-0600-00009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9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91" authorId="0" shapeId="0" xr:uid="{00000000-0006-0000-0600-00009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8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A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A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B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B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C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C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C2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D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9E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9F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3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700-00001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1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2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3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O93" authorId="0" shapeId="0" xr:uid="{00000000-0006-0000-0700-00003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93" authorId="0" shapeId="0" xr:uid="{00000000-0006-0000-0700-00003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7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93" authorId="0" shapeId="0" xr:uid="{00000000-0006-0000-0700-00003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V93" authorId="0" shapeId="0" xr:uid="{00000000-0006-0000-0700-000039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93" authorId="0" shapeId="0" xr:uid="{00000000-0006-0000-0700-00003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19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1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1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93" authorId="0" shapeId="0" xr:uid="{00000000-0006-0000-0700-00002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A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3" authorId="0" shapeId="0" xr:uid="{00000000-0006-0000-0700-00002B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3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3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3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0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3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111" authorId="0" shapeId="0" xr:uid="{00000000-0006-0000-0700-000044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111" authorId="0" shapeId="0" xr:uid="{00000000-0006-0000-0700-00004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1" authorId="0" shapeId="0" xr:uid="{00000000-0006-0000-0700-00004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4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111" authorId="0" shapeId="0" xr:uid="{00000000-0006-0000-0700-00004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111" authorId="0" shapeId="0" xr:uid="{00000000-0006-0000-0700-00004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111" authorId="0" shapeId="0" xr:uid="{00000000-0006-0000-0700-00004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111" authorId="0" shapeId="0" xr:uid="{00000000-0006-0000-0700-00005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111" authorId="0" shapeId="0" xr:uid="{00000000-0006-0000-0700-00005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5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111" authorId="0" shapeId="0" xr:uid="{00000000-0006-0000-0700-000054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5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111" authorId="0" shapeId="0" xr:uid="{00000000-0006-0000-0700-00005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1" authorId="0" shapeId="0" xr:uid="{00000000-0006-0000-0700-00005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111" authorId="0" shapeId="0" xr:uid="{00000000-0006-0000-0700-00005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5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5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5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5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5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7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8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X134" authorId="0" shapeId="0" xr:uid="{00000000-0006-0000-0700-000069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142" authorId="0" shapeId="0" xr:uid="{00000000-0006-0000-0700-00006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D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6E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6F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145" authorId="0" shapeId="0" xr:uid="{00000000-0006-0000-07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K145" authorId="0" shapeId="0" xr:uid="{00000000-0006-0000-07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A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J146" authorId="0" shapeId="0" xr:uid="{00000000-0006-0000-0700-00007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7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7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0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1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2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5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6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7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8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9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A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B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C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8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8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4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5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6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7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8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9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A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B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75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6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7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8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9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9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157" authorId="0" shapeId="0" xr:uid="{00000000-0006-0000-0700-00009D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57" authorId="0" shapeId="0" xr:uid="{00000000-0006-0000-0700-00009E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9F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0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57" authorId="0" shapeId="0" xr:uid="{00000000-0006-0000-0700-0000A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57" authorId="0" shapeId="0" xr:uid="{00000000-0006-0000-0700-0000A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157" authorId="0" shapeId="0" xr:uid="{00000000-0006-0000-0700-0000A5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157" authorId="0" shapeId="0" xr:uid="{00000000-0006-0000-0700-0000A6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57" authorId="0" shapeId="0" xr:uid="{00000000-0006-0000-0700-0000A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A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157" authorId="0" shapeId="0" xr:uid="{00000000-0006-0000-0700-0000A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7" authorId="0" shapeId="0" xr:uid="{00000000-0006-0000-0700-0000A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A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F157" authorId="0" shapeId="0" xr:uid="{00000000-0006-0000-0700-0000B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7" authorId="0" shapeId="0" xr:uid="{00000000-0006-0000-0700-0000B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57" authorId="0" shapeId="0" xr:uid="{00000000-0006-0000-0700-0000B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I157" authorId="0" shapeId="0" xr:uid="{00000000-0006-0000-0700-0000B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J157" authorId="0" shapeId="0" xr:uid="{00000000-0006-0000-0700-0000B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57" authorId="0" shapeId="0" xr:uid="{00000000-0006-0000-0700-0000B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2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229"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9" authorId="0" shapeId="0" xr:uid="{00000000-0006-0000-0A00-00001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229"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229" authorId="0" shapeId="0" xr:uid="{00000000-0006-0000-0A00-00001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9" authorId="0" shapeId="0" xr:uid="{00000000-0006-0000-0A00-00001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9" authorId="0" shapeId="0" xr:uid="{00000000-0006-0000-0A00-00001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E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F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10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1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5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6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9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20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4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1" authorId="0" shapeId="0" xr:uid="{00000000-0006-0000-0B00-000021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43" authorId="0" shapeId="0" xr:uid="{00000000-0006-0000-0B00-00002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3" authorId="0" shapeId="0" xr:uid="{00000000-0006-0000-0B00-00003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3" authorId="0" shapeId="0" xr:uid="{00000000-0006-0000-0B00-00003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H246" authorId="0" shapeId="0" xr:uid="{00000000-0006-0000-0B00-00003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E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C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5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F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40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1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3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4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5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6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7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8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9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A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B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C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7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8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6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7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7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5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300" authorId="0" shapeId="0" xr:uid="{00000000-0006-0000-0B00-000078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00" authorId="0" shapeId="0" xr:uid="{00000000-0006-0000-0B00-000079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300" authorId="0" shapeId="0" xr:uid="{00000000-0006-0000-0B00-00007A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300" authorId="0" shapeId="0" xr:uid="{00000000-0006-0000-0B00-00007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00" authorId="0" shapeId="0" xr:uid="{00000000-0006-0000-0B00-00007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B00-00007D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301" authorId="0" shapeId="0" xr:uid="{00000000-0006-0000-0B00-00007E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09" authorId="0" shapeId="0" xr:uid="{00000000-0006-0000-0B00-00007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8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8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8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9" authorId="0" shapeId="0" xr:uid="{00000000-0006-0000-0B00-00008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09" authorId="0" shapeId="0" xr:uid="{00000000-0006-0000-0B00-00008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9" authorId="0" shapeId="0" xr:uid="{00000000-0006-0000-0B00-00008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09" authorId="0" shapeId="0" xr:uid="{00000000-0006-0000-0B00-00008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8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9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Z309" authorId="0" shapeId="0" xr:uid="{00000000-0006-0000-0B00-00009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9" authorId="0" shapeId="0" xr:uid="{00000000-0006-0000-0B00-00009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309" authorId="0" shapeId="0" xr:uid="{00000000-0006-0000-0B00-00009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8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09" authorId="0" shapeId="0" xr:uid="{00000000-0006-0000-0B00-00009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09" authorId="0" shapeId="0" xr:uid="{00000000-0006-0000-0B00-00009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H348" authorId="0" shapeId="0" xr:uid="{00000000-0006-0000-0B00-00009E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F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349" authorId="0" shapeId="0" xr:uid="{00000000-0006-0000-0B00-0000A0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349" authorId="0" shapeId="0" xr:uid="{00000000-0006-0000-0B00-0000A1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A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4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9" authorId="0" shapeId="0" xr:uid="{00000000-0006-0000-0B00-0000A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9" authorId="0" shapeId="0" xr:uid="{00000000-0006-0000-0B00-0000A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9" authorId="0" shapeId="0" xr:uid="{00000000-0006-0000-0B00-0000A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349" authorId="0" shapeId="0" xr:uid="{00000000-0006-0000-0B00-0000A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349" authorId="0" shapeId="0" xr:uid="{00000000-0006-0000-0B00-0000A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349" authorId="0" shapeId="0" xr:uid="{00000000-0006-0000-0B00-0000AB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349" authorId="0" shapeId="0" xr:uid="{00000000-0006-0000-0B00-0000AC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349" authorId="0" shapeId="0" xr:uid="{00000000-0006-0000-0B00-0000A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49" authorId="0" shapeId="0" xr:uid="{00000000-0006-0000-0B00-0000AE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349" authorId="0" shapeId="0" xr:uid="{00000000-0006-0000-0B00-0000B0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B1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349" authorId="0" shapeId="0" xr:uid="{00000000-0006-0000-0B00-0000B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9" authorId="0" shapeId="0" xr:uid="{00000000-0006-0000-0B00-0000B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349" authorId="0" shapeId="0" xr:uid="{00000000-0006-0000-0B00-0000B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6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7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8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B00-0000B9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BB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B00-0000BC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356" authorId="0" shapeId="0" xr:uid="{00000000-0006-0000-0B00-0000B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356" authorId="0" shapeId="0" xr:uid="{00000000-0006-0000-0B00-0000B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C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6" authorId="0" shapeId="0" xr:uid="{00000000-0006-0000-0B00-0000C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B00-0000C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B00-0000C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356" authorId="0" shapeId="0" xr:uid="{00000000-0006-0000-0B00-0000C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B00-0000C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B00-0000C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356" authorId="0" shapeId="0" xr:uid="{00000000-0006-0000-0B00-0000C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C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<sst xmlns="http://schemas.openxmlformats.org/spreadsheetml/2006/main" count="14998" uniqueCount="7006">
  <si>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</si>
  <si>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</si>
  <si>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</si>
  <si>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</si>
  <si>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</si>
  <si>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</si>
  <si>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</si>
  <si>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</si>
  <si>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</si>
  <si>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</si>
  <si>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</si>
  <si>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</si>
  <si>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</si>
  <si>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</si>
  <si>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</si>
  <si>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</si>
  <si>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</si>
  <si>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</si>
  <si>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</si>
  <si>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</si>
  <si>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</si>
  <si>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</si>
  <si>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</si>
  <si>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</si>
  <si>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</si>
  <si>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</si>
  <si>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</si>
  <si>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</si>
  <si>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</si>
  <si>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</si>
  <si>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</si>
  <si>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</si>
  <si>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</si>
  <si>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</si>
  <si>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</si>
  <si>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</si>
  <si>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</si>
  <si>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</si>
  <si>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</si>
  <si>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</si>
  <si>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</si>
  <si>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</si>
  <si>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</si>
  <si>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</si>
  <si>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</si>
  <si>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</si>
  <si>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</si>
  <si>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</si>
  <si>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</si>
  <si>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</si>
  <si>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</si>
  <si>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</si>
  <si>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</si>
  <si>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</si>
  <si>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</si>
  <si>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</si>
  <si>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</si>
  <si>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</si>
  <si>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</si>
  <si>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</si>
  <si>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</si>
  <si>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SEC-6DF77128</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</si>
  <si>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</si>
  <si>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r>
      <rPr>
        <sz val="11"/>
        <color rgb="FF000000"/>
        <rFont val="Calibri"/>
      </rPr>
      <t xml:space="preserve">Set the following UI path to </t>
    </r>
    <r>
      <rPr>
        <b/>
        <sz val="11"/>
        <color rgb="FF000000"/>
        <rFont val="Calibri"/>
      </rPr>
      <t>Always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channel binding token requirements</t>
    </r>
  </si>
  <si>
    <r>
      <rPr>
        <sz val="11"/>
        <color rgb="FF000000"/>
        <rFont val="Calibri"/>
      </rPr>
      <t>Domain controller: LDAP server channel binding token requirements</t>
    </r>
    <r>
      <rPr>
        <sz val="11"/>
        <color rgb="FF000000"/>
        <rFont val="Calibri"/>
      </rPr>
      <t xml:space="preserve">
</t>
    </r>
    <r>
      <rPr>
        <sz val="11"/>
        <color rgb="FF000000"/>
        <rFont val="Calibri"/>
      </rPr>
      <t>This security setting determines whether the LDAP server enforces validation of Channel Binding Tokens received in LDAP bind requests sent over LDAPS connections, as follows:</t>
    </r>
    <r>
      <rPr>
        <sz val="11"/>
        <color rgb="FF000000"/>
        <rFont val="Calibri"/>
      </rPr>
      <t xml:space="preserve">
</t>
    </r>
    <r>
      <rPr>
        <sz val="11"/>
        <color rgb="FF000000"/>
        <rFont val="Calibri"/>
      </rPr>
      <t>Never: No channel binding validation is performed. This is the behavior of all servers that have not been updated.</t>
    </r>
    <r>
      <rPr>
        <sz val="11"/>
        <color rgb="FF000000"/>
        <rFont val="Calibri"/>
      </rPr>
      <t xml:space="preserve">
</t>
    </r>
    <r>
      <rPr>
        <sz val="11"/>
        <color rgb="FF000000"/>
        <rFont val="Calibri"/>
      </rPr>
      <t>When supported: Clients that advertise support for Channel Binding Tokens must provide the correct token when authenticating over TLS/SSL connections; clients that do not advertise such support and/or do not use TLS/SSL connections are not impacted. This is an intermediate option that allows for application compatibility.</t>
    </r>
    <r>
      <rPr>
        <sz val="11"/>
        <color rgb="FF000000"/>
        <rFont val="Calibri"/>
      </rPr>
      <t xml:space="preserve">
</t>
    </r>
    <r>
      <rPr>
        <sz val="11"/>
        <color rgb="FF000000"/>
        <rFont val="Calibri"/>
      </rPr>
      <t>Always: All clients must provide channel binding information over LDAPS. The server rejects LDAPS authentication requests from clients that do not do so.</t>
    </r>
    <r>
      <rPr>
        <sz val="11"/>
        <color rgb="FF000000"/>
        <rFont val="Calibri"/>
      </rPr>
      <t xml:space="preserve">
</t>
    </r>
    <r>
      <rPr>
        <sz val="11"/>
        <color rgb="FF000000"/>
        <rFont val="Calibri"/>
      </rPr>
      <t>Default: This policy is not defined, which has the same effect as When Supported.</t>
    </r>
    <r>
      <rPr>
        <sz val="11"/>
        <color rgb="FF000000"/>
        <rFont val="Calibri"/>
      </rPr>
      <t xml:space="preserve">
</t>
    </r>
    <r>
      <rPr>
        <sz val="11"/>
        <color rgb="FF000000"/>
        <rFont val="Calibri"/>
      </rPr>
      <t>For more details and information on this configuration setting, please see https://go.microsoft.com/fwlink/?linkid=2102405.</t>
    </r>
    <r>
      <rPr>
        <sz val="11"/>
        <color rgb="FF000000"/>
        <rFont val="Calibri"/>
      </rPr>
      <t xml:space="preserve">
</t>
    </r>
    <r>
      <rPr>
        <sz val="11"/>
        <color rgb="FF000000"/>
        <rFont val="Calibri"/>
      </rPr>
      <t>Notes: The When Supported option only protects those clients that do support Extended Protection for Authentication; clients that do not may still be vulnerable until they are patched and/or configured. When this policy is set to Always, XP/2k3/Vista/Server 2008 systems will not be able to authenticate over TLS/SSL connections by default until Extended Protection for Authentication is enabled as per: https://docs.microsoft.com/en-us/security-updates/securityadvisories/2009/973811</t>
    </r>
  </si>
  <si>
    <t>MACHINE\System\CurrentControlSet\Services\NTDS\Parameters\LdapEnforceChannelBinding</t>
  </si>
  <si>
    <t>SEC-9952E75B</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</si>
  <si>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</si>
  <si>
    <r>
      <rPr>
        <sz val="11"/>
        <color rgb="FF000000"/>
        <rFont val="Calibri"/>
      </rPr>
      <t xml:space="preserve">Set the following UI path to </t>
    </r>
    <r>
      <rPr>
        <b/>
        <sz val="11"/>
        <color rgb="FF000000"/>
        <rFont val="Calibri"/>
      </rPr>
      <t>Require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</si>
  <si>
    <r>
      <rPr>
        <sz val="11"/>
        <color rgb="FF000000"/>
        <rFont val="Calibri"/>
      </rPr>
      <t>Domain controller: LDAP server signing requirements</t>
    </r>
    <r>
      <rPr>
        <sz val="11"/>
        <color rgb="FF000000"/>
        <rFont val="Calibri"/>
      </rPr>
      <t xml:space="preserve">
</t>
    </r>
    <r>
      <rPr>
        <sz val="11"/>
        <color rgb="FF000000"/>
        <rFont val="Calibri"/>
      </rPr>
      <t>This security setting determines whether the LDAP server requires signing to be negotiated with LDAP clients, as follows:</t>
    </r>
    <r>
      <rPr>
        <sz val="11"/>
        <color rgb="FF000000"/>
        <rFont val="Calibri"/>
      </rPr>
      <t xml:space="preserve">
</t>
    </r>
    <r>
      <rPr>
        <sz val="11"/>
        <color rgb="FF000000"/>
        <rFont val="Calibri"/>
      </rPr>
      <t>None: Data signing is not required in order to bind with the server. If the client requests data signing, the server supports it.</t>
    </r>
    <r>
      <rPr>
        <sz val="11"/>
        <color rgb="FF000000"/>
        <rFont val="Calibri"/>
      </rPr>
      <t xml:space="preserve">
</t>
    </r>
    <r>
      <rPr>
        <sz val="11"/>
        <color rgb="FF000000"/>
        <rFont val="Calibri"/>
      </rPr>
      <t>Require signature: Unless TLS\SSL is being used, the LDAP data signing option must be negotiated.</t>
    </r>
    <r>
      <rPr>
        <sz val="11"/>
        <color rgb="FF000000"/>
        <rFont val="Calibri"/>
      </rPr>
      <t xml:space="preserve">
</t>
    </r>
    <r>
      <rPr>
        <sz val="11"/>
        <color rgb="FF000000"/>
        <rFont val="Calibri"/>
      </rPr>
      <t>Default: This policy is not defined, which has the same effect as None.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loss of connection with the server.</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have any impact on LDAP simple bind or LDAP simple bind through SSL. No Microsoft LDAP clients that are shipped with Windows XP Professional use LDAP simple bind or LDAP simple bind through SSL to talk to a domain controller.</t>
    </r>
    <r>
      <rPr>
        <sz val="11"/>
        <color rgb="FF000000"/>
        <rFont val="Calibri"/>
      </rPr>
      <t xml:space="preserve">
</t>
    </r>
    <r>
      <rPr>
        <sz val="11"/>
        <color rgb="FF000000"/>
        <rFont val="Calibri"/>
      </rPr>
      <t>If signing is required, then LDAP simple bind and LDAP simple bind through SSL requests are rejected. No Microsoft LDAP clients running Windows XP Professional or the Windows Server 2003 family use LDAP simple bind or LDAP simple bind through SSL to bind to directory service.</t>
    </r>
  </si>
  <si>
    <t>MACHINE\System\CurrentControlSet\Services\NTDS\Parameters\LDAPServerIntegrity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</si>
  <si>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</si>
  <si>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</si>
  <si>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</si>
  <si>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</si>
  <si>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</si>
  <si>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</si>
  <si>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</si>
  <si>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</si>
  <si>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</si>
  <si>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</si>
  <si>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</si>
  <si>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</si>
  <si>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</si>
  <si>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</si>
  <si>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</si>
  <si>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</si>
  <si>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</si>
  <si>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</si>
  <si>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</si>
  <si>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</si>
  <si>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</si>
  <si>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</si>
  <si>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</si>
  <si>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</si>
  <si>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</si>
  <si>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</si>
  <si>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</si>
  <si>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</si>
  <si>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</si>
  <si>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</si>
  <si>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</si>
  <si>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</si>
  <si>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</si>
  <si>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</si>
  <si>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</si>
  <si>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</si>
  <si>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</si>
  <si>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</si>
  <si>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</si>
  <si>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</si>
  <si>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</si>
  <si>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</si>
  <si>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</si>
  <si>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</si>
  <si>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</si>
  <si>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</si>
  <si>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</si>
  <si>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</si>
  <si>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</si>
  <si>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</si>
  <si>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</si>
  <si>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</si>
  <si>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</si>
  <si>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</si>
  <si>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</si>
  <si>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</si>
  <si>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</si>
  <si>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</si>
  <si>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</si>
  <si>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</si>
  <si>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</si>
  <si>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</si>
  <si>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</si>
  <si>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</si>
  <si>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</si>
  <si>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</si>
  <si>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</si>
  <si>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</si>
  <si>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</si>
  <si>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</si>
  <si>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</si>
  <si>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</si>
  <si>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</si>
  <si>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</si>
  <si>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</si>
  <si>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</si>
  <si>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</si>
  <si>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</si>
  <si>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</si>
  <si>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</si>
  <si>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</si>
  <si>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</si>
  <si>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</si>
  <si>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</si>
  <si>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</si>
  <si>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</si>
  <si>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</si>
  <si>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</si>
  <si>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</si>
  <si>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</si>
  <si>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</si>
  <si>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</si>
  <si>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</si>
  <si>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</si>
  <si>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</si>
  <si>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</si>
  <si>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</si>
  <si>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</si>
  <si>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</si>
  <si>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</si>
  <si>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</si>
  <si>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</si>
  <si>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</si>
  <si>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</si>
  <si>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</si>
  <si>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</si>
  <si>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</si>
  <si>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</si>
  <si>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</si>
  <si>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</si>
  <si>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</si>
  <si>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</si>
  <si>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</si>
  <si>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</si>
  <si>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</si>
  <si>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</si>
  <si>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</si>
  <si>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</si>
  <si>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</si>
  <si>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</si>
  <si>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</si>
  <si>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</si>
  <si>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</si>
  <si>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</si>
  <si>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</si>
  <si>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</si>
  <si>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</si>
  <si>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</si>
  <si>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</si>
  <si>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</si>
  <si>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</si>
  <si>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</si>
  <si>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</si>
  <si>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</si>
  <si>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</si>
  <si>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</si>
  <si>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</si>
  <si>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</si>
  <si>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</si>
  <si>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</si>
  <si>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</si>
  <si>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</si>
  <si>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</si>
  <si>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</si>
  <si>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</si>
  <si>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</si>
  <si>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</si>
  <si>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</si>
  <si>
    <r>
      <rPr>
        <sz val="11"/>
        <color rgb="FF000000"/>
        <rFont val="Calibri"/>
      </rPr>
      <t xml:space="preserve">Set the following UI path to </t>
    </r>
    <r>
      <rPr>
        <b/>
        <sz val="11"/>
        <color rgb="FF000000"/>
        <rFont val="Calibri"/>
      </rPr>
      <t>Authenticated Users, Administrators, ENTERPRISE DOMAIN CONTROLLERS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</si>
  <si>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</si>
  <si>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</si>
  <si>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</si>
  <si>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</si>
  <si>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</si>
  <si>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</si>
  <si>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</si>
  <si>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</si>
  <si>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</si>
  <si>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SEC-36614D2E</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</si>
  <si>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</si>
  <si>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</si>
  <si>
    <r>
      <rPr>
        <sz val="11"/>
        <color rgb="FF000000"/>
        <rFont val="Calibri"/>
      </rPr>
      <t>Allow log on through Remote Desktop Services</t>
    </r>
    <r>
      <rPr>
        <sz val="11"/>
        <color rgb="FF000000"/>
        <rFont val="Calibri"/>
      </rPr>
      <t xml:space="preserve">
</t>
    </r>
    <r>
      <rPr>
        <sz val="11"/>
        <color rgb="FF000000"/>
        <rFont val="Calibri"/>
      </rPr>
      <t>This security setting determines which users or groups have permission to log on as a Remote Desktop Services client.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 and servers: Administrators, Remote Desktop Users.</t>
    </r>
    <r>
      <rPr>
        <sz val="11"/>
        <color rgb="FF000000"/>
        <rFont val="Calibri"/>
      </rPr>
      <t xml:space="preserve">
</t>
    </r>
    <r>
      <rPr>
        <sz val="11"/>
        <color rgb="FF000000"/>
        <rFont val="Calibri"/>
      </rPr>
      <t>On domain controllers: Administrators.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</si>
  <si>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</si>
  <si>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</si>
  <si>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</si>
  <si>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</si>
  <si>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</si>
  <si>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</si>
  <si>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</si>
  <si>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</si>
  <si>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</si>
  <si>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</si>
  <si>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</si>
  <si>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</si>
  <si>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</si>
  <si>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</si>
  <si>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</si>
  <si>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</si>
  <si>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</si>
  <si>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</si>
  <si>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</si>
  <si>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</si>
  <si>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</si>
  <si>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</si>
  <si>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</si>
  <si>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</si>
  <si>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</si>
  <si>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</si>
  <si>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</si>
  <si>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</si>
  <si>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</si>
  <si>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</si>
  <si>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</si>
  <si>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</si>
  <si>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</si>
  <si>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</si>
  <si>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</si>
  <si>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</si>
  <si>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</si>
  <si>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</si>
  <si>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</si>
  <si>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</si>
  <si>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</si>
  <si>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</si>
  <si>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</si>
  <si>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</si>
  <si>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</si>
  <si>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</si>
  <si>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</si>
  <si>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</si>
  <si>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</si>
  <si>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</si>
  <si>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</si>
  <si>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</si>
  <si>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</si>
  <si>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</si>
  <si>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</si>
  <si>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</si>
  <si>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</si>
  <si>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</si>
  <si>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</si>
  <si>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</si>
  <si>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</si>
  <si>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</si>
  <si>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</si>
  <si>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</si>
  <si>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</si>
  <si>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</si>
  <si>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</si>
  <si>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</si>
  <si>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AUD-27F0132A</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</si>
  <si>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</si>
  <si>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</si>
  <si>
    <t>AUD-74E364A2</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</si>
  <si>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</si>
  <si>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</si>
  <si>
    <t>Account Management</t>
  </si>
  <si>
    <t>AUD-E9591267</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</si>
  <si>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</si>
  <si>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</si>
  <si>
    <t>AUD-0FB52F34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</si>
  <si>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</si>
  <si>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</si>
  <si>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</si>
  <si>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</si>
  <si>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</si>
  <si>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</si>
  <si>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</si>
  <si>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</si>
  <si>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</si>
  <si>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</si>
  <si>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</si>
  <si>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</si>
  <si>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</si>
  <si>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</si>
  <si>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</si>
  <si>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DS Access</t>
  </si>
  <si>
    <t>AUD-1041AA36</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</si>
  <si>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</si>
  <si>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</si>
  <si>
    <t>AUD-19431591</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</si>
  <si>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</si>
  <si>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</si>
  <si>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</si>
  <si>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</si>
  <si>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</si>
  <si>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</si>
  <si>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</si>
  <si>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</si>
  <si>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</si>
  <si>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</si>
  <si>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</si>
  <si>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</si>
  <si>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</si>
  <si>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</si>
  <si>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</si>
  <si>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</si>
  <si>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</si>
  <si>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</si>
  <si>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</si>
  <si>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</si>
  <si>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</si>
  <si>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</si>
  <si>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</si>
  <si>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</si>
  <si>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</si>
  <si>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</si>
  <si>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</si>
  <si>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</si>
  <si>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</si>
  <si>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</si>
  <si>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</si>
  <si>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</si>
  <si>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</si>
  <si>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</si>
  <si>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</si>
  <si>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</si>
  <si>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</si>
  <si>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</si>
  <si>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</si>
  <si>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</si>
  <si>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</si>
  <si>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</si>
  <si>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</si>
  <si>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</si>
  <si>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</si>
  <si>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</si>
  <si>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</si>
  <si>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</si>
  <si>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</si>
  <si>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</si>
  <si>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</si>
  <si>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</si>
  <si>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</si>
  <si>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</si>
  <si>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</si>
  <si>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</si>
  <si>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</si>
  <si>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</si>
  <si>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</si>
  <si>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</si>
  <si>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</si>
  <si>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</si>
  <si>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</si>
  <si>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</si>
  <si>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</si>
  <si>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</si>
  <si>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</si>
  <si>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</si>
  <si>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</si>
  <si>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</si>
  <si>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</si>
  <si>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</si>
  <si>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</si>
  <si>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</si>
  <si>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</si>
  <si>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</si>
  <si>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</si>
  <si>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</si>
  <si>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</si>
  <si>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</si>
  <si>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</si>
  <si>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</si>
  <si>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</si>
  <si>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</si>
  <si>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</si>
  <si>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</si>
  <si>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</si>
  <si>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</si>
  <si>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</si>
  <si>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</si>
  <si>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</si>
  <si>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</si>
  <si>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</si>
  <si>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</si>
  <si>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</si>
  <si>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</si>
  <si>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</si>
  <si>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</si>
  <si>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</si>
  <si>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</si>
  <si>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</si>
  <si>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</si>
  <si>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</si>
  <si>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</si>
  <si>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</si>
  <si>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</si>
  <si>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</si>
  <si>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</si>
  <si>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</si>
  <si>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</si>
  <si>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</si>
  <si>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</si>
  <si>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</si>
  <si>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</si>
  <si>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</si>
  <si>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</si>
  <si>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</si>
  <si>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</si>
  <si>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</si>
  <si>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</si>
  <si>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At least Windows Vista</t>
  </si>
  <si>
    <t>CPT-35119C13</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</si>
  <si>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</si>
  <si>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Guide\Limits print driver installation to Administrators</t>
    </r>
  </si>
  <si>
    <r>
      <rPr>
        <sz val="11"/>
        <color rgb="FF000000"/>
        <rFont val="Calibri"/>
      </rPr>
      <t>Determines whether users that aren't Administrator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will not limit installation of print drivers to this computer.Additional Information: https://support.microsoft.com/en-us/topic/kb5005010-restricting-installation-of-new-printer-drivers-after-applying-the-july-6-2021-updates-31b91c02-05bc-4ada-a7ea-183b129578a7 for additional information.</t>
    </r>
  </si>
  <si>
    <t>HKLM\Software\Policies\Microsoft\Windows NT\Printers\PointAndPrint!RestrictDriverInstallationToAdministrators</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</si>
  <si>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</si>
  <si>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</si>
  <si>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</si>
  <si>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</si>
  <si>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</si>
  <si>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</si>
  <si>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</si>
  <si>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</si>
  <si>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needed.If this setting is not configured WDigest authentication is disabled in Windows 8.1 and in Windows Server 2012 R2; it is enabled by default in earlier versions of Windows and Windows Server.Update KB2871997 must first be installed to disable WDigest authentication using this setting in Windows 7 Windows 8 Windows Server 2008 R2 and Windows Server 2012.Enabled: Enables WDigest authentication.Disabled (recommended): Disables WDigest authentication. For this setting to work on Windows 7 Windows 8 Windows Server 2008 R2 or Windows Server 2012 KB2871997 must first be installed.For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</si>
  <si>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</si>
  <si>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</si>
  <si>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</si>
  <si>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</si>
  <si>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</si>
  <si>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</si>
  <si>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</si>
  <si>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</si>
  <si>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</si>
  <si>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</si>
  <si>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</si>
  <si>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</si>
  <si>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</si>
  <si>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</si>
  <si>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</si>
  <si>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</si>
  <si>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</si>
  <si>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</si>
  <si>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</si>
  <si>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</si>
  <si>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</si>
  <si>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</si>
  <si>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</si>
  <si>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</si>
  <si>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</si>
  <si>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</si>
  <si>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client computer.If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</si>
  <si>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</si>
  <si>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</si>
  <si>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</si>
  <si>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</si>
  <si>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</si>
  <si>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</si>
  <si>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</si>
  <si>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</si>
  <si>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</si>
  <si>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</si>
  <si>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</si>
  <si>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</si>
  <si>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</si>
  <si>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</si>
  <si>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</si>
  <si>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</si>
  <si>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</si>
  <si>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</si>
  <si>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</si>
  <si>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</si>
  <si>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</si>
  <si>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</si>
  <si>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</si>
  <si>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</si>
  <si>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</si>
  <si>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</si>
  <si>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</si>
  <si>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</si>
  <si>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</si>
  <si>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</si>
  <si>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devices.Virtualization Based Protection of Code IntegrityThis setting enables virtualization based protection of Kernel Mode Code Integrity. When this is enabled kernel mode memory protections are enforced and the Code Integrity validation path is protected by the Virtualization Based Security feature.The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compatibility.Warning: All drivers on the system must be compatible with this feature or the system may crash. Ensure that this policy setting is only deployed to computers which are known to be compatible. Credential GuardThis setting lets users turn on Credential Guard with virtualization-based security to help protect credentials.The "Disabled" option turns off Credential Guard remotely if it was previously turned on with the "Enabled without lock" option.The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UEFI.The "Enabled without lock" option allows Credential Guard to be disabled remotely by using Group Policy. The devices that use this setting must be running at least Windows 10 (Version 1511).The "Not Configured" option leaves the policy setting undefined. Group Policy does not write the policy setting to the registry and so it has no impact on computers or users. If there is a current setting in the registry it will not be modified.      Secure LaunchThis setting sets the configuration of Secure Launch to secure the boot chain.The "Not Configured" setting is the default and allows configuration of the feature by Administrative users.The "Enabled" option turns on Secure Launch on supported hardware.The "Disabled" option turns off Secure Launch regardless of hardware support.</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</si>
  <si>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HKLM\SOFTWARE\Policies\Microsoft\Windows\DeviceGuard!ConfigureSystemGuardLaunch</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</si>
  <si>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</si>
  <si>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</si>
  <si>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</si>
  <si>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</si>
  <si>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</si>
  <si>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</si>
  <si>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</si>
  <si>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</si>
  <si>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</si>
  <si>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</si>
  <si>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</si>
  <si>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updated.This policy setting affects all policies in the Administrative Templates folder and any other policies that store values in the registry. It overrides customized settings that the program implementing a registry policy set when it was installed.If you enable this policy setting you can use the check boxes provided to change the options. If you disable or do not configure this policy setting it has no effect on the system.The "Do not apply during periodic background processing" option prevents the system from updating affected policies in the background while the computer is in use. When background updates are disabled policy changes will not take effect until the next user logon or system restart.The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</si>
  <si>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</si>
  <si>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</si>
  <si>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</si>
  <si>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</si>
  <si>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</si>
  <si>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</si>
  <si>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</si>
  <si>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</si>
  <si>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</si>
  <si>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</si>
  <si>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</si>
  <si>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</si>
  <si>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</si>
  <si>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</si>
  <si>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</si>
  <si>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</si>
  <si>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</si>
  <si>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</si>
  <si>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</si>
  <si>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</si>
  <si>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</si>
  <si>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</si>
  <si>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</si>
  <si>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</si>
  <si>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</si>
  <si>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</si>
  <si>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</si>
  <si>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</si>
  <si>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</si>
  <si>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</si>
  <si>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</si>
  <si>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</si>
  <si>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</si>
  <si>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</si>
  <si>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</si>
  <si>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</si>
  <si>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</si>
  <si>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</si>
  <si>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</si>
  <si>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</si>
  <si>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</si>
  <si>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</si>
  <si>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</si>
  <si>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</si>
  <si>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</si>
  <si>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</si>
  <si>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</si>
  <si>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</si>
  <si>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</si>
  <si>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</si>
  <si>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</si>
  <si>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</si>
  <si>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</si>
  <si>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</si>
  <si>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</si>
  <si>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</si>
  <si>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</si>
  <si>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</si>
  <si>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</si>
  <si>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</si>
  <si>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</si>
  <si>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</si>
  <si>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</si>
  <si>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</si>
  <si>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</si>
  <si>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</si>
  <si>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</si>
  <si>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</si>
  <si>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</si>
  <si>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</si>
  <si>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</si>
  <si>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</si>
  <si>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</si>
  <si>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</si>
  <si>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</si>
  <si>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</si>
  <si>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</si>
  <si>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</si>
  <si>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</si>
  <si>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</si>
  <si>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</si>
  <si>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</si>
  <si>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</si>
  <si>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</si>
  <si>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</si>
  <si>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</si>
  <si>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</si>
  <si>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</si>
  <si>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</si>
  <si>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</si>
  <si>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</si>
  <si>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</si>
  <si>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</si>
  <si>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</si>
  <si>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</si>
  <si>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</si>
  <si>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</si>
  <si>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</si>
  <si>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</si>
  <si>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</si>
  <si>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</si>
  <si>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</si>
  <si>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</si>
  <si>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</si>
  <si>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</si>
  <si>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</si>
  <si>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</si>
  <si>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</si>
  <si>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</si>
  <si>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</si>
  <si>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</si>
  <si>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</si>
  <si>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</si>
  <si>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</si>
  <si>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</si>
  <si>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</si>
  <si>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</si>
  <si>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</si>
  <si>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</si>
  <si>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</si>
  <si>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</si>
  <si>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</si>
  <si>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</si>
  <si>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</si>
  <si>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</si>
  <si>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</si>
  <si>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</si>
  <si>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</si>
  <si>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</si>
  <si>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</si>
  <si>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</si>
  <si>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</si>
  <si>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</si>
  <si>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</si>
  <si>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</si>
  <si>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</si>
  <si>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</si>
  <si>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</si>
  <si>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</si>
  <si>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</si>
  <si>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</si>
  <si>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</si>
  <si>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</si>
  <si>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</si>
  <si>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</si>
  <si>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</si>
  <si>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</si>
  <si>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</si>
  <si>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</si>
  <si>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</si>
  <si>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</si>
  <si>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</si>
  <si>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</si>
  <si>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</si>
  <si>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</si>
  <si>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</si>
  <si>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</si>
  <si>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</si>
  <si>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</si>
  <si>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</si>
  <si>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</si>
  <si>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</si>
  <si>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</si>
  <si>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</si>
  <si>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</si>
  <si>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</si>
  <si>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</si>
  <si>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</si>
  <si>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</si>
  <si>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</si>
  <si>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</si>
  <si>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</si>
  <si>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</si>
  <si>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</si>
  <si>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</si>
  <si>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</si>
  <si>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</si>
  <si>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</si>
  <si>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</si>
  <si>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</si>
  <si>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</si>
  <si>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</si>
  <si>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</si>
  <si>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</si>
  <si>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</si>
  <si>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</si>
  <si>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</si>
  <si>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</si>
  <si>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</si>
  <si>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</si>
  <si>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</si>
  <si>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</si>
  <si>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</si>
  <si>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</si>
  <si>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</si>
  <si>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</si>
  <si>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</si>
  <si>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</si>
  <si>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</si>
  <si>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</si>
  <si>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</si>
  <si>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</si>
  <si>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</si>
  <si>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</si>
  <si>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</si>
  <si>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</si>
  <si>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</si>
  <si>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</si>
  <si>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</si>
  <si>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</si>
  <si>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</si>
  <si>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</si>
  <si>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</si>
  <si>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</si>
  <si>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</si>
  <si>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</si>
  <si>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</si>
  <si>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</si>
  <si>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</si>
  <si>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</si>
  <si>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</si>
  <si>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</si>
  <si>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</si>
  <si>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</si>
  <si>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</si>
  <si>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</si>
  <si>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</si>
  <si>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</si>
  <si>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</si>
  <si>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</si>
  <si>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</si>
  <si>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</si>
  <si>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</si>
  <si>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</si>
  <si>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</si>
  <si>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</si>
  <si>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</si>
  <si>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</si>
  <si>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</si>
  <si>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</si>
  <si>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</si>
  <si>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</si>
  <si>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</si>
  <si>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</si>
  <si>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</si>
  <si>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</si>
  <si>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</si>
  <si>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</si>
  <si>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</si>
  <si>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</si>
  <si>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</si>
  <si>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</si>
  <si>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</si>
  <si>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</si>
  <si>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</si>
  <si>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</si>
  <si>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</si>
  <si>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</si>
  <si>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</si>
  <si>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</si>
  <si>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</si>
  <si>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</si>
  <si>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</si>
  <si>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</si>
  <si>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</si>
  <si>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</si>
  <si>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</si>
  <si>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</si>
  <si>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</si>
  <si>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</si>
  <si>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</si>
  <si>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</si>
  <si>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</si>
  <si>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</si>
  <si>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</si>
  <si>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</si>
  <si>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</si>
  <si>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</si>
  <si>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</si>
  <si>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</si>
  <si>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</si>
  <si>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</si>
  <si>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</si>
  <si>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</si>
  <si>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</si>
  <si>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</si>
  <si>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</si>
  <si>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</si>
  <si>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</si>
  <si>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</si>
  <si>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</si>
  <si>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</si>
  <si>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</si>
  <si>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</si>
  <si>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</si>
  <si>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</si>
  <si>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</si>
  <si>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</si>
  <si>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</si>
  <si>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</si>
  <si>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</si>
  <si>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</si>
  <si>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</si>
  <si>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</si>
  <si>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</si>
  <si>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</si>
  <si>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</si>
  <si>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</si>
  <si>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</si>
  <si>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</si>
  <si>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</si>
  <si>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</si>
  <si>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</si>
  <si>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</si>
  <si>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</si>
  <si>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</si>
  <si>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</si>
  <si>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</si>
  <si>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</si>
  <si>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</si>
  <si>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</si>
  <si>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</si>
  <si>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</si>
  <si>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</si>
  <si>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</si>
  <si>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</si>
  <si>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</si>
  <si>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</si>
  <si>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</si>
  <si>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</si>
  <si>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</si>
  <si>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</si>
  <si>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</si>
  <si>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</si>
  <si>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</si>
  <si>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</si>
  <si>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</si>
  <si>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</si>
  <si>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</si>
  <si>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</si>
  <si>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</si>
  <si>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</si>
  <si>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</si>
  <si>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</si>
  <si>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</si>
  <si>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</si>
  <si>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</si>
  <si>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</si>
  <si>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</si>
  <si>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</si>
  <si>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</si>
  <si>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</si>
  <si>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</si>
  <si>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</si>
  <si>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</si>
  <si>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</si>
  <si>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</si>
  <si>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</si>
  <si>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</si>
  <si>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</si>
  <si>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</si>
  <si>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</si>
  <si>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</si>
  <si>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</si>
  <si>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</si>
  <si>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</si>
  <si>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</si>
  <si>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</si>
  <si>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</si>
  <si>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</si>
  <si>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</si>
  <si>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</si>
  <si>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</si>
  <si>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</si>
  <si>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</si>
  <si>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</si>
  <si>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</si>
  <si>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</si>
  <si>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</si>
  <si>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</si>
  <si>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</si>
  <si>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</si>
  <si>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</si>
  <si>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</si>
  <si>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</si>
  <si>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</si>
  <si>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</si>
  <si>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</si>
  <si>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</si>
  <si>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</si>
  <si>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</si>
  <si>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</si>
  <si>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</si>
  <si>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</si>
  <si>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</si>
  <si>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</si>
  <si>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</si>
  <si>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</si>
  <si>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</si>
  <si>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</si>
  <si>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</si>
  <si>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</si>
  <si>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</si>
  <si>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</si>
  <si>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</si>
  <si>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</si>
  <si>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</si>
  <si>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</si>
  <si>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</si>
  <si>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</si>
  <si>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</si>
  <si>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</si>
  <si>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</si>
  <si>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</si>
  <si>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</si>
  <si>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</si>
  <si>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</si>
  <si>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</si>
  <si>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</si>
  <si>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</si>
  <si>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</si>
  <si>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</si>
  <si>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</si>
  <si>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</si>
  <si>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</si>
  <si>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</si>
  <si>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</si>
  <si>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</si>
  <si>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</si>
  <si>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</si>
  <si>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</si>
  <si>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</si>
  <si>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</si>
  <si>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</si>
  <si>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</si>
  <si>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</si>
  <si>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</si>
  <si>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</si>
  <si>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</si>
  <si>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</si>
  <si>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</si>
  <si>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</si>
  <si>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</si>
  <si>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</si>
  <si>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</si>
  <si>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</si>
  <si>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</si>
  <si>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</si>
  <si>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</si>
  <si>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</si>
  <si>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</si>
  <si>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</si>
  <si>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</si>
  <si>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</si>
  <si>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</si>
  <si>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</si>
  <si>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</si>
  <si>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</si>
  <si>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</si>
  <si>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</si>
  <si>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</si>
  <si>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</si>
  <si>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</si>
  <si>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</si>
  <si>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</si>
  <si>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</si>
  <si>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</si>
  <si>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</si>
  <si>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</si>
  <si>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</si>
  <si>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</si>
  <si>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</si>
  <si>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</si>
  <si>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</si>
  <si>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</si>
  <si>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</si>
  <si>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</si>
  <si>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</si>
  <si>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</si>
  <si>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</si>
  <si>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</si>
  <si>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</si>
  <si>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</si>
  <si>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</si>
  <si>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</si>
  <si>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</si>
  <si>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</si>
  <si>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</si>
  <si>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</si>
  <si>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</si>
  <si>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</si>
  <si>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</si>
  <si>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</si>
  <si>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</si>
  <si>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</si>
  <si>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</si>
  <si>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</si>
  <si>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</si>
  <si>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</si>
  <si>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</si>
  <si>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</si>
  <si>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</si>
  <si>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</si>
  <si>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</si>
  <si>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</si>
  <si>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</si>
  <si>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</si>
  <si>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</si>
  <si>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</si>
  <si>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</si>
  <si>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</si>
  <si>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</si>
  <si>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</si>
  <si>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</si>
  <si>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</si>
  <si>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</si>
  <si>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</si>
  <si>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</si>
  <si>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</si>
  <si>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</si>
  <si>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</si>
  <si>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</si>
  <si>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</si>
  <si>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</si>
  <si>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</si>
  <si>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</si>
  <si>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</si>
  <si>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</si>
  <si>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</si>
  <si>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</si>
  <si>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</si>
  <si>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</si>
  <si>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</si>
  <si>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</si>
  <si>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</si>
  <si>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</si>
  <si>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</si>
  <si>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</si>
  <si>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</si>
  <si>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</si>
  <si>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</si>
  <si>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</si>
  <si>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</si>
  <si>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</si>
  <si>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</si>
  <si>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</si>
  <si>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</si>
  <si>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</si>
  <si>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</si>
  <si>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</si>
  <si>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</si>
  <si>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</si>
  <si>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</si>
  <si>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</si>
  <si>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</si>
  <si>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</si>
  <si>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</si>
  <si>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</si>
  <si>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</si>
  <si>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</si>
  <si>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</si>
  <si>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</si>
  <si>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</si>
  <si>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</si>
  <si>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</si>
  <si>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</si>
  <si>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</si>
  <si>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</si>
  <si>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</si>
  <si>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</si>
  <si>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</si>
  <si>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</si>
  <si>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</si>
  <si>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</si>
  <si>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</si>
  <si>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</si>
  <si>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</si>
  <si>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</si>
  <si>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</si>
  <si>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</si>
  <si>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</si>
  <si>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</si>
  <si>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</si>
  <si>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</si>
  <si>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</si>
  <si>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</si>
  <si>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</si>
  <si>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</si>
  <si>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</si>
  <si>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</si>
  <si>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</si>
  <si>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</si>
  <si>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</si>
  <si>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</si>
  <si>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</si>
  <si>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</si>
  <si>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</si>
  <si>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</si>
  <si>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</si>
  <si>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</si>
  <si>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</si>
  <si>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</si>
  <si>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</si>
  <si>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</si>
  <si>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</si>
  <si>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</si>
  <si>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</si>
  <si>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</si>
  <si>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</si>
  <si>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</si>
  <si>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</si>
  <si>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</si>
  <si>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</si>
  <si>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</si>
  <si>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</si>
  <si>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</si>
  <si>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</si>
  <si>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</si>
  <si>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</si>
  <si>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</si>
  <si>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</si>
  <si>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</si>
  <si>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</si>
  <si>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</si>
  <si>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</si>
  <si>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</si>
  <si>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</si>
  <si>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</si>
  <si>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</si>
  <si>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</si>
  <si>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</si>
  <si>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</si>
  <si>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</si>
  <si>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</si>
  <si>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</si>
  <si>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</si>
  <si>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</si>
  <si>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</si>
  <si>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    Microsoft Defender Antivirus alerts you when malware or potentially unwanted software attempts to install itself or to run on your computer.    If you enable this policy setting Microsoft Defender Antivirus will not prompt users to take actions on malware detections.    If you disable or do not configure this policy setting Microsoft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</si>
  <si>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</si>
  <si>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</si>
  <si>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</si>
  <si>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</si>
  <si>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</si>
  <si>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</si>
  <si>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</si>
  <si>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</si>
  <si>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</si>
  <si>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</si>
  <si>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</si>
  <si>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</si>
  <si>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</si>
  <si>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</si>
  <si>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</si>
  <si>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</si>
  <si>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</si>
  <si>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</si>
  <si>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</si>
  <si>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</si>
  <si>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</si>
  <si>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</si>
  <si>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</si>
  <si>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</si>
  <si>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</si>
  <si>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</si>
  <si>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</si>
  <si>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</si>
  <si>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Server 2003 Windows 8 and Windows XP.If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</si>
  <si>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</si>
  <si>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</si>
  <si>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</si>
  <si>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</si>
  <si>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</si>
  <si>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</si>
  <si>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</si>
  <si>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</si>
  <si>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</si>
  <si>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</si>
  <si>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</si>
  <si>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</si>
  <si>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</si>
  <si>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</si>
  <si>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</si>
  <si>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</si>
  <si>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</si>
  <si>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</si>
  <si>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</si>
  <si>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</si>
  <si>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</si>
  <si>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</si>
  <si>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</si>
  <si>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</si>
  <si>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</si>
  <si>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</si>
  <si>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</si>
  <si>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</si>
  <si>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</si>
  <si>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</si>
  <si>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</si>
  <si>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</si>
  <si>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</si>
  <si>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</si>
  <si>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</si>
  <si>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</si>
  <si>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</si>
  <si>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</si>
  <si>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</si>
  <si>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</si>
  <si>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</si>
  <si>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</si>
  <si>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</si>
  <si>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</si>
  <si>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</si>
  <si>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</si>
  <si>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</si>
  <si>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</si>
  <si>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</si>
  <si>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</si>
  <si>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</si>
  <si>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</si>
  <si>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</si>
  <si>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</si>
  <si>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</si>
  <si>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</si>
  <si>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</si>
  <si>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</si>
  <si>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</si>
  <si>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</si>
  <si>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</si>
  <si>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</si>
  <si>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</si>
  <si>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</si>
  <si>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</si>
  <si>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</si>
  <si>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</si>
  <si>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</si>
  <si>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</si>
  <si>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</si>
  <si>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</si>
  <si>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</si>
  <si>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</si>
  <si>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</si>
  <si>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</si>
  <si>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</si>
  <si>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</si>
  <si>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</si>
  <si>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</si>
  <si>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</si>
  <si>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</si>
  <si>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</si>
  <si>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</si>
  <si>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</si>
  <si>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</si>
  <si>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</si>
  <si>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</si>
  <si>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</si>
  <si>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</si>
  <si>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CPT-26F24EA4</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</si>
  <si>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</si>
  <si>
    <r>
      <rPr>
        <sz val="11"/>
        <color rgb="FF000000"/>
        <rFont val="Calibri"/>
      </rPr>
      <t xml:space="preserve">Set the following UI path to </t>
    </r>
    <r>
      <rPr>
        <b/>
        <sz val="11"/>
        <color rgb="FF000000"/>
        <rFont val="Calibri"/>
      </rPr>
      <t>Diabled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remote server management through WinRM</t>
    </r>
  </si>
  <si>
    <r>
      <rPr>
        <sz val="11"/>
        <color rgb="FF000000"/>
        <rFont val="Calibri"/>
      </rPr>
      <t>This policy setting allows you to manage whether the Windows Remote Management (WinRM) service automatically listens on the network for requests on the HTTP transport over the default HTTP port.If you enable this policy setting the WinRM service automatically listens on the network for requests on the HTTP transport over the default HTTP port.To allow WinRM service to receive requests over the network configure the Windows Firewall policy setting with exceptions for Port 5985 (default port for HTTP).If you disable or do not configure this policy setting the WinRM service will not respond to requests from a remote computer regardless of whether or not any WinRM listeners are configured.The service listens on the addresses specified by the IPv4 and IPv6 filters. The IPv4 filter specifies one or more ranges of IPv4 addresses and the IPv6 filter specifies one or more ranges of IPv6addresses. If specified the service enumerates the available IP addresses on the computer and uses only addresses that fall within one of the filter ranges.You should use an asterisk (*) to indicate that the service listens on all available IP addresses on the computer. When * is used other ranges in the filter are ignored. If the filter is left blank the service does not listen on any addresses.For example if you want the service to listen only on IPv4 addresses leave the IPv6 filter empty.Ranges are specified using the syntax IP1-IP2. Multiple ranges are separated using "" (comma) as the delimiter.Example IPv4 filters:\n2.0.0.1-2.0.0.20 24.0.0.1-24.0.0.22Example IPv6 filters:\n3FFE:FFFF:7654:FEDA:1245:BA98:0000:0000-3FFE:FFFF:7654:FEDA:1245:BA98:3210:4562</t>
    </r>
  </si>
  <si>
    <t>HKLM\Software\Policies\Microsoft\Windows\WinRM\Service!AllowAutoConfig; HKLM\Software\Policies\Microsoft\Windows\WinRM\Service!IPv4Filter HKLM\Software\Policies\Microsoft\Windows\WinRM\Service!IPv6Filter</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</si>
  <si>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</si>
  <si>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</si>
  <si>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</si>
  <si>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</si>
  <si>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</si>
  <si>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</si>
  <si>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</si>
  <si>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</si>
  <si>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</si>
  <si>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</si>
  <si>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</si>
  <si>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</si>
  <si>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</si>
  <si>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</si>
  <si>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</si>
  <si>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</si>
  <si>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</si>
  <si>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</si>
  <si>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</si>
  <si>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</si>
  <si>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</si>
  <si>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</si>
  <si>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</si>
  <si>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</si>
  <si>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</si>
  <si>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</si>
  <si>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</si>
  <si>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</si>
  <si>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</si>
  <si>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</si>
  <si>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</si>
  <si>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</si>
  <si>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</si>
  <si>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</si>
  <si>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</si>
  <si>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</si>
  <si>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</si>
  <si>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</si>
  <si>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</si>
  <si>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2022 (Domain Controller)</t>
  </si>
  <si>
    <t>Developed By:</t>
  </si>
  <si>
    <t>Microsoft</t>
  </si>
  <si>
    <t>Release Information:</t>
  </si>
  <si>
    <r>
      <rPr>
        <b/>
        <sz val="11"/>
        <color rgb="FF000000"/>
        <rFont val="Calibri"/>
      </rPr>
      <t>Version:</t>
    </r>
    <r>
      <rPr>
        <sz val="11"/>
        <color rgb="FF000000"/>
        <rFont val="Calibri"/>
      </rPr>
      <t xml:space="preserve"> 2021     </t>
    </r>
    <r>
      <rPr>
        <b/>
        <sz val="11"/>
        <color rgb="FF000000"/>
        <rFont val="Calibri"/>
      </rPr>
      <t>Date:</t>
    </r>
    <r>
      <rPr>
        <sz val="11"/>
        <color rgb="FF000000"/>
        <rFont val="Calibri"/>
      </rPr>
      <t xml:space="preserve"> 06 September 2021     </t>
    </r>
    <r>
      <rPr>
        <b/>
        <sz val="11"/>
        <color rgb="FF000000"/>
        <rFont val="Calibri"/>
      </rPr>
      <t>Recommendation Count:</t>
    </r>
    <r>
      <rPr>
        <sz val="11"/>
        <color rgb="FF000000"/>
        <rFont val="Calibri"/>
      </rPr>
      <t xml:space="preserve"> 275</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</si>
  <si>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</si>
  <si>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</si>
  <si>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</si>
  <si>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</si>
  <si>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</si>
  <si>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release of the security baseline package for </t>
    </r>
    <r>
      <rPr>
        <b/>
        <sz val="11"/>
        <color rgb="FF000000"/>
        <rFont val="Calibri"/>
      </rPr>
      <t>Windows Server 2022</t>
    </r>
    <r>
      <rPr>
        <sz val="11"/>
        <color rgb="FF000000"/>
        <rFont val="Calibri"/>
      </rPr>
      <t xml:space="preserve">! Please download the content from the Microsoft Security Compliance Toolkit </t>
    </r>
    <r>
      <rPr>
        <sz val="11"/>
        <color rgb="FF0000FF"/>
        <rFont val="Calibri"/>
      </rPr>
      <t>(https://www.microsoft.com/download/details.aspx?id=55319)</t>
    </r>
    <r>
      <rPr>
        <sz val="11"/>
        <color rgb="FF000000"/>
        <rFont val="Calibri"/>
      </rPr>
      <t>, test the recommended configurations, and customize / implement as appropriate.</t>
    </r>
    <r>
      <rPr>
        <sz val="11"/>
        <color rgb="FF000000"/>
        <rFont val="Calibri"/>
      </rPr>
      <t xml:space="preserve">
</t>
    </r>
    <r>
      <rPr>
        <sz val="11"/>
        <color rgb="FF000000"/>
        <rFont val="Calibri"/>
      </rPr>
      <t>Three new settings have been added for this release, an AppLocker update for Microsoft Edge, a new Microsoft Defender Antivirus setting, and a custom setting for printer driver installation restrictions.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</si>
  <si>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</si>
  <si>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</si>
  <si>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</si>
  <si>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</si>
  <si>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</si>
  <si>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</si>
  <si>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</si>
  <si>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</si>
  <si>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</si>
  <si>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</si>
  <si>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</si>
  <si>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</si>
  <si>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</si>
  <si>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</si>
  <si>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</si>
  <si>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</si>
  <si>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</si>
  <si>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</si>
  <si>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</si>
  <si>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</si>
  <si>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</si>
  <si>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</si>
  <si>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</si>
  <si>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</si>
  <si>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</si>
  <si>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</si>
  <si>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</si>
  <si>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</si>
  <si>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</si>
  <si>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</si>
  <si>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</si>
  <si>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</si>
  <si>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</si>
  <si>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</si>
  <si>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</si>
  <si>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</si>
  <si>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</si>
  <si>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</si>
  <si>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</si>
  <si>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</si>
  <si>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</si>
  <si>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</si>
  <si>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2022 (Domain Controller) 2021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</si>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</sst>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425-46A5-BBDF-EEF93FF8D56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425-46A5-BBDF-EEF93FF8D56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275</c:v>
                </c:pt>
              </c:numCache>
            </c:numRef>
          </c:val>
          <c:extLst>
            <c:ext xmlns:c16="http://schemas.microsoft.com/office/drawing/2014/chart" uri="{C3380CC4-5D6E-409C-BE32-E72D297353CC}">
              <c16:uniqueId val="{00000002-9425-46A5-BBDF-EEF93FF8D56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E3C-4F3E-B69E-9D164097053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E3C-4F3E-B69E-9D164097053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275</c:v>
                </c:pt>
              </c:numCache>
            </c:numRef>
          </c:val>
          <c:extLst>
            <c:ext xmlns:c16="http://schemas.microsoft.com/office/drawing/2014/chart" uri="{C3380CC4-5D6E-409C-BE32-E72D297353CC}">
              <c16:uniqueId val="{00000002-6E3C-4F3E-B69E-9D164097053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48E-4138-A406-2451D44A6BD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48E-4138-A406-2451D44A6BD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275</c:v>
                </c:pt>
              </c:numCache>
            </c:numRef>
          </c:val>
          <c:extLst>
            <c:ext xmlns:c16="http://schemas.microsoft.com/office/drawing/2014/chart" uri="{C3380CC4-5D6E-409C-BE32-E72D297353CC}">
              <c16:uniqueId val="{00000002-448E-4138-A406-2451D44A6BD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955-4B87-A87F-EE08562ADA8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955-4B87-A87F-EE08562ADA8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275</c:v>
                </c:pt>
              </c:numCache>
            </c:numRef>
          </c:val>
          <c:extLst>
            <c:ext xmlns:c16="http://schemas.microsoft.com/office/drawing/2014/chart" uri="{C3380CC4-5D6E-409C-BE32-E72D297353CC}">
              <c16:uniqueId val="{00000002-A955-4B87-A87F-EE08562ADA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B9B-4067-BD1D-AE99AF2A941A}"/>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B9B-4067-BD1D-AE99AF2A941A}"/>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B9B-4067-BD1D-AE99AF2A941A}"/>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B9B-4067-BD1D-AE99AF2A941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FE7-48B7-9DD0-83E824382F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mdru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az3k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cj5kz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ed4dh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j0wq4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iru1f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6">
  <autoFilter ref="A1:N276"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1311</v>
      </c>
    </row>
    <row r="3" spans="2:3" ht="15" customHeight="1" x14ac:dyDescent="0.35"/>
    <row r="4" spans="2:3" ht="58" x14ac:dyDescent="0.35">
      <c r="B4" s="18" t="s">
        <v>1312</v>
      </c>
      <c r="C4" s="19" t="s">
        <v>1313</v>
      </c>
    </row>
    <row r="5" spans="2:3" x14ac:dyDescent="0.35">
      <c r="C5" s="19" t="s">
        <v>1314</v>
      </c>
    </row>
    <row r="6" spans="2:3" x14ac:dyDescent="0.35">
      <c r="C6" s="16" t="s">
        <v>1315</v>
      </c>
    </row>
    <row r="7" spans="2:3" ht="10" customHeight="1" x14ac:dyDescent="0.35"/>
    <row r="8" spans="2:3" ht="232" x14ac:dyDescent="0.35">
      <c r="B8" s="20" t="s">
        <v>1316</v>
      </c>
      <c r="C8" s="19" t="s">
        <v>1317</v>
      </c>
    </row>
    <row r="9" spans="2:3" ht="10" customHeight="1" x14ac:dyDescent="0.35"/>
    <row r="10" spans="2:3" ht="35" customHeight="1" x14ac:dyDescent="0.35">
      <c r="B10" s="20" t="s">
        <v>1318</v>
      </c>
      <c r="C10" s="19" t="s">
        <v>1319</v>
      </c>
    </row>
    <row r="11" spans="2:3" ht="75" customHeight="1" x14ac:dyDescent="0.35">
      <c r="B11" s="16" t="s">
        <v>20</v>
      </c>
      <c r="C11" s="19" t="s">
        <v>1320</v>
      </c>
    </row>
    <row r="12" spans="2:3" ht="47" customHeight="1" x14ac:dyDescent="0.35">
      <c r="B12" s="16" t="s">
        <v>20</v>
      </c>
      <c r="C12" s="19" t="s">
        <v>1321</v>
      </c>
    </row>
    <row r="13" spans="2:3" ht="35" customHeight="1" x14ac:dyDescent="0.35">
      <c r="B13" s="16" t="s">
        <v>20</v>
      </c>
      <c r="C13" s="19" t="s">
        <v>1322</v>
      </c>
    </row>
    <row r="14" spans="2:3" ht="32" customHeight="1" x14ac:dyDescent="0.35">
      <c r="B14" s="16" t="s">
        <v>20</v>
      </c>
      <c r="C14" s="19" t="s">
        <v>1323</v>
      </c>
    </row>
    <row r="15" spans="2:3" ht="30" customHeight="1" x14ac:dyDescent="0.35">
      <c r="B15" s="16" t="s">
        <v>20</v>
      </c>
      <c r="C15" s="19" t="s">
        <v>1324</v>
      </c>
    </row>
    <row r="16" spans="2:3" ht="10" customHeight="1" x14ac:dyDescent="0.35"/>
    <row r="17" spans="1:3" ht="145" customHeight="1" x14ac:dyDescent="0.35">
      <c r="B17" s="20" t="s">
        <v>1325</v>
      </c>
      <c r="C17" s="19" t="s">
        <v>1326</v>
      </c>
    </row>
    <row r="18" spans="1:3" ht="10" customHeight="1" x14ac:dyDescent="0.35"/>
    <row r="19" spans="1:3" ht="3" customHeight="1" x14ac:dyDescent="0.35">
      <c r="B19" s="21"/>
      <c r="C19" s="21"/>
    </row>
    <row r="20" spans="1:3" ht="12" customHeight="1" x14ac:dyDescent="0.35"/>
    <row r="21" spans="1:3" ht="35" customHeight="1" x14ac:dyDescent="0.35">
      <c r="A21" s="23"/>
      <c r="B21" s="24" t="s">
        <v>1327</v>
      </c>
      <c r="C21" s="25" t="s">
        <v>1328</v>
      </c>
    </row>
    <row r="22" spans="1:3" ht="18" customHeight="1" x14ac:dyDescent="0.35">
      <c r="A22" s="23"/>
      <c r="B22" s="23" t="s">
        <v>20</v>
      </c>
      <c r="C22" s="25" t="s">
        <v>1329</v>
      </c>
    </row>
    <row r="23" spans="1:3" ht="18" customHeight="1" x14ac:dyDescent="0.35">
      <c r="A23" s="23"/>
      <c r="B23" s="23" t="s">
        <v>20</v>
      </c>
      <c r="C23" s="25" t="s">
        <v>1330</v>
      </c>
    </row>
    <row r="24" spans="1:3" ht="18" customHeight="1" x14ac:dyDescent="0.35">
      <c r="A24" s="23"/>
      <c r="B24" s="23" t="s">
        <v>20</v>
      </c>
      <c r="C24" s="25" t="s">
        <v>1331</v>
      </c>
    </row>
    <row r="25" spans="1:3" ht="18" customHeight="1" x14ac:dyDescent="0.35">
      <c r="A25" s="23"/>
      <c r="B25" s="23" t="s">
        <v>20</v>
      </c>
      <c r="C25" s="25" t="s">
        <v>1332</v>
      </c>
    </row>
    <row r="26" spans="1:3" ht="18" customHeight="1" x14ac:dyDescent="0.35">
      <c r="A26" s="23"/>
      <c r="B26" s="23" t="s">
        <v>20</v>
      </c>
      <c r="C26" s="25" t="s">
        <v>1333</v>
      </c>
    </row>
    <row r="27" spans="1:3" ht="18" customHeight="1" x14ac:dyDescent="0.35">
      <c r="A27" s="23"/>
      <c r="B27" s="23" t="s">
        <v>20</v>
      </c>
      <c r="C27" s="25" t="s">
        <v>1334</v>
      </c>
    </row>
    <row r="28" spans="1:3" ht="18" customHeight="1" x14ac:dyDescent="0.35">
      <c r="A28" s="23"/>
      <c r="B28" s="23" t="s">
        <v>20</v>
      </c>
      <c r="C28" s="25" t="s">
        <v>1335</v>
      </c>
    </row>
    <row r="29" spans="1:3" ht="18" customHeight="1" x14ac:dyDescent="0.35">
      <c r="A29" s="23"/>
      <c r="B29" s="23" t="s">
        <v>20</v>
      </c>
      <c r="C29" s="25" t="s">
        <v>1336</v>
      </c>
    </row>
    <row r="30" spans="1:3" ht="44" customHeight="1" x14ac:dyDescent="0.35">
      <c r="A30" s="23"/>
      <c r="B30" s="23" t="s">
        <v>20</v>
      </c>
      <c r="C30" s="26" t="s">
        <v>1337</v>
      </c>
    </row>
    <row r="31" spans="1:3" ht="10" customHeight="1" x14ac:dyDescent="0.35"/>
    <row r="32" spans="1:3" ht="3" customHeight="1" x14ac:dyDescent="0.35">
      <c r="B32" s="21"/>
      <c r="C32" s="21"/>
    </row>
    <row r="33" spans="2:3" ht="12" customHeight="1" x14ac:dyDescent="0.35"/>
    <row r="34" spans="2:3" ht="24" customHeight="1" x14ac:dyDescent="0.35">
      <c r="B34" s="27" t="s">
        <v>1338</v>
      </c>
      <c r="C34" s="28" t="s">
        <v>1339</v>
      </c>
    </row>
    <row r="35" spans="2:3" ht="18.5" x14ac:dyDescent="0.35">
      <c r="B35" s="27" t="s">
        <v>1340</v>
      </c>
      <c r="C35" s="29" t="s">
        <v>1341</v>
      </c>
    </row>
    <row r="36" spans="2:3" ht="27" customHeight="1" x14ac:dyDescent="0.35">
      <c r="B36" s="30" t="s">
        <v>1342</v>
      </c>
      <c r="C36" s="22" t="s">
        <v>1343</v>
      </c>
    </row>
    <row r="37" spans="2:3" x14ac:dyDescent="0.35">
      <c r="B37" s="27" t="s">
        <v>1344</v>
      </c>
      <c r="C37" s="31" t="s">
        <v>1345</v>
      </c>
    </row>
    <row r="38" spans="2:3" x14ac:dyDescent="0.35">
      <c r="B38" s="27" t="s">
        <v>1346</v>
      </c>
      <c r="C38" s="31" t="s">
        <v>1347</v>
      </c>
    </row>
    <row r="39" spans="2:3" ht="10" customHeight="1" x14ac:dyDescent="0.35"/>
    <row r="40" spans="2:3" ht="101.5" x14ac:dyDescent="0.35">
      <c r="B40" s="27" t="s">
        <v>1348</v>
      </c>
      <c r="C40" s="32" t="s">
        <v>1349</v>
      </c>
    </row>
    <row r="42" spans="2:3" ht="10" customHeight="1" x14ac:dyDescent="0.35"/>
    <row r="43" spans="2:3" ht="3" customHeight="1" x14ac:dyDescent="0.35">
      <c r="B43" s="21"/>
      <c r="C43" s="21"/>
    </row>
    <row r="44" spans="2:3" ht="12" customHeight="1" x14ac:dyDescent="0.35"/>
    <row r="45" spans="2:3" ht="130.5" x14ac:dyDescent="0.35">
      <c r="B45" s="18" t="s">
        <v>1350</v>
      </c>
      <c r="C45" s="19" t="s">
        <v>1351</v>
      </c>
    </row>
    <row r="46" spans="2:3" ht="6" customHeight="1" x14ac:dyDescent="0.35"/>
    <row r="47" spans="2:3" ht="217.5" x14ac:dyDescent="0.35">
      <c r="C47" s="19" t="s">
        <v>1352</v>
      </c>
    </row>
    <row r="48" spans="2:3" ht="6" customHeight="1" x14ac:dyDescent="0.35"/>
    <row r="49" spans="2:3" ht="43.5" x14ac:dyDescent="0.35">
      <c r="C49" s="19" t="s">
        <v>1353</v>
      </c>
    </row>
    <row r="50" spans="2:3" ht="10" customHeight="1" x14ac:dyDescent="0.35"/>
    <row r="51" spans="2:3" ht="3" customHeight="1" x14ac:dyDescent="0.35">
      <c r="B51" s="21"/>
      <c r="C51" s="21"/>
    </row>
    <row r="52" spans="2:3" ht="12" customHeight="1" x14ac:dyDescent="0.35"/>
    <row r="53" spans="2:3" ht="145" x14ac:dyDescent="0.35">
      <c r="B53" s="18" t="s">
        <v>1354</v>
      </c>
      <c r="C53" s="19" t="s">
        <v>1355</v>
      </c>
    </row>
    <row r="54" spans="2:3" ht="6" customHeight="1" x14ac:dyDescent="0.35"/>
    <row r="55" spans="2:3" ht="203" x14ac:dyDescent="0.35">
      <c r="C55" s="19" t="s">
        <v>1356</v>
      </c>
    </row>
    <row r="56" spans="2:3" ht="6" customHeight="1" x14ac:dyDescent="0.35"/>
    <row r="57" spans="2:3" ht="43.5" x14ac:dyDescent="0.35">
      <c r="C57" s="19" t="s">
        <v>1357</v>
      </c>
    </row>
    <row r="58" spans="2:3" ht="10" customHeight="1" x14ac:dyDescent="0.35"/>
    <row r="59" spans="2:3" ht="3" customHeight="1" x14ac:dyDescent="0.35">
      <c r="B59" s="21"/>
      <c r="C59" s="21"/>
    </row>
    <row r="60" spans="2:3" ht="12" customHeight="1" x14ac:dyDescent="0.35"/>
    <row r="61" spans="2:3" ht="101.5" x14ac:dyDescent="0.35">
      <c r="B61" s="18" t="s">
        <v>1358</v>
      </c>
      <c r="C61" s="19" t="s">
        <v>1359</v>
      </c>
    </row>
    <row r="62" spans="2:3" ht="6" customHeight="1" x14ac:dyDescent="0.35"/>
    <row r="63" spans="2:3" ht="145" x14ac:dyDescent="0.35">
      <c r="C63" s="19" t="s">
        <v>1360</v>
      </c>
    </row>
    <row r="64" spans="2:3" ht="6" customHeight="1" x14ac:dyDescent="0.35"/>
    <row r="65" spans="2:3" ht="43.5" x14ac:dyDescent="0.35">
      <c r="C65" s="19" t="s">
        <v>1361</v>
      </c>
    </row>
    <row r="66" spans="2:3" ht="10" customHeight="1" x14ac:dyDescent="0.35"/>
    <row r="67" spans="2:3" ht="3" customHeight="1" x14ac:dyDescent="0.35">
      <c r="B67" s="21"/>
      <c r="C67" s="21"/>
    </row>
    <row r="68" spans="2:3" ht="12" customHeight="1" x14ac:dyDescent="0.35"/>
    <row r="69" spans="2:3" ht="26" customHeight="1" x14ac:dyDescent="0.35">
      <c r="B69" s="33" t="s">
        <v>1362</v>
      </c>
    </row>
    <row r="70" spans="2:3" ht="8" customHeight="1" x14ac:dyDescent="0.35"/>
    <row r="71" spans="2:3" ht="20" customHeight="1" x14ac:dyDescent="0.35">
      <c r="B71" s="27" t="s">
        <v>1363</v>
      </c>
      <c r="C71" s="34" t="s">
        <v>1364</v>
      </c>
    </row>
    <row r="72" spans="2:3" ht="116" x14ac:dyDescent="0.35">
      <c r="C72" s="19" t="s">
        <v>1365</v>
      </c>
    </row>
    <row r="73" spans="2:3" ht="10" customHeight="1" x14ac:dyDescent="0.35"/>
    <row r="74" spans="2:3" ht="20" customHeight="1" x14ac:dyDescent="0.35">
      <c r="B74" s="27" t="s">
        <v>1366</v>
      </c>
      <c r="C74" s="34" t="s">
        <v>1367</v>
      </c>
    </row>
    <row r="75" spans="2:3" ht="116" x14ac:dyDescent="0.35">
      <c r="C75" s="19" t="s">
        <v>1368</v>
      </c>
    </row>
    <row r="76" spans="2:3" ht="10" customHeight="1" x14ac:dyDescent="0.35"/>
    <row r="77" spans="2:3" ht="20" customHeight="1" x14ac:dyDescent="0.35">
      <c r="B77" s="27" t="s">
        <v>1369</v>
      </c>
      <c r="C77" s="34" t="s">
        <v>1370</v>
      </c>
    </row>
    <row r="78" spans="2:3" ht="130.5" x14ac:dyDescent="0.35">
      <c r="C78" s="19" t="s">
        <v>1371</v>
      </c>
    </row>
    <row r="79" spans="2:3" ht="10" customHeight="1" x14ac:dyDescent="0.35"/>
    <row r="80" spans="2:3" ht="20" customHeight="1" x14ac:dyDescent="0.35">
      <c r="B80" s="27" t="s">
        <v>1372</v>
      </c>
      <c r="C80" s="34" t="s">
        <v>1373</v>
      </c>
    </row>
    <row r="81" spans="2:3" ht="130.5" x14ac:dyDescent="0.35">
      <c r="C81" s="19" t="s">
        <v>1374</v>
      </c>
    </row>
    <row r="82" spans="2:3" ht="10" customHeight="1" x14ac:dyDescent="0.35"/>
    <row r="83" spans="2:3" ht="20" customHeight="1" x14ac:dyDescent="0.35">
      <c r="B83" s="27" t="s">
        <v>1375</v>
      </c>
      <c r="C83" s="34" t="s">
        <v>1376</v>
      </c>
    </row>
    <row r="84" spans="2:3" ht="116" x14ac:dyDescent="0.35">
      <c r="C84" s="19" t="s">
        <v>1377</v>
      </c>
    </row>
    <row r="85" spans="2:3" ht="10" customHeight="1" x14ac:dyDescent="0.35"/>
    <row r="86" spans="2:3" ht="20" customHeight="1" x14ac:dyDescent="0.35">
      <c r="B86" s="27" t="s">
        <v>1378</v>
      </c>
      <c r="C86" s="34" t="s">
        <v>1379</v>
      </c>
    </row>
    <row r="87" spans="2:3" ht="116" x14ac:dyDescent="0.35">
      <c r="C87" s="19" t="s">
        <v>1380</v>
      </c>
    </row>
    <row r="88" spans="2:3" ht="10" customHeight="1" x14ac:dyDescent="0.35"/>
    <row r="89" spans="2:3" ht="20" customHeight="1" x14ac:dyDescent="0.35">
      <c r="B89" s="27" t="s">
        <v>1381</v>
      </c>
      <c r="C89" s="34" t="s">
        <v>1382</v>
      </c>
    </row>
    <row r="90" spans="2:3" ht="130.5" x14ac:dyDescent="0.35">
      <c r="C90" s="19" t="s">
        <v>1383</v>
      </c>
    </row>
    <row r="91" spans="2:3" ht="10" customHeight="1" x14ac:dyDescent="0.35"/>
    <row r="92" spans="2:3" ht="20" customHeight="1" x14ac:dyDescent="0.35">
      <c r="B92" s="27" t="s">
        <v>1384</v>
      </c>
      <c r="C92" s="34" t="s">
        <v>1385</v>
      </c>
    </row>
    <row r="93" spans="2:3" ht="203" x14ac:dyDescent="0.35">
      <c r="C93" s="19" t="s">
        <v>1386</v>
      </c>
    </row>
    <row r="94" spans="2:3" ht="10" customHeight="1" x14ac:dyDescent="0.35"/>
    <row r="97" spans="2:3" ht="32" customHeight="1" x14ac:dyDescent="0.35">
      <c r="B97" s="285" t="s">
        <v>1310</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4068</v>
      </c>
      <c r="B1" s="227" t="s">
        <v>1</v>
      </c>
      <c r="C1" s="227" t="s">
        <v>1545</v>
      </c>
      <c r="D1" s="227" t="s">
        <v>1546</v>
      </c>
      <c r="E1" s="227" t="s">
        <v>1551</v>
      </c>
      <c r="F1" s="227" t="s">
        <v>1552</v>
      </c>
      <c r="G1" s="227" t="s">
        <v>1553</v>
      </c>
      <c r="H1" s="227" t="s">
        <v>1554</v>
      </c>
      <c r="I1" s="227" t="s">
        <v>1555</v>
      </c>
      <c r="J1" s="227" t="s">
        <v>1556</v>
      </c>
      <c r="K1" s="227" t="s">
        <v>1557</v>
      </c>
      <c r="L1" s="227" t="s">
        <v>1558</v>
      </c>
      <c r="M1" s="227" t="s">
        <v>1559</v>
      </c>
      <c r="N1" s="227" t="s">
        <v>1560</v>
      </c>
      <c r="O1" s="227" t="s">
        <v>1561</v>
      </c>
      <c r="P1" s="227" t="s">
        <v>1562</v>
      </c>
      <c r="Q1" s="227" t="s">
        <v>1563</v>
      </c>
      <c r="R1" s="227" t="s">
        <v>1564</v>
      </c>
      <c r="S1" s="227" t="s">
        <v>1565</v>
      </c>
      <c r="T1" s="227" t="s">
        <v>1566</v>
      </c>
      <c r="U1" s="227" t="s">
        <v>1567</v>
      </c>
      <c r="V1" s="227" t="s">
        <v>1568</v>
      </c>
      <c r="W1" s="227" t="s">
        <v>1569</v>
      </c>
      <c r="X1" s="227" t="s">
        <v>1570</v>
      </c>
      <c r="Y1" s="227" t="s">
        <v>1571</v>
      </c>
      <c r="Z1" s="227" t="s">
        <v>1572</v>
      </c>
      <c r="AA1" s="227" t="s">
        <v>1573</v>
      </c>
      <c r="AB1" s="227" t="s">
        <v>1574</v>
      </c>
      <c r="AC1" s="227" t="s">
        <v>1575</v>
      </c>
      <c r="AD1" s="227" t="s">
        <v>1576</v>
      </c>
      <c r="AE1" s="227" t="s">
        <v>1577</v>
      </c>
      <c r="AF1" s="227" t="s">
        <v>1578</v>
      </c>
      <c r="AG1" s="227" t="s">
        <v>1579</v>
      </c>
      <c r="AH1" s="227" t="s">
        <v>1580</v>
      </c>
      <c r="AI1" s="227" t="s">
        <v>1581</v>
      </c>
      <c r="AJ1" s="227" t="s">
        <v>1582</v>
      </c>
      <c r="AK1" s="227" t="s">
        <v>1583</v>
      </c>
      <c r="AL1" s="227" t="s">
        <v>1584</v>
      </c>
      <c r="AM1" s="227" t="s">
        <v>1585</v>
      </c>
      <c r="AN1" s="227" t="s">
        <v>1586</v>
      </c>
      <c r="AO1" s="227" t="s">
        <v>1587</v>
      </c>
      <c r="AP1" s="227" t="s">
        <v>1588</v>
      </c>
      <c r="AQ1" s="227" t="s">
        <v>1589</v>
      </c>
      <c r="AR1" s="227" t="s">
        <v>1590</v>
      </c>
      <c r="AS1" s="228" t="s">
        <v>1591</v>
      </c>
    </row>
    <row r="2" spans="1:45" ht="60" customHeight="1" outlineLevel="1" x14ac:dyDescent="0.35">
      <c r="A2" s="220" t="s">
        <v>4069</v>
      </c>
      <c r="B2" s="207" t="s">
        <v>4070</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4069</v>
      </c>
      <c r="B3" s="208" t="s">
        <v>4071</v>
      </c>
      <c r="C3" s="209" t="s">
        <v>4072</v>
      </c>
      <c r="D3" s="211" t="s">
        <v>4073</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4069</v>
      </c>
      <c r="B4" s="208" t="s">
        <v>4074</v>
      </c>
      <c r="C4" s="209" t="s">
        <v>4075</v>
      </c>
      <c r="D4" s="211" t="s">
        <v>4076</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4069</v>
      </c>
      <c r="B5" s="208" t="s">
        <v>4077</v>
      </c>
      <c r="C5" s="209" t="s">
        <v>4078</v>
      </c>
      <c r="D5" s="211" t="s">
        <v>4079</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4069</v>
      </c>
      <c r="B6" s="208" t="s">
        <v>4080</v>
      </c>
      <c r="C6" s="209" t="s">
        <v>4081</v>
      </c>
      <c r="D6" s="211" t="s">
        <v>4082</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4069</v>
      </c>
      <c r="B7" s="208" t="s">
        <v>4083</v>
      </c>
      <c r="C7" s="209" t="s">
        <v>4084</v>
      </c>
      <c r="D7" s="211" t="s">
        <v>4085</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4069</v>
      </c>
      <c r="B8" s="208" t="s">
        <v>4086</v>
      </c>
      <c r="C8" s="209" t="s">
        <v>4087</v>
      </c>
      <c r="D8" s="211" t="s">
        <v>4088</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4069</v>
      </c>
      <c r="B9" s="208" t="s">
        <v>4089</v>
      </c>
      <c r="C9" s="209" t="s">
        <v>4090</v>
      </c>
      <c r="D9" s="211" t="s">
        <v>4091</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4069</v>
      </c>
      <c r="B10" s="208" t="s">
        <v>4092</v>
      </c>
      <c r="C10" s="209" t="s">
        <v>4093</v>
      </c>
      <c r="D10" s="211" t="s">
        <v>4094</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4069</v>
      </c>
      <c r="B11" s="208" t="s">
        <v>4095</v>
      </c>
      <c r="C11" s="209" t="s">
        <v>4096</v>
      </c>
      <c r="D11" s="211" t="s">
        <v>4097</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4069</v>
      </c>
      <c r="B12" s="208" t="s">
        <v>4098</v>
      </c>
      <c r="C12" s="209" t="s">
        <v>4099</v>
      </c>
      <c r="D12" s="211" t="s">
        <v>4100</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4069</v>
      </c>
      <c r="B13" s="208" t="s">
        <v>4101</v>
      </c>
      <c r="C13" s="209" t="s">
        <v>4102</v>
      </c>
      <c r="D13" s="211" t="s">
        <v>4103</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4069</v>
      </c>
      <c r="B14" s="208" t="s">
        <v>4104</v>
      </c>
      <c r="C14" s="209" t="s">
        <v>4105</v>
      </c>
      <c r="D14" s="211" t="s">
        <v>4106</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4069</v>
      </c>
      <c r="B15" s="208" t="s">
        <v>4107</v>
      </c>
      <c r="C15" s="209" t="s">
        <v>4108</v>
      </c>
      <c r="D15" s="211" t="s">
        <v>4109</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4069</v>
      </c>
      <c r="B16" s="208" t="s">
        <v>4110</v>
      </c>
      <c r="C16" s="209" t="s">
        <v>4111</v>
      </c>
      <c r="D16" s="211" t="s">
        <v>4112</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4069</v>
      </c>
      <c r="B17" s="208" t="s">
        <v>4113</v>
      </c>
      <c r="C17" s="209" t="s">
        <v>4114</v>
      </c>
      <c r="D17" s="211" t="s">
        <v>4115</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4069</v>
      </c>
      <c r="B18" s="208" t="s">
        <v>4116</v>
      </c>
      <c r="C18" s="209" t="s">
        <v>4117</v>
      </c>
      <c r="D18" s="211" t="s">
        <v>4118</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4069</v>
      </c>
      <c r="B19" s="208" t="s">
        <v>4119</v>
      </c>
      <c r="C19" s="209" t="s">
        <v>4120</v>
      </c>
      <c r="D19" s="211" t="s">
        <v>4121</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4069</v>
      </c>
      <c r="B20" s="208" t="s">
        <v>4122</v>
      </c>
      <c r="C20" s="209" t="s">
        <v>4123</v>
      </c>
      <c r="D20" s="211" t="s">
        <v>4124</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4069</v>
      </c>
      <c r="B21" s="208" t="s">
        <v>4125</v>
      </c>
      <c r="C21" s="209" t="s">
        <v>4126</v>
      </c>
      <c r="D21" s="211" t="s">
        <v>4127</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4069</v>
      </c>
      <c r="B22" s="208" t="s">
        <v>4128</v>
      </c>
      <c r="C22" s="209" t="s">
        <v>4129</v>
      </c>
      <c r="D22" s="211" t="s">
        <v>4130</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4069</v>
      </c>
      <c r="B23" s="208" t="s">
        <v>4131</v>
      </c>
      <c r="C23" s="209" t="s">
        <v>4132</v>
      </c>
      <c r="D23" s="211" t="s">
        <v>4133</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4069</v>
      </c>
      <c r="B24" s="208" t="s">
        <v>4134</v>
      </c>
      <c r="C24" s="209" t="s">
        <v>4135</v>
      </c>
      <c r="D24" s="211" t="s">
        <v>4136</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4069</v>
      </c>
      <c r="B25" s="208" t="s">
        <v>4137</v>
      </c>
      <c r="C25" s="209" t="s">
        <v>4138</v>
      </c>
      <c r="D25" s="211" t="s">
        <v>4139</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4069</v>
      </c>
      <c r="B26" s="208" t="s">
        <v>4140</v>
      </c>
      <c r="C26" s="209" t="s">
        <v>4141</v>
      </c>
      <c r="D26" s="211" t="s">
        <v>4142</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4069</v>
      </c>
      <c r="B27" s="208" t="s">
        <v>4143</v>
      </c>
      <c r="C27" s="209" t="s">
        <v>4144</v>
      </c>
      <c r="D27" s="211" t="s">
        <v>4145</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4069</v>
      </c>
      <c r="B28" s="208" t="s">
        <v>4146</v>
      </c>
      <c r="C28" s="209" t="s">
        <v>4147</v>
      </c>
      <c r="D28" s="211" t="s">
        <v>4148</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4069</v>
      </c>
      <c r="B29" s="208" t="s">
        <v>4149</v>
      </c>
      <c r="C29" s="209" t="s">
        <v>4150</v>
      </c>
      <c r="D29" s="211" t="s">
        <v>4151</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4069</v>
      </c>
      <c r="B30" s="208" t="s">
        <v>4152</v>
      </c>
      <c r="C30" s="209" t="s">
        <v>4153</v>
      </c>
      <c r="D30" s="211" t="s">
        <v>4154</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4069</v>
      </c>
      <c r="B31" s="208" t="s">
        <v>4155</v>
      </c>
      <c r="C31" s="209" t="s">
        <v>4156</v>
      </c>
      <c r="D31" s="211" t="s">
        <v>4157</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4069</v>
      </c>
      <c r="B32" s="208" t="s">
        <v>4158</v>
      </c>
      <c r="C32" s="209" t="s">
        <v>4159</v>
      </c>
      <c r="D32" s="211" t="s">
        <v>4160</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4069</v>
      </c>
      <c r="B33" s="208" t="s">
        <v>4161</v>
      </c>
      <c r="C33" s="209" t="s">
        <v>4162</v>
      </c>
      <c r="D33" s="211" t="s">
        <v>4163</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4069</v>
      </c>
      <c r="B34" s="208" t="s">
        <v>4164</v>
      </c>
      <c r="C34" s="209" t="s">
        <v>4165</v>
      </c>
      <c r="D34" s="211" t="s">
        <v>4166</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4069</v>
      </c>
      <c r="B35" s="208" t="s">
        <v>4167</v>
      </c>
      <c r="C35" s="209" t="s">
        <v>4168</v>
      </c>
      <c r="D35" s="211" t="s">
        <v>4169</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4069</v>
      </c>
      <c r="B36" s="208" t="s">
        <v>4170</v>
      </c>
      <c r="C36" s="209" t="s">
        <v>4171</v>
      </c>
      <c r="D36" s="211" t="s">
        <v>4172</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4069</v>
      </c>
      <c r="B37" s="208" t="s">
        <v>4173</v>
      </c>
      <c r="C37" s="209" t="s">
        <v>4174</v>
      </c>
      <c r="D37" s="211" t="s">
        <v>4175</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4069</v>
      </c>
      <c r="B38" s="208" t="s">
        <v>4176</v>
      </c>
      <c r="C38" s="209" t="s">
        <v>4177</v>
      </c>
      <c r="D38" s="211" t="s">
        <v>4178</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4069</v>
      </c>
      <c r="B39" s="208" t="s">
        <v>4179</v>
      </c>
      <c r="C39" s="209" t="s">
        <v>4180</v>
      </c>
      <c r="D39" s="211" t="s">
        <v>4181</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4182</v>
      </c>
      <c r="B40" s="207" t="s">
        <v>4183</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4182</v>
      </c>
      <c r="B41" s="208" t="s">
        <v>4184</v>
      </c>
      <c r="C41" s="209" t="s">
        <v>4185</v>
      </c>
      <c r="D41" s="211" t="s">
        <v>4186</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4182</v>
      </c>
      <c r="B42" s="208" t="s">
        <v>4187</v>
      </c>
      <c r="C42" s="209" t="s">
        <v>4188</v>
      </c>
      <c r="D42" s="211" t="s">
        <v>4189</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4182</v>
      </c>
      <c r="B43" s="208" t="s">
        <v>4190</v>
      </c>
      <c r="C43" s="209" t="s">
        <v>4191</v>
      </c>
      <c r="D43" s="211" t="s">
        <v>4192</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4182</v>
      </c>
      <c r="B44" s="208" t="s">
        <v>4193</v>
      </c>
      <c r="C44" s="209" t="s">
        <v>4194</v>
      </c>
      <c r="D44" s="211" t="s">
        <v>4195</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4182</v>
      </c>
      <c r="B45" s="208" t="s">
        <v>4196</v>
      </c>
      <c r="C45" s="209" t="s">
        <v>4197</v>
      </c>
      <c r="D45" s="211" t="s">
        <v>4198</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4182</v>
      </c>
      <c r="B46" s="208" t="s">
        <v>4199</v>
      </c>
      <c r="C46" s="209" t="s">
        <v>4200</v>
      </c>
      <c r="D46" s="211" t="s">
        <v>4201</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4182</v>
      </c>
      <c r="B47" s="208" t="s">
        <v>4202</v>
      </c>
      <c r="C47" s="209" t="s">
        <v>4203</v>
      </c>
      <c r="D47" s="211" t="s">
        <v>4204</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4182</v>
      </c>
      <c r="B48" s="208" t="s">
        <v>4205</v>
      </c>
      <c r="C48" s="209" t="s">
        <v>4206</v>
      </c>
      <c r="D48" s="211" t="s">
        <v>4207</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4208</v>
      </c>
      <c r="B49" s="207" t="s">
        <v>4209</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4208</v>
      </c>
      <c r="B50" s="208" t="s">
        <v>4210</v>
      </c>
      <c r="C50" s="209" t="s">
        <v>4211</v>
      </c>
      <c r="D50" s="211" t="s">
        <v>4212</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4208</v>
      </c>
      <c r="B51" s="208" t="s">
        <v>4213</v>
      </c>
      <c r="C51" s="209" t="s">
        <v>4214</v>
      </c>
      <c r="D51" s="211" t="s">
        <v>4215</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4208</v>
      </c>
      <c r="B52" s="208" t="s">
        <v>4216</v>
      </c>
      <c r="C52" s="209" t="s">
        <v>4217</v>
      </c>
      <c r="D52" s="211" t="s">
        <v>4218</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4208</v>
      </c>
      <c r="B53" s="208" t="s">
        <v>4219</v>
      </c>
      <c r="C53" s="209" t="s">
        <v>4220</v>
      </c>
      <c r="D53" s="211" t="s">
        <v>4221</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4208</v>
      </c>
      <c r="B54" s="208" t="s">
        <v>4222</v>
      </c>
      <c r="C54" s="209" t="s">
        <v>4223</v>
      </c>
      <c r="D54" s="211" t="s">
        <v>4224</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4208</v>
      </c>
      <c r="B55" s="208" t="s">
        <v>4225</v>
      </c>
      <c r="C55" s="209" t="s">
        <v>4226</v>
      </c>
      <c r="D55" s="211" t="s">
        <v>4227</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4208</v>
      </c>
      <c r="B56" s="208" t="s">
        <v>4228</v>
      </c>
      <c r="C56" s="209" t="s">
        <v>4229</v>
      </c>
      <c r="D56" s="211" t="s">
        <v>4230</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4208</v>
      </c>
      <c r="B57" s="208" t="s">
        <v>4231</v>
      </c>
      <c r="C57" s="209" t="s">
        <v>4232</v>
      </c>
      <c r="D57" s="211" t="s">
        <v>4233</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4208</v>
      </c>
      <c r="B58" s="208" t="s">
        <v>4234</v>
      </c>
      <c r="C58" s="209" t="s">
        <v>4235</v>
      </c>
      <c r="D58" s="211" t="s">
        <v>4236</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4208</v>
      </c>
      <c r="B59" s="208" t="s">
        <v>4237</v>
      </c>
      <c r="C59" s="209" t="s">
        <v>4238</v>
      </c>
      <c r="D59" s="211" t="s">
        <v>4239</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4208</v>
      </c>
      <c r="B60" s="208" t="s">
        <v>4240</v>
      </c>
      <c r="C60" s="209" t="s">
        <v>4241</v>
      </c>
      <c r="D60" s="211" t="s">
        <v>4242</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4208</v>
      </c>
      <c r="B61" s="208" t="s">
        <v>4243</v>
      </c>
      <c r="C61" s="209" t="s">
        <v>4244</v>
      </c>
      <c r="D61" s="211" t="s">
        <v>4245</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4208</v>
      </c>
      <c r="B62" s="208" t="s">
        <v>4246</v>
      </c>
      <c r="C62" s="209" t="s">
        <v>4247</v>
      </c>
      <c r="D62" s="211" t="s">
        <v>4248</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4208</v>
      </c>
      <c r="B63" s="208" t="s">
        <v>4249</v>
      </c>
      <c r="C63" s="209" t="s">
        <v>4250</v>
      </c>
      <c r="D63" s="211" t="s">
        <v>4251</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4252</v>
      </c>
      <c r="B64" s="207" t="s">
        <v>4253</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4252</v>
      </c>
      <c r="B65" s="208" t="s">
        <v>4254</v>
      </c>
      <c r="C65" s="209" t="s">
        <v>4255</v>
      </c>
      <c r="D65" s="211" t="s">
        <v>4256</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4252</v>
      </c>
      <c r="B66" s="208" t="s">
        <v>4257</v>
      </c>
      <c r="C66" s="209" t="s">
        <v>4258</v>
      </c>
      <c r="D66" s="211" t="s">
        <v>4259</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4252</v>
      </c>
      <c r="B67" s="208" t="s">
        <v>4260</v>
      </c>
      <c r="C67" s="209" t="s">
        <v>4261</v>
      </c>
      <c r="D67" s="211" t="s">
        <v>4262</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4252</v>
      </c>
      <c r="B68" s="208" t="s">
        <v>4263</v>
      </c>
      <c r="C68" s="209" t="s">
        <v>4264</v>
      </c>
      <c r="D68" s="211" t="s">
        <v>4265</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4252</v>
      </c>
      <c r="B69" s="208" t="s">
        <v>4266</v>
      </c>
      <c r="C69" s="209" t="s">
        <v>4267</v>
      </c>
      <c r="D69" s="211" t="s">
        <v>4268</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4252</v>
      </c>
      <c r="B70" s="208" t="s">
        <v>4269</v>
      </c>
      <c r="C70" s="209" t="s">
        <v>4270</v>
      </c>
      <c r="D70" s="211" t="s">
        <v>4271</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4252</v>
      </c>
      <c r="B71" s="208" t="s">
        <v>4272</v>
      </c>
      <c r="C71" s="209" t="s">
        <v>4273</v>
      </c>
      <c r="D71" s="211" t="s">
        <v>4274</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4252</v>
      </c>
      <c r="B72" s="208" t="s">
        <v>4275</v>
      </c>
      <c r="C72" s="209" t="s">
        <v>4276</v>
      </c>
      <c r="D72" s="211" t="s">
        <v>4277</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4252</v>
      </c>
      <c r="B73" s="208" t="s">
        <v>4278</v>
      </c>
      <c r="C73" s="209" t="s">
        <v>4279</v>
      </c>
      <c r="D73" s="211" t="s">
        <v>4280</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4252</v>
      </c>
      <c r="B74" s="208" t="s">
        <v>4281</v>
      </c>
      <c r="C74" s="209" t="s">
        <v>4282</v>
      </c>
      <c r="D74" s="211" t="s">
        <v>4283</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4252</v>
      </c>
      <c r="B75" s="208" t="s">
        <v>4284</v>
      </c>
      <c r="C75" s="209" t="s">
        <v>4285</v>
      </c>
      <c r="D75" s="211" t="s">
        <v>4286</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4252</v>
      </c>
      <c r="B76" s="208" t="s">
        <v>4287</v>
      </c>
      <c r="C76" s="209" t="s">
        <v>4288</v>
      </c>
      <c r="D76" s="211" t="s">
        <v>4289</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4252</v>
      </c>
      <c r="B77" s="208" t="s">
        <v>4290</v>
      </c>
      <c r="C77" s="209" t="s">
        <v>4291</v>
      </c>
      <c r="D77" s="211" t="s">
        <v>4292</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4252</v>
      </c>
      <c r="B78" s="208" t="s">
        <v>4293</v>
      </c>
      <c r="C78" s="209" t="s">
        <v>4294</v>
      </c>
      <c r="D78" s="211" t="s">
        <v>4295</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4252</v>
      </c>
      <c r="B79" s="208" t="s">
        <v>4296</v>
      </c>
      <c r="C79" s="209" t="s">
        <v>4297</v>
      </c>
      <c r="D79" s="211" t="s">
        <v>4298</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4252</v>
      </c>
      <c r="B80" s="208" t="s">
        <v>4299</v>
      </c>
      <c r="C80" s="209" t="s">
        <v>4300</v>
      </c>
      <c r="D80" s="211" t="s">
        <v>4301</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4252</v>
      </c>
      <c r="B81" s="208" t="s">
        <v>4302</v>
      </c>
      <c r="C81" s="209" t="s">
        <v>4303</v>
      </c>
      <c r="D81" s="211" t="s">
        <v>4304</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4252</v>
      </c>
      <c r="B82" s="208" t="s">
        <v>4305</v>
      </c>
      <c r="C82" s="209" t="s">
        <v>4306</v>
      </c>
      <c r="D82" s="211" t="s">
        <v>4307</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4252</v>
      </c>
      <c r="B83" s="208" t="s">
        <v>4308</v>
      </c>
      <c r="C83" s="209" t="s">
        <v>4309</v>
      </c>
      <c r="D83" s="211" t="s">
        <v>4310</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4252</v>
      </c>
      <c r="B84" s="208" t="s">
        <v>4311</v>
      </c>
      <c r="C84" s="209" t="s">
        <v>4312</v>
      </c>
      <c r="D84" s="211" t="s">
        <v>4313</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4252</v>
      </c>
      <c r="B85" s="208" t="s">
        <v>4314</v>
      </c>
      <c r="C85" s="209" t="s">
        <v>4315</v>
      </c>
      <c r="D85" s="211" t="s">
        <v>4316</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4252</v>
      </c>
      <c r="B86" s="208" t="s">
        <v>4317</v>
      </c>
      <c r="C86" s="209" t="s">
        <v>4318</v>
      </c>
      <c r="D86" s="211" t="s">
        <v>4319</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4252</v>
      </c>
      <c r="B87" s="208" t="s">
        <v>4320</v>
      </c>
      <c r="C87" s="209" t="s">
        <v>4321</v>
      </c>
      <c r="D87" s="211" t="s">
        <v>4322</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4252</v>
      </c>
      <c r="B88" s="208" t="s">
        <v>4323</v>
      </c>
      <c r="C88" s="209" t="s">
        <v>4324</v>
      </c>
      <c r="D88" s="211" t="s">
        <v>4325</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4252</v>
      </c>
      <c r="B89" s="208" t="s">
        <v>4326</v>
      </c>
      <c r="C89" s="209" t="s">
        <v>4327</v>
      </c>
      <c r="D89" s="211" t="s">
        <v>4328</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4252</v>
      </c>
      <c r="B90" s="208" t="s">
        <v>4329</v>
      </c>
      <c r="C90" s="209" t="s">
        <v>4330</v>
      </c>
      <c r="D90" s="211" t="s">
        <v>4331</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4252</v>
      </c>
      <c r="B91" s="208" t="s">
        <v>4332</v>
      </c>
      <c r="C91" s="209" t="s">
        <v>4333</v>
      </c>
      <c r="D91" s="211" t="s">
        <v>4334</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4252</v>
      </c>
      <c r="B92" s="208" t="s">
        <v>4335</v>
      </c>
      <c r="C92" s="209" t="s">
        <v>4336</v>
      </c>
      <c r="D92" s="211" t="s">
        <v>4337</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4252</v>
      </c>
      <c r="B93" s="208" t="s">
        <v>4338</v>
      </c>
      <c r="C93" s="209" t="s">
        <v>4339</v>
      </c>
      <c r="D93" s="211" t="s">
        <v>4340</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4252</v>
      </c>
      <c r="B94" s="208" t="s">
        <v>4341</v>
      </c>
      <c r="C94" s="209" t="s">
        <v>4342</v>
      </c>
      <c r="D94" s="211" t="s">
        <v>4343</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4252</v>
      </c>
      <c r="B95" s="208" t="s">
        <v>4344</v>
      </c>
      <c r="C95" s="209" t="s">
        <v>4345</v>
      </c>
      <c r="D95" s="211" t="s">
        <v>4346</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4252</v>
      </c>
      <c r="B96" s="208" t="s">
        <v>4347</v>
      </c>
      <c r="C96" s="209" t="s">
        <v>4348</v>
      </c>
      <c r="D96" s="211" t="s">
        <v>4349</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4252</v>
      </c>
      <c r="B97" s="208" t="s">
        <v>4350</v>
      </c>
      <c r="C97" s="209" t="s">
        <v>4351</v>
      </c>
      <c r="D97" s="211" t="s">
        <v>4352</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4252</v>
      </c>
      <c r="B98" s="215" t="s">
        <v>4353</v>
      </c>
      <c r="C98" s="216" t="s">
        <v>4354</v>
      </c>
      <c r="D98" s="217" t="s">
        <v>4355</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1310</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IFERROR(INDEX('Recommendations'!$G$2:$G$276, MATCH(F2,'Recommendations'!$B$2:$B$276,0))="Implemented", FALSE))</xm:f>
            <x14:dxf>
              <font>
                <color rgb="FF000000"/>
              </font>
              <fill>
                <patternFill>
                  <bgColor rgb="FF3C7D22"/>
                </patternFill>
              </fill>
            </x14:dxf>
          </x14:cfRule>
          <x14:cfRule type="expression" priority="2" id="{00000000-000E-0000-0900-000002000000}">
            <xm:f>AND(F2&lt;&gt;"", IFERROR(INDEX('Recommendations'!$G$2:$G$276, MATCH(F2,'Recommendations'!$B$2:$B$276,0))="Compensated", FALSE))</xm:f>
            <x14:dxf>
              <font>
                <color rgb="FF000000"/>
              </font>
              <fill>
                <patternFill>
                  <bgColor rgb="FFC6E0B4"/>
                </patternFill>
              </fill>
            </x14:dxf>
          </x14:cfRule>
          <x14:cfRule type="expression" priority="3" id="{00000000-000E-0000-0900-000003000000}">
            <xm:f>AND(F2&lt;&gt;"", IFERROR(INDEX('Recommendations'!$G$2:$G$276, MATCH(F2,'Recommendations'!$B$2:$B$276,0))="Testing", FALSE))</xm:f>
            <x14:dxf>
              <font>
                <color rgb="FF000000"/>
              </font>
              <fill>
                <patternFill>
                  <bgColor rgb="FFFFC000"/>
                </patternFill>
              </fill>
            </x14:dxf>
          </x14:cfRule>
          <x14:cfRule type="expression" priority="4" id="{00000000-000E-0000-0900-000004000000}">
            <xm:f>AND(F2&lt;&gt;"", IFERROR(INDEX('Recommendations'!$G$2:$G$276, MATCH(F2,'Recommendations'!$B$2:$B$276,0))="Failed", FALSE))</xm:f>
            <x14:dxf>
              <font>
                <color rgb="FF000000"/>
              </font>
              <fill>
                <patternFill>
                  <bgColor rgb="FFD82891"/>
                </patternFill>
              </fill>
            </x14:dxf>
          </x14:cfRule>
          <x14:cfRule type="expression" priority="5" id="{00000000-000E-0000-0900-000005000000}">
            <xm:f>AND(F2&lt;&gt;"", IFERROR(INDEX('Recommendations'!$G$2:$G$276, MATCH(F2,'Recommendations'!$B$2:$B$276,0))="Risk Accepted", FALSE))</xm:f>
            <x14:dxf>
              <font>
                <color rgb="FF000000"/>
              </font>
              <fill>
                <patternFill>
                  <bgColor rgb="FFD9D9D9"/>
                </patternFill>
              </fill>
            </x14:dxf>
          </x14:cfRule>
          <x14:cfRule type="expression" priority="6" id="{00000000-000E-0000-0900-000006000000}">
            <xm:f>AND(F2&lt;&gt;"", IFERROR(INDEX('Recommendations'!$G$2:$G$276, MATCH(F2,'Recommendations'!$B$2:$B$276,0))="N/A",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4356</v>
      </c>
      <c r="C1" s="250" t="s">
        <v>4357</v>
      </c>
      <c r="D1" s="250" t="s">
        <v>4358</v>
      </c>
      <c r="E1" s="250" t="s">
        <v>4359</v>
      </c>
      <c r="F1" s="250" t="s">
        <v>3185</v>
      </c>
      <c r="G1" s="250" t="s">
        <v>4360</v>
      </c>
      <c r="H1" s="250" t="s">
        <v>4361</v>
      </c>
      <c r="I1" s="250" t="s">
        <v>4362</v>
      </c>
      <c r="J1" s="250" t="s">
        <v>2284</v>
      </c>
      <c r="K1" s="250" t="s">
        <v>1551</v>
      </c>
      <c r="L1" s="250" t="s">
        <v>1552</v>
      </c>
      <c r="M1" s="250" t="s">
        <v>1553</v>
      </c>
      <c r="N1" s="250" t="s">
        <v>1554</v>
      </c>
      <c r="O1" s="250" t="s">
        <v>1555</v>
      </c>
      <c r="P1" s="250" t="s">
        <v>1556</v>
      </c>
      <c r="Q1" s="250" t="s">
        <v>1557</v>
      </c>
      <c r="R1" s="250" t="s">
        <v>1558</v>
      </c>
      <c r="S1" s="250" t="s">
        <v>1559</v>
      </c>
      <c r="T1" s="250" t="s">
        <v>1560</v>
      </c>
      <c r="U1" s="250" t="s">
        <v>1561</v>
      </c>
      <c r="V1" s="250" t="s">
        <v>1562</v>
      </c>
      <c r="W1" s="250" t="s">
        <v>1563</v>
      </c>
      <c r="X1" s="250" t="s">
        <v>1564</v>
      </c>
      <c r="Y1" s="250" t="s">
        <v>1565</v>
      </c>
      <c r="Z1" s="250" t="s">
        <v>1566</v>
      </c>
      <c r="AA1" s="250" t="s">
        <v>1567</v>
      </c>
      <c r="AB1" s="250" t="s">
        <v>1568</v>
      </c>
      <c r="AC1" s="250" t="s">
        <v>1569</v>
      </c>
      <c r="AD1" s="250" t="s">
        <v>1570</v>
      </c>
      <c r="AE1" s="250" t="s">
        <v>1571</v>
      </c>
      <c r="AF1" s="250" t="s">
        <v>1572</v>
      </c>
      <c r="AG1" s="250" t="s">
        <v>1573</v>
      </c>
      <c r="AH1" s="250" t="s">
        <v>1574</v>
      </c>
      <c r="AI1" s="250" t="s">
        <v>1575</v>
      </c>
      <c r="AJ1" s="250" t="s">
        <v>1576</v>
      </c>
      <c r="AK1" s="250" t="s">
        <v>1577</v>
      </c>
      <c r="AL1" s="250" t="s">
        <v>1578</v>
      </c>
      <c r="AM1" s="250" t="s">
        <v>1579</v>
      </c>
      <c r="AN1" s="250" t="s">
        <v>1580</v>
      </c>
      <c r="AO1" s="250" t="s">
        <v>1581</v>
      </c>
      <c r="AP1" s="250" t="s">
        <v>1582</v>
      </c>
      <c r="AQ1" s="250" t="s">
        <v>1583</v>
      </c>
      <c r="AR1" s="250" t="s">
        <v>1584</v>
      </c>
      <c r="AS1" s="250" t="s">
        <v>1585</v>
      </c>
      <c r="AT1" s="250" t="s">
        <v>1586</v>
      </c>
      <c r="AU1" s="250" t="s">
        <v>1587</v>
      </c>
      <c r="AV1" s="250" t="s">
        <v>1588</v>
      </c>
      <c r="AW1" s="250" t="s">
        <v>1589</v>
      </c>
      <c r="AX1" s="250" t="s">
        <v>1590</v>
      </c>
      <c r="AY1" s="251" t="s">
        <v>1591</v>
      </c>
    </row>
    <row r="2" spans="1:51" ht="60" customHeight="1" outlineLevel="1" x14ac:dyDescent="0.35">
      <c r="A2" s="241" t="s">
        <v>4363</v>
      </c>
      <c r="B2" s="229" t="s">
        <v>4364</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1594</v>
      </c>
      <c r="B3" s="230" t="s">
        <v>4365</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4366</v>
      </c>
      <c r="B4" s="231" t="s">
        <v>4367</v>
      </c>
      <c r="C4" s="231" t="s">
        <v>4368</v>
      </c>
      <c r="D4" s="231" t="s">
        <v>4369</v>
      </c>
      <c r="E4" s="231" t="s">
        <v>4370</v>
      </c>
      <c r="F4" s="231" t="s">
        <v>20</v>
      </c>
      <c r="G4" s="231" t="s">
        <v>20</v>
      </c>
      <c r="H4" s="231" t="s">
        <v>4371</v>
      </c>
      <c r="I4" s="231" t="s">
        <v>20</v>
      </c>
      <c r="J4" s="231" t="s">
        <v>4372</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4373</v>
      </c>
      <c r="B5" s="231" t="s">
        <v>4374</v>
      </c>
      <c r="C5" s="231" t="s">
        <v>4375</v>
      </c>
      <c r="D5" s="231" t="s">
        <v>4376</v>
      </c>
      <c r="E5" s="231" t="s">
        <v>4377</v>
      </c>
      <c r="F5" s="231" t="s">
        <v>4378</v>
      </c>
      <c r="G5" s="231" t="s">
        <v>20</v>
      </c>
      <c r="H5" s="231" t="s">
        <v>4379</v>
      </c>
      <c r="I5" s="231" t="s">
        <v>20</v>
      </c>
      <c r="J5" s="231" t="s">
        <v>4380</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1600</v>
      </c>
      <c r="B6" s="230" t="s">
        <v>4381</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4382</v>
      </c>
      <c r="B7" s="231" t="s">
        <v>4383</v>
      </c>
      <c r="C7" s="231" t="s">
        <v>4384</v>
      </c>
      <c r="D7" s="231" t="s">
        <v>4385</v>
      </c>
      <c r="E7" s="231" t="s">
        <v>4377</v>
      </c>
      <c r="F7" s="231" t="s">
        <v>4386</v>
      </c>
      <c r="G7" s="231" t="s">
        <v>20</v>
      </c>
      <c r="H7" s="231" t="s">
        <v>4387</v>
      </c>
      <c r="I7" s="231" t="s">
        <v>20</v>
      </c>
      <c r="J7" s="231" t="s">
        <v>4388</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4389</v>
      </c>
      <c r="B8" s="231" t="s">
        <v>4390</v>
      </c>
      <c r="C8" s="231" t="s">
        <v>4391</v>
      </c>
      <c r="D8" s="231" t="s">
        <v>4392</v>
      </c>
      <c r="E8" s="231" t="s">
        <v>20</v>
      </c>
      <c r="F8" s="231" t="s">
        <v>20</v>
      </c>
      <c r="G8" s="231" t="s">
        <v>20</v>
      </c>
      <c r="H8" s="231" t="s">
        <v>4393</v>
      </c>
      <c r="I8" s="231" t="s">
        <v>4394</v>
      </c>
      <c r="J8" s="231" t="s">
        <v>4395</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4396</v>
      </c>
      <c r="B9" s="231" t="s">
        <v>4397</v>
      </c>
      <c r="C9" s="231" t="s">
        <v>4398</v>
      </c>
      <c r="D9" s="231" t="s">
        <v>4399</v>
      </c>
      <c r="E9" s="231" t="s">
        <v>20</v>
      </c>
      <c r="F9" s="231" t="s">
        <v>20</v>
      </c>
      <c r="G9" s="231" t="s">
        <v>20</v>
      </c>
      <c r="H9" s="231" t="s">
        <v>4400</v>
      </c>
      <c r="I9" s="231" t="s">
        <v>4401</v>
      </c>
      <c r="J9" s="231" t="s">
        <v>4402</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4403</v>
      </c>
      <c r="B10" s="231" t="s">
        <v>4404</v>
      </c>
      <c r="C10" s="231" t="s">
        <v>4405</v>
      </c>
      <c r="D10" s="231" t="s">
        <v>4406</v>
      </c>
      <c r="E10" s="231" t="s">
        <v>20</v>
      </c>
      <c r="F10" s="231" t="s">
        <v>20</v>
      </c>
      <c r="G10" s="231" t="s">
        <v>20</v>
      </c>
      <c r="H10" s="231" t="s">
        <v>4407</v>
      </c>
      <c r="I10" s="231" t="s">
        <v>4408</v>
      </c>
      <c r="J10" s="231" t="s">
        <v>4409</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4410</v>
      </c>
      <c r="B11" s="231" t="s">
        <v>4411</v>
      </c>
      <c r="C11" s="231" t="s">
        <v>4412</v>
      </c>
      <c r="D11" s="231" t="s">
        <v>4413</v>
      </c>
      <c r="E11" s="231" t="s">
        <v>20</v>
      </c>
      <c r="F11" s="231" t="s">
        <v>20</v>
      </c>
      <c r="G11" s="231" t="s">
        <v>20</v>
      </c>
      <c r="H11" s="231" t="s">
        <v>4414</v>
      </c>
      <c r="I11" s="231" t="s">
        <v>20</v>
      </c>
      <c r="J11" s="231" t="s">
        <v>4415</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4416</v>
      </c>
      <c r="B12" s="231" t="s">
        <v>4417</v>
      </c>
      <c r="C12" s="231" t="s">
        <v>4418</v>
      </c>
      <c r="D12" s="231" t="s">
        <v>4419</v>
      </c>
      <c r="E12" s="231" t="s">
        <v>20</v>
      </c>
      <c r="F12" s="231" t="s">
        <v>20</v>
      </c>
      <c r="G12" s="231" t="s">
        <v>4420</v>
      </c>
      <c r="H12" s="231" t="s">
        <v>4421</v>
      </c>
      <c r="I12" s="231" t="s">
        <v>20</v>
      </c>
      <c r="J12" s="231" t="s">
        <v>4422</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4423</v>
      </c>
      <c r="B13" s="231" t="s">
        <v>4424</v>
      </c>
      <c r="C13" s="231" t="s">
        <v>4425</v>
      </c>
      <c r="D13" s="231" t="s">
        <v>4426</v>
      </c>
      <c r="E13" s="231" t="s">
        <v>20</v>
      </c>
      <c r="F13" s="231" t="s">
        <v>20</v>
      </c>
      <c r="G13" s="231" t="s">
        <v>20</v>
      </c>
      <c r="H13" s="231" t="s">
        <v>4427</v>
      </c>
      <c r="I13" s="231" t="s">
        <v>20</v>
      </c>
      <c r="J13" s="231" t="s">
        <v>4428</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4429</v>
      </c>
      <c r="B14" s="231" t="s">
        <v>4430</v>
      </c>
      <c r="C14" s="231" t="s">
        <v>4431</v>
      </c>
      <c r="D14" s="231" t="s">
        <v>4432</v>
      </c>
      <c r="E14" s="231" t="s">
        <v>20</v>
      </c>
      <c r="F14" s="231" t="s">
        <v>4433</v>
      </c>
      <c r="G14" s="231" t="s">
        <v>20</v>
      </c>
      <c r="H14" s="231" t="s">
        <v>4434</v>
      </c>
      <c r="I14" s="231" t="s">
        <v>4435</v>
      </c>
      <c r="J14" s="231" t="s">
        <v>4436</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1605</v>
      </c>
      <c r="B15" s="230" t="s">
        <v>4437</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4438</v>
      </c>
      <c r="B16" s="231" t="s">
        <v>4439</v>
      </c>
      <c r="C16" s="231" t="s">
        <v>4440</v>
      </c>
      <c r="D16" s="231" t="s">
        <v>4432</v>
      </c>
      <c r="E16" s="231" t="s">
        <v>20</v>
      </c>
      <c r="F16" s="231" t="s">
        <v>4441</v>
      </c>
      <c r="G16" s="231" t="s">
        <v>20</v>
      </c>
      <c r="H16" s="231" t="s">
        <v>4442</v>
      </c>
      <c r="I16" s="231" t="s">
        <v>20</v>
      </c>
      <c r="J16" s="231" t="s">
        <v>4443</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4444</v>
      </c>
      <c r="B17" s="231" t="s">
        <v>4445</v>
      </c>
      <c r="C17" s="231" t="s">
        <v>4446</v>
      </c>
      <c r="D17" s="231" t="s">
        <v>4447</v>
      </c>
      <c r="E17" s="231" t="s">
        <v>20</v>
      </c>
      <c r="F17" s="231" t="s">
        <v>4441</v>
      </c>
      <c r="G17" s="231" t="s">
        <v>20</v>
      </c>
      <c r="H17" s="231" t="s">
        <v>4448</v>
      </c>
      <c r="I17" s="231" t="s">
        <v>20</v>
      </c>
      <c r="J17" s="231" t="s">
        <v>4449</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4450</v>
      </c>
      <c r="B18" s="231" t="s">
        <v>4451</v>
      </c>
      <c r="C18" s="231" t="s">
        <v>4452</v>
      </c>
      <c r="D18" s="231" t="s">
        <v>20</v>
      </c>
      <c r="E18" s="231" t="s">
        <v>20</v>
      </c>
      <c r="F18" s="231" t="s">
        <v>20</v>
      </c>
      <c r="G18" s="231" t="s">
        <v>20</v>
      </c>
      <c r="H18" s="231" t="s">
        <v>4453</v>
      </c>
      <c r="I18" s="231" t="s">
        <v>20</v>
      </c>
      <c r="J18" s="231" t="s">
        <v>4454</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1610</v>
      </c>
      <c r="B19" s="230" t="s">
        <v>4455</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4456</v>
      </c>
      <c r="B20" s="231" t="s">
        <v>4457</v>
      </c>
      <c r="C20" s="231" t="s">
        <v>4458</v>
      </c>
      <c r="D20" s="231" t="s">
        <v>4459</v>
      </c>
      <c r="E20" s="231" t="s">
        <v>20</v>
      </c>
      <c r="F20" s="231" t="s">
        <v>4460</v>
      </c>
      <c r="G20" s="231" t="s">
        <v>20</v>
      </c>
      <c r="H20" s="231" t="s">
        <v>4461</v>
      </c>
      <c r="I20" s="231" t="s">
        <v>20</v>
      </c>
      <c r="J20" s="231" t="s">
        <v>4462</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4463</v>
      </c>
      <c r="B21" s="231" t="s">
        <v>4464</v>
      </c>
      <c r="C21" s="231" t="s">
        <v>4465</v>
      </c>
      <c r="D21" s="231" t="s">
        <v>4466</v>
      </c>
      <c r="E21" s="231" t="s">
        <v>4467</v>
      </c>
      <c r="F21" s="231" t="s">
        <v>20</v>
      </c>
      <c r="G21" s="231" t="s">
        <v>20</v>
      </c>
      <c r="H21" s="231" t="s">
        <v>4468</v>
      </c>
      <c r="I21" s="231" t="s">
        <v>4469</v>
      </c>
      <c r="J21" s="231" t="s">
        <v>4470</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4471</v>
      </c>
      <c r="B22" s="231" t="s">
        <v>4472</v>
      </c>
      <c r="C22" s="231" t="s">
        <v>4473</v>
      </c>
      <c r="D22" s="231" t="s">
        <v>4474</v>
      </c>
      <c r="E22" s="231" t="s">
        <v>20</v>
      </c>
      <c r="F22" s="231" t="s">
        <v>4475</v>
      </c>
      <c r="G22" s="231" t="s">
        <v>20</v>
      </c>
      <c r="H22" s="231" t="s">
        <v>4476</v>
      </c>
      <c r="I22" s="231" t="s">
        <v>20</v>
      </c>
      <c r="J22" s="231" t="s">
        <v>4477</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4478</v>
      </c>
      <c r="B23" s="231" t="s">
        <v>4479</v>
      </c>
      <c r="C23" s="231" t="s">
        <v>4480</v>
      </c>
      <c r="D23" s="231" t="s">
        <v>4481</v>
      </c>
      <c r="E23" s="231" t="s">
        <v>20</v>
      </c>
      <c r="F23" s="231" t="s">
        <v>20</v>
      </c>
      <c r="G23" s="231" t="s">
        <v>20</v>
      </c>
      <c r="H23" s="231" t="s">
        <v>4482</v>
      </c>
      <c r="I23" s="231" t="s">
        <v>4483</v>
      </c>
      <c r="J23" s="231" t="s">
        <v>4484</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4485</v>
      </c>
      <c r="B24" s="231" t="s">
        <v>4486</v>
      </c>
      <c r="C24" s="231" t="s">
        <v>4487</v>
      </c>
      <c r="D24" s="231" t="s">
        <v>4481</v>
      </c>
      <c r="E24" s="231" t="s">
        <v>20</v>
      </c>
      <c r="F24" s="231" t="s">
        <v>4488</v>
      </c>
      <c r="G24" s="231" t="s">
        <v>20</v>
      </c>
      <c r="H24" s="231" t="s">
        <v>4489</v>
      </c>
      <c r="I24" s="231" t="s">
        <v>20</v>
      </c>
      <c r="J24" s="231" t="s">
        <v>4490</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1614</v>
      </c>
      <c r="B25" s="230" t="s">
        <v>4491</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4492</v>
      </c>
      <c r="B26" s="231" t="s">
        <v>4493</v>
      </c>
      <c r="C26" s="231" t="s">
        <v>4494</v>
      </c>
      <c r="D26" s="231" t="s">
        <v>4495</v>
      </c>
      <c r="E26" s="231" t="s">
        <v>20</v>
      </c>
      <c r="F26" s="231" t="s">
        <v>4496</v>
      </c>
      <c r="G26" s="231" t="s">
        <v>20</v>
      </c>
      <c r="H26" s="231" t="s">
        <v>4497</v>
      </c>
      <c r="I26" s="231" t="s">
        <v>20</v>
      </c>
      <c r="J26" s="231" t="s">
        <v>4498</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4499</v>
      </c>
      <c r="B27" s="229" t="s">
        <v>4500</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1620</v>
      </c>
      <c r="B28" s="230" t="s">
        <v>4501</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4502</v>
      </c>
      <c r="B29" s="231" t="s">
        <v>4503</v>
      </c>
      <c r="C29" s="231" t="s">
        <v>4504</v>
      </c>
      <c r="D29" s="231" t="s">
        <v>4505</v>
      </c>
      <c r="E29" s="231" t="s">
        <v>4506</v>
      </c>
      <c r="F29" s="231" t="s">
        <v>20</v>
      </c>
      <c r="G29" s="231" t="s">
        <v>20</v>
      </c>
      <c r="H29" s="231" t="s">
        <v>4507</v>
      </c>
      <c r="I29" s="231" t="s">
        <v>20</v>
      </c>
      <c r="J29" s="231" t="s">
        <v>4508</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4509</v>
      </c>
      <c r="B30" s="231" t="s">
        <v>4510</v>
      </c>
      <c r="C30" s="231" t="s">
        <v>4375</v>
      </c>
      <c r="D30" s="231" t="s">
        <v>4376</v>
      </c>
      <c r="E30" s="231" t="s">
        <v>20</v>
      </c>
      <c r="F30" s="231" t="s">
        <v>4378</v>
      </c>
      <c r="G30" s="231" t="s">
        <v>20</v>
      </c>
      <c r="H30" s="231" t="s">
        <v>4511</v>
      </c>
      <c r="I30" s="231" t="s">
        <v>20</v>
      </c>
      <c r="J30" s="231" t="s">
        <v>4512</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1625</v>
      </c>
      <c r="B31" s="230" t="s">
        <v>4513</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4514</v>
      </c>
      <c r="B32" s="231" t="s">
        <v>4515</v>
      </c>
      <c r="C32" s="231" t="s">
        <v>4516</v>
      </c>
      <c r="D32" s="231" t="s">
        <v>4517</v>
      </c>
      <c r="E32" s="231" t="s">
        <v>20</v>
      </c>
      <c r="F32" s="231" t="s">
        <v>20</v>
      </c>
      <c r="G32" s="231" t="s">
        <v>4518</v>
      </c>
      <c r="H32" s="231" t="s">
        <v>4519</v>
      </c>
      <c r="I32" s="231" t="s">
        <v>20</v>
      </c>
      <c r="J32" s="231" t="s">
        <v>4520</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4521</v>
      </c>
      <c r="B33" s="231" t="s">
        <v>4522</v>
      </c>
      <c r="C33" s="231" t="s">
        <v>4523</v>
      </c>
      <c r="D33" s="231" t="s">
        <v>4524</v>
      </c>
      <c r="E33" s="231" t="s">
        <v>20</v>
      </c>
      <c r="F33" s="231" t="s">
        <v>4525</v>
      </c>
      <c r="G33" s="231" t="s">
        <v>20</v>
      </c>
      <c r="H33" s="231" t="s">
        <v>4526</v>
      </c>
      <c r="I33" s="231" t="s">
        <v>4527</v>
      </c>
      <c r="J33" s="231" t="s">
        <v>4528</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4529</v>
      </c>
      <c r="B34" s="231" t="s">
        <v>4530</v>
      </c>
      <c r="C34" s="231" t="s">
        <v>4531</v>
      </c>
      <c r="D34" s="231" t="s">
        <v>4532</v>
      </c>
      <c r="E34" s="231" t="s">
        <v>20</v>
      </c>
      <c r="F34" s="231" t="s">
        <v>20</v>
      </c>
      <c r="G34" s="231" t="s">
        <v>20</v>
      </c>
      <c r="H34" s="231" t="s">
        <v>4533</v>
      </c>
      <c r="I34" s="231" t="s">
        <v>20</v>
      </c>
      <c r="J34" s="231" t="s">
        <v>4534</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4535</v>
      </c>
      <c r="B35" s="231" t="s">
        <v>4536</v>
      </c>
      <c r="C35" s="231" t="s">
        <v>4537</v>
      </c>
      <c r="D35" s="231" t="s">
        <v>4538</v>
      </c>
      <c r="E35" s="231" t="s">
        <v>20</v>
      </c>
      <c r="F35" s="231" t="s">
        <v>4539</v>
      </c>
      <c r="G35" s="231" t="s">
        <v>20</v>
      </c>
      <c r="H35" s="231" t="s">
        <v>4540</v>
      </c>
      <c r="I35" s="231" t="s">
        <v>20</v>
      </c>
      <c r="J35" s="231" t="s">
        <v>4541</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4542</v>
      </c>
      <c r="B36" s="231" t="s">
        <v>4543</v>
      </c>
      <c r="C36" s="231" t="s">
        <v>4544</v>
      </c>
      <c r="D36" s="231" t="s">
        <v>4545</v>
      </c>
      <c r="E36" s="231" t="s">
        <v>20</v>
      </c>
      <c r="F36" s="231" t="s">
        <v>20</v>
      </c>
      <c r="G36" s="231" t="s">
        <v>4546</v>
      </c>
      <c r="H36" s="231" t="s">
        <v>4547</v>
      </c>
      <c r="I36" s="231" t="s">
        <v>20</v>
      </c>
      <c r="J36" s="231" t="s">
        <v>4548</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4549</v>
      </c>
      <c r="B37" s="231" t="s">
        <v>4550</v>
      </c>
      <c r="C37" s="231" t="s">
        <v>4551</v>
      </c>
      <c r="D37" s="231" t="s">
        <v>4552</v>
      </c>
      <c r="E37" s="231" t="s">
        <v>20</v>
      </c>
      <c r="F37" s="231" t="s">
        <v>4553</v>
      </c>
      <c r="G37" s="231" t="s">
        <v>4554</v>
      </c>
      <c r="H37" s="231" t="s">
        <v>4555</v>
      </c>
      <c r="I37" s="231" t="s">
        <v>20</v>
      </c>
      <c r="J37" s="231" t="s">
        <v>4556</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4557</v>
      </c>
      <c r="B38" s="231" t="s">
        <v>4558</v>
      </c>
      <c r="C38" s="231" t="s">
        <v>4559</v>
      </c>
      <c r="D38" s="231" t="s">
        <v>4560</v>
      </c>
      <c r="E38" s="231" t="s">
        <v>20</v>
      </c>
      <c r="F38" s="231" t="s">
        <v>4553</v>
      </c>
      <c r="G38" s="231" t="s">
        <v>4561</v>
      </c>
      <c r="H38" s="231" t="s">
        <v>4562</v>
      </c>
      <c r="I38" s="231" t="s">
        <v>4563</v>
      </c>
      <c r="J38" s="231" t="s">
        <v>4564</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1629</v>
      </c>
      <c r="B39" s="230" t="s">
        <v>4565</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4566</v>
      </c>
      <c r="B40" s="231" t="s">
        <v>4567</v>
      </c>
      <c r="C40" s="231" t="s">
        <v>4568</v>
      </c>
      <c r="D40" s="231" t="s">
        <v>4569</v>
      </c>
      <c r="E40" s="231" t="s">
        <v>20</v>
      </c>
      <c r="F40" s="231" t="s">
        <v>20</v>
      </c>
      <c r="G40" s="231" t="s">
        <v>20</v>
      </c>
      <c r="H40" s="231" t="s">
        <v>4570</v>
      </c>
      <c r="I40" s="231" t="s">
        <v>4571</v>
      </c>
      <c r="J40" s="231" t="s">
        <v>4572</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4573</v>
      </c>
      <c r="B41" s="231" t="s">
        <v>4574</v>
      </c>
      <c r="C41" s="231" t="s">
        <v>4575</v>
      </c>
      <c r="D41" s="231" t="s">
        <v>20</v>
      </c>
      <c r="E41" s="231" t="s">
        <v>20</v>
      </c>
      <c r="F41" s="231" t="s">
        <v>20</v>
      </c>
      <c r="G41" s="231" t="s">
        <v>20</v>
      </c>
      <c r="H41" s="231" t="s">
        <v>4576</v>
      </c>
      <c r="I41" s="231" t="s">
        <v>20</v>
      </c>
      <c r="J41" s="231" t="s">
        <v>4577</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4578</v>
      </c>
      <c r="B42" s="229" t="s">
        <v>4579</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1652</v>
      </c>
      <c r="B43" s="230" t="s">
        <v>4580</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4581</v>
      </c>
      <c r="B44" s="231" t="s">
        <v>4582</v>
      </c>
      <c r="C44" s="231" t="s">
        <v>4583</v>
      </c>
      <c r="D44" s="231" t="s">
        <v>4584</v>
      </c>
      <c r="E44" s="231" t="s">
        <v>4370</v>
      </c>
      <c r="F44" s="231" t="s">
        <v>20</v>
      </c>
      <c r="G44" s="231" t="s">
        <v>20</v>
      </c>
      <c r="H44" s="231" t="s">
        <v>4585</v>
      </c>
      <c r="I44" s="231" t="s">
        <v>20</v>
      </c>
      <c r="J44" s="231" t="s">
        <v>4586</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4587</v>
      </c>
      <c r="B45" s="231" t="s">
        <v>4588</v>
      </c>
      <c r="C45" s="231" t="s">
        <v>4589</v>
      </c>
      <c r="D45" s="231" t="s">
        <v>4376</v>
      </c>
      <c r="E45" s="231" t="s">
        <v>20</v>
      </c>
      <c r="F45" s="231" t="s">
        <v>4378</v>
      </c>
      <c r="G45" s="231" t="s">
        <v>20</v>
      </c>
      <c r="H45" s="231" t="s">
        <v>4590</v>
      </c>
      <c r="I45" s="231" t="s">
        <v>20</v>
      </c>
      <c r="J45" s="231" t="s">
        <v>4591</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1658</v>
      </c>
      <c r="B46" s="230" t="s">
        <v>4592</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4593</v>
      </c>
      <c r="B47" s="231" t="s">
        <v>4594</v>
      </c>
      <c r="C47" s="231" t="s">
        <v>4595</v>
      </c>
      <c r="D47" s="231" t="s">
        <v>4596</v>
      </c>
      <c r="E47" s="231" t="s">
        <v>20</v>
      </c>
      <c r="F47" s="231" t="s">
        <v>4597</v>
      </c>
      <c r="G47" s="231" t="s">
        <v>4598</v>
      </c>
      <c r="H47" s="231" t="s">
        <v>4599</v>
      </c>
      <c r="I47" s="231" t="s">
        <v>4600</v>
      </c>
      <c r="J47" s="231" t="s">
        <v>4601</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1662</v>
      </c>
      <c r="B48" s="230" t="s">
        <v>4602</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4603</v>
      </c>
      <c r="B49" s="231" t="s">
        <v>4604</v>
      </c>
      <c r="C49" s="231" t="s">
        <v>4605</v>
      </c>
      <c r="D49" s="231" t="s">
        <v>4606</v>
      </c>
      <c r="E49" s="231" t="s">
        <v>4607</v>
      </c>
      <c r="F49" s="231" t="s">
        <v>20</v>
      </c>
      <c r="G49" s="231" t="s">
        <v>20</v>
      </c>
      <c r="H49" s="231" t="s">
        <v>4608</v>
      </c>
      <c r="I49" s="231" t="s">
        <v>4609</v>
      </c>
      <c r="J49" s="231" t="s">
        <v>4610</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4611</v>
      </c>
      <c r="B50" s="231" t="s">
        <v>4612</v>
      </c>
      <c r="C50" s="231" t="s">
        <v>4613</v>
      </c>
      <c r="D50" s="231" t="s">
        <v>20</v>
      </c>
      <c r="E50" s="231" t="s">
        <v>4614</v>
      </c>
      <c r="F50" s="231" t="s">
        <v>4615</v>
      </c>
      <c r="G50" s="231" t="s">
        <v>20</v>
      </c>
      <c r="H50" s="231" t="s">
        <v>4608</v>
      </c>
      <c r="I50" s="231" t="s">
        <v>4616</v>
      </c>
      <c r="J50" s="231" t="s">
        <v>4617</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4618</v>
      </c>
      <c r="B51" s="231" t="s">
        <v>4619</v>
      </c>
      <c r="C51" s="231" t="s">
        <v>4620</v>
      </c>
      <c r="D51" s="231" t="s">
        <v>20</v>
      </c>
      <c r="E51" s="231" t="s">
        <v>20</v>
      </c>
      <c r="F51" s="231" t="s">
        <v>4621</v>
      </c>
      <c r="G51" s="231" t="s">
        <v>20</v>
      </c>
      <c r="H51" s="231" t="s">
        <v>4608</v>
      </c>
      <c r="I51" s="231" t="s">
        <v>4622</v>
      </c>
      <c r="J51" s="231" t="s">
        <v>4623</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4624</v>
      </c>
      <c r="B52" s="231" t="s">
        <v>4625</v>
      </c>
      <c r="C52" s="231" t="s">
        <v>4626</v>
      </c>
      <c r="D52" s="231" t="s">
        <v>20</v>
      </c>
      <c r="E52" s="231" t="s">
        <v>20</v>
      </c>
      <c r="F52" s="231" t="s">
        <v>4627</v>
      </c>
      <c r="G52" s="231" t="s">
        <v>20</v>
      </c>
      <c r="H52" s="231" t="s">
        <v>4608</v>
      </c>
      <c r="I52" s="231" t="s">
        <v>4628</v>
      </c>
      <c r="J52" s="231" t="s">
        <v>4629</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4630</v>
      </c>
      <c r="B53" s="231" t="s">
        <v>4631</v>
      </c>
      <c r="C53" s="231" t="s">
        <v>4632</v>
      </c>
      <c r="D53" s="231" t="s">
        <v>4633</v>
      </c>
      <c r="E53" s="231" t="s">
        <v>4634</v>
      </c>
      <c r="F53" s="231" t="s">
        <v>20</v>
      </c>
      <c r="G53" s="231" t="s">
        <v>20</v>
      </c>
      <c r="H53" s="231" t="s">
        <v>4635</v>
      </c>
      <c r="I53" s="231" t="s">
        <v>20</v>
      </c>
      <c r="J53" s="231" t="s">
        <v>4636</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4637</v>
      </c>
      <c r="B54" s="231" t="s">
        <v>4638</v>
      </c>
      <c r="C54" s="231" t="s">
        <v>4632</v>
      </c>
      <c r="D54" s="231" t="s">
        <v>4633</v>
      </c>
      <c r="E54" s="231" t="s">
        <v>20</v>
      </c>
      <c r="F54" s="231" t="s">
        <v>20</v>
      </c>
      <c r="G54" s="231" t="s">
        <v>20</v>
      </c>
      <c r="H54" s="231" t="s">
        <v>4639</v>
      </c>
      <c r="I54" s="231" t="s">
        <v>4640</v>
      </c>
      <c r="J54" s="231" t="s">
        <v>4641</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1666</v>
      </c>
      <c r="B55" s="230" t="s">
        <v>4642</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4643</v>
      </c>
      <c r="B56" s="231" t="s">
        <v>4644</v>
      </c>
      <c r="C56" s="231" t="s">
        <v>4645</v>
      </c>
      <c r="D56" s="231" t="s">
        <v>4646</v>
      </c>
      <c r="E56" s="231" t="s">
        <v>4647</v>
      </c>
      <c r="F56" s="231" t="s">
        <v>20</v>
      </c>
      <c r="G56" s="231" t="s">
        <v>4648</v>
      </c>
      <c r="H56" s="231" t="s">
        <v>20</v>
      </c>
      <c r="I56" s="231" t="s">
        <v>20</v>
      </c>
      <c r="J56" s="231" t="s">
        <v>4649</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4650</v>
      </c>
      <c r="B57" s="231" t="s">
        <v>4651</v>
      </c>
      <c r="C57" s="231" t="s">
        <v>4652</v>
      </c>
      <c r="D57" s="231" t="s">
        <v>4653</v>
      </c>
      <c r="E57" s="231" t="s">
        <v>4654</v>
      </c>
      <c r="F57" s="231" t="s">
        <v>20</v>
      </c>
      <c r="G57" s="231" t="s">
        <v>4655</v>
      </c>
      <c r="H57" s="231" t="s">
        <v>4656</v>
      </c>
      <c r="I57" s="231" t="s">
        <v>20</v>
      </c>
      <c r="J57" s="231" t="s">
        <v>4657</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1670</v>
      </c>
      <c r="B58" s="230" t="s">
        <v>4658</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4659</v>
      </c>
      <c r="B59" s="231" t="s">
        <v>4660</v>
      </c>
      <c r="C59" s="231" t="s">
        <v>4661</v>
      </c>
      <c r="D59" s="231" t="s">
        <v>4662</v>
      </c>
      <c r="E59" s="231" t="s">
        <v>20</v>
      </c>
      <c r="F59" s="231" t="s">
        <v>20</v>
      </c>
      <c r="G59" s="231" t="s">
        <v>4663</v>
      </c>
      <c r="H59" s="231" t="s">
        <v>4664</v>
      </c>
      <c r="I59" s="231" t="s">
        <v>4665</v>
      </c>
      <c r="J59" s="231" t="s">
        <v>4666</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4667</v>
      </c>
      <c r="B60" s="231" t="s">
        <v>4668</v>
      </c>
      <c r="C60" s="231" t="s">
        <v>4669</v>
      </c>
      <c r="D60" s="231" t="s">
        <v>20</v>
      </c>
      <c r="E60" s="231" t="s">
        <v>4670</v>
      </c>
      <c r="F60" s="231" t="s">
        <v>4671</v>
      </c>
      <c r="G60" s="231" t="s">
        <v>20</v>
      </c>
      <c r="H60" s="231" t="s">
        <v>4672</v>
      </c>
      <c r="I60" s="231" t="s">
        <v>4673</v>
      </c>
      <c r="J60" s="231" t="s">
        <v>4674</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4675</v>
      </c>
      <c r="B61" s="231" t="s">
        <v>4676</v>
      </c>
      <c r="C61" s="231" t="s">
        <v>4677</v>
      </c>
      <c r="D61" s="231" t="s">
        <v>20</v>
      </c>
      <c r="E61" s="231" t="s">
        <v>20</v>
      </c>
      <c r="F61" s="231" t="s">
        <v>20</v>
      </c>
      <c r="G61" s="231" t="s">
        <v>4678</v>
      </c>
      <c r="H61" s="231" t="s">
        <v>4679</v>
      </c>
      <c r="I61" s="231" t="s">
        <v>4680</v>
      </c>
      <c r="J61" s="231" t="s">
        <v>4681</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4682</v>
      </c>
      <c r="B62" s="231" t="s">
        <v>4683</v>
      </c>
      <c r="C62" s="231" t="s">
        <v>4684</v>
      </c>
      <c r="D62" s="231" t="s">
        <v>4685</v>
      </c>
      <c r="E62" s="231" t="s">
        <v>20</v>
      </c>
      <c r="F62" s="231" t="s">
        <v>20</v>
      </c>
      <c r="G62" s="231" t="s">
        <v>20</v>
      </c>
      <c r="H62" s="231" t="s">
        <v>4686</v>
      </c>
      <c r="I62" s="231" t="s">
        <v>4687</v>
      </c>
      <c r="J62" s="231" t="s">
        <v>4688</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1674</v>
      </c>
      <c r="B63" s="230" t="s">
        <v>4689</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4690</v>
      </c>
      <c r="B64" s="231" t="s">
        <v>4691</v>
      </c>
      <c r="C64" s="231" t="s">
        <v>4692</v>
      </c>
      <c r="D64" s="231" t="s">
        <v>4693</v>
      </c>
      <c r="E64" s="231" t="s">
        <v>20</v>
      </c>
      <c r="F64" s="231" t="s">
        <v>20</v>
      </c>
      <c r="G64" s="231" t="s">
        <v>4694</v>
      </c>
      <c r="H64" s="231" t="s">
        <v>4695</v>
      </c>
      <c r="I64" s="231" t="s">
        <v>4696</v>
      </c>
      <c r="J64" s="231" t="s">
        <v>4697</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4698</v>
      </c>
      <c r="B65" s="231" t="s">
        <v>4699</v>
      </c>
      <c r="C65" s="231" t="s">
        <v>4700</v>
      </c>
      <c r="D65" s="231" t="s">
        <v>4701</v>
      </c>
      <c r="E65" s="231" t="s">
        <v>20</v>
      </c>
      <c r="F65" s="231" t="s">
        <v>20</v>
      </c>
      <c r="G65" s="231" t="s">
        <v>20</v>
      </c>
      <c r="H65" s="231" t="s">
        <v>4702</v>
      </c>
      <c r="I65" s="231" t="s">
        <v>4703</v>
      </c>
      <c r="J65" s="231" t="s">
        <v>4704</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4705</v>
      </c>
      <c r="B66" s="231" t="s">
        <v>4706</v>
      </c>
      <c r="C66" s="231" t="s">
        <v>4707</v>
      </c>
      <c r="D66" s="231" t="s">
        <v>4708</v>
      </c>
      <c r="E66" s="231" t="s">
        <v>20</v>
      </c>
      <c r="F66" s="231" t="s">
        <v>20</v>
      </c>
      <c r="G66" s="231" t="s">
        <v>20</v>
      </c>
      <c r="H66" s="231" t="s">
        <v>4709</v>
      </c>
      <c r="I66" s="231" t="s">
        <v>4710</v>
      </c>
      <c r="J66" s="231" t="s">
        <v>4711</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4712</v>
      </c>
      <c r="B67" s="231" t="s">
        <v>4713</v>
      </c>
      <c r="C67" s="231" t="s">
        <v>4714</v>
      </c>
      <c r="D67" s="231" t="s">
        <v>4715</v>
      </c>
      <c r="E67" s="231" t="s">
        <v>20</v>
      </c>
      <c r="F67" s="231" t="s">
        <v>20</v>
      </c>
      <c r="G67" s="231" t="s">
        <v>20</v>
      </c>
      <c r="H67" s="231" t="s">
        <v>4716</v>
      </c>
      <c r="I67" s="231" t="s">
        <v>20</v>
      </c>
      <c r="J67" s="231" t="s">
        <v>4717</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4718</v>
      </c>
      <c r="B68" s="231" t="s">
        <v>4719</v>
      </c>
      <c r="C68" s="231" t="s">
        <v>4720</v>
      </c>
      <c r="D68" s="231" t="s">
        <v>20</v>
      </c>
      <c r="E68" s="231" t="s">
        <v>20</v>
      </c>
      <c r="F68" s="231" t="s">
        <v>20</v>
      </c>
      <c r="G68" s="231" t="s">
        <v>20</v>
      </c>
      <c r="H68" s="231" t="s">
        <v>4721</v>
      </c>
      <c r="I68" s="231" t="s">
        <v>20</v>
      </c>
      <c r="J68" s="231" t="s">
        <v>4722</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1678</v>
      </c>
      <c r="B69" s="230" t="s">
        <v>4723</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4724</v>
      </c>
      <c r="B70" s="231" t="s">
        <v>4725</v>
      </c>
      <c r="C70" s="231" t="s">
        <v>4726</v>
      </c>
      <c r="D70" s="231" t="s">
        <v>20</v>
      </c>
      <c r="E70" s="231" t="s">
        <v>20</v>
      </c>
      <c r="F70" s="231" t="s">
        <v>20</v>
      </c>
      <c r="G70" s="231" t="s">
        <v>4727</v>
      </c>
      <c r="H70" s="231" t="s">
        <v>4728</v>
      </c>
      <c r="I70" s="231" t="s">
        <v>20</v>
      </c>
      <c r="J70" s="231" t="s">
        <v>4729</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4730</v>
      </c>
      <c r="B71" s="231" t="s">
        <v>4731</v>
      </c>
      <c r="C71" s="231" t="s">
        <v>4732</v>
      </c>
      <c r="D71" s="231" t="s">
        <v>20</v>
      </c>
      <c r="E71" s="231" t="s">
        <v>20</v>
      </c>
      <c r="F71" s="231" t="s">
        <v>20</v>
      </c>
      <c r="G71" s="231" t="s">
        <v>20</v>
      </c>
      <c r="H71" s="231" t="s">
        <v>4733</v>
      </c>
      <c r="I71" s="231" t="s">
        <v>20</v>
      </c>
      <c r="J71" s="231" t="s">
        <v>4734</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4735</v>
      </c>
      <c r="B72" s="231" t="s">
        <v>4736</v>
      </c>
      <c r="C72" s="231" t="s">
        <v>4737</v>
      </c>
      <c r="D72" s="231" t="s">
        <v>4738</v>
      </c>
      <c r="E72" s="231" t="s">
        <v>4739</v>
      </c>
      <c r="F72" s="231" t="s">
        <v>20</v>
      </c>
      <c r="G72" s="231" t="s">
        <v>20</v>
      </c>
      <c r="H72" s="231" t="s">
        <v>4740</v>
      </c>
      <c r="I72" s="231" t="s">
        <v>20</v>
      </c>
      <c r="J72" s="231" t="s">
        <v>4741</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4742</v>
      </c>
      <c r="B73" s="231" t="s">
        <v>4743</v>
      </c>
      <c r="C73" s="231" t="s">
        <v>4744</v>
      </c>
      <c r="D73" s="231" t="s">
        <v>4745</v>
      </c>
      <c r="E73" s="231" t="s">
        <v>4739</v>
      </c>
      <c r="F73" s="231" t="s">
        <v>20</v>
      </c>
      <c r="G73" s="231" t="s">
        <v>4746</v>
      </c>
      <c r="H73" s="231" t="s">
        <v>4747</v>
      </c>
      <c r="I73" s="231" t="s">
        <v>20</v>
      </c>
      <c r="J73" s="231" t="s">
        <v>4748</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4749</v>
      </c>
      <c r="B74" s="231" t="s">
        <v>4750</v>
      </c>
      <c r="C74" s="231" t="s">
        <v>4751</v>
      </c>
      <c r="D74" s="231" t="s">
        <v>4745</v>
      </c>
      <c r="E74" s="231" t="s">
        <v>4752</v>
      </c>
      <c r="F74" s="231" t="s">
        <v>20</v>
      </c>
      <c r="G74" s="231" t="s">
        <v>4753</v>
      </c>
      <c r="H74" s="231" t="s">
        <v>4754</v>
      </c>
      <c r="I74" s="231" t="s">
        <v>4755</v>
      </c>
      <c r="J74" s="231" t="s">
        <v>4756</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4757</v>
      </c>
      <c r="B75" s="231" t="s">
        <v>4758</v>
      </c>
      <c r="C75" s="231" t="s">
        <v>4759</v>
      </c>
      <c r="D75" s="231" t="s">
        <v>4760</v>
      </c>
      <c r="E75" s="231" t="s">
        <v>4752</v>
      </c>
      <c r="F75" s="231" t="s">
        <v>4761</v>
      </c>
      <c r="G75" s="231" t="s">
        <v>4762</v>
      </c>
      <c r="H75" s="231" t="s">
        <v>4763</v>
      </c>
      <c r="I75" s="231" t="s">
        <v>4764</v>
      </c>
      <c r="J75" s="231" t="s">
        <v>4765</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4766</v>
      </c>
      <c r="B76" s="231" t="s">
        <v>4767</v>
      </c>
      <c r="C76" s="231" t="s">
        <v>4768</v>
      </c>
      <c r="D76" s="231" t="s">
        <v>4769</v>
      </c>
      <c r="E76" s="231" t="s">
        <v>20</v>
      </c>
      <c r="F76" s="231" t="s">
        <v>20</v>
      </c>
      <c r="G76" s="231" t="s">
        <v>20</v>
      </c>
      <c r="H76" s="231" t="s">
        <v>4770</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4771</v>
      </c>
      <c r="B77" s="231" t="s">
        <v>4772</v>
      </c>
      <c r="C77" s="231" t="s">
        <v>4773</v>
      </c>
      <c r="D77" s="231" t="s">
        <v>20</v>
      </c>
      <c r="E77" s="231" t="s">
        <v>20</v>
      </c>
      <c r="F77" s="231" t="s">
        <v>20</v>
      </c>
      <c r="G77" s="231" t="s">
        <v>4774</v>
      </c>
      <c r="H77" s="231" t="s">
        <v>4775</v>
      </c>
      <c r="I77" s="231" t="s">
        <v>20</v>
      </c>
      <c r="J77" s="231" t="s">
        <v>4776</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4777</v>
      </c>
      <c r="B78" s="231" t="s">
        <v>4778</v>
      </c>
      <c r="C78" s="231" t="s">
        <v>4779</v>
      </c>
      <c r="D78" s="231" t="s">
        <v>20</v>
      </c>
      <c r="E78" s="231" t="s">
        <v>20</v>
      </c>
      <c r="F78" s="231" t="s">
        <v>20</v>
      </c>
      <c r="G78" s="231" t="s">
        <v>4780</v>
      </c>
      <c r="H78" s="231" t="s">
        <v>4781</v>
      </c>
      <c r="I78" s="231" t="s">
        <v>4782</v>
      </c>
      <c r="J78" s="231" t="s">
        <v>4783</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4784</v>
      </c>
      <c r="B79" s="229" t="s">
        <v>4785</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1712</v>
      </c>
      <c r="B80" s="230" t="s">
        <v>4786</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4787</v>
      </c>
      <c r="B81" s="231" t="s">
        <v>4788</v>
      </c>
      <c r="C81" s="231" t="s">
        <v>4789</v>
      </c>
      <c r="D81" s="231" t="s">
        <v>4584</v>
      </c>
      <c r="E81" s="231" t="s">
        <v>4790</v>
      </c>
      <c r="F81" s="231" t="s">
        <v>20</v>
      </c>
      <c r="G81" s="231" t="s">
        <v>20</v>
      </c>
      <c r="H81" s="231" t="s">
        <v>4791</v>
      </c>
      <c r="I81" s="231" t="s">
        <v>20</v>
      </c>
      <c r="J81" s="231" t="s">
        <v>4792</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4793</v>
      </c>
      <c r="B82" s="231" t="s">
        <v>4794</v>
      </c>
      <c r="C82" s="231" t="s">
        <v>4375</v>
      </c>
      <c r="D82" s="231" t="s">
        <v>4376</v>
      </c>
      <c r="E82" s="231" t="s">
        <v>20</v>
      </c>
      <c r="F82" s="231" t="s">
        <v>4378</v>
      </c>
      <c r="G82" s="231" t="s">
        <v>20</v>
      </c>
      <c r="H82" s="231" t="s">
        <v>4795</v>
      </c>
      <c r="I82" s="231" t="s">
        <v>20</v>
      </c>
      <c r="J82" s="231" t="s">
        <v>4796</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1717</v>
      </c>
      <c r="B83" s="230" t="s">
        <v>4797</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4798</v>
      </c>
      <c r="B84" s="231" t="s">
        <v>4799</v>
      </c>
      <c r="C84" s="231" t="s">
        <v>4800</v>
      </c>
      <c r="D84" s="231" t="s">
        <v>4801</v>
      </c>
      <c r="E84" s="231" t="s">
        <v>20</v>
      </c>
      <c r="F84" s="231" t="s">
        <v>4802</v>
      </c>
      <c r="G84" s="231" t="s">
        <v>4803</v>
      </c>
      <c r="H84" s="231" t="s">
        <v>4804</v>
      </c>
      <c r="I84" s="231" t="s">
        <v>4805</v>
      </c>
      <c r="J84" s="231" t="s">
        <v>4806</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4807</v>
      </c>
      <c r="B85" s="231" t="s">
        <v>4808</v>
      </c>
      <c r="C85" s="231" t="s">
        <v>4809</v>
      </c>
      <c r="D85" s="231" t="s">
        <v>4810</v>
      </c>
      <c r="E85" s="231" t="s">
        <v>20</v>
      </c>
      <c r="F85" s="231" t="s">
        <v>20</v>
      </c>
      <c r="G85" s="231" t="s">
        <v>20</v>
      </c>
      <c r="H85" s="231" t="s">
        <v>4811</v>
      </c>
      <c r="I85" s="231" t="s">
        <v>4812</v>
      </c>
      <c r="J85" s="231" t="s">
        <v>4813</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4814</v>
      </c>
      <c r="B86" s="231" t="s">
        <v>4815</v>
      </c>
      <c r="C86" s="231" t="s">
        <v>4816</v>
      </c>
      <c r="D86" s="231" t="s">
        <v>4817</v>
      </c>
      <c r="E86" s="231" t="s">
        <v>20</v>
      </c>
      <c r="F86" s="231" t="s">
        <v>20</v>
      </c>
      <c r="G86" s="231" t="s">
        <v>4818</v>
      </c>
      <c r="H86" s="231" t="s">
        <v>4819</v>
      </c>
      <c r="I86" s="231" t="s">
        <v>20</v>
      </c>
      <c r="J86" s="231" t="s">
        <v>4820</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4821</v>
      </c>
      <c r="B87" s="231" t="s">
        <v>4822</v>
      </c>
      <c r="C87" s="231" t="s">
        <v>4823</v>
      </c>
      <c r="D87" s="231" t="s">
        <v>4824</v>
      </c>
      <c r="E87" s="231" t="s">
        <v>20</v>
      </c>
      <c r="F87" s="231" t="s">
        <v>4825</v>
      </c>
      <c r="G87" s="231" t="s">
        <v>20</v>
      </c>
      <c r="H87" s="231" t="s">
        <v>4826</v>
      </c>
      <c r="I87" s="231" t="s">
        <v>4827</v>
      </c>
      <c r="J87" s="231" t="s">
        <v>4828</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4829</v>
      </c>
      <c r="B88" s="229" t="s">
        <v>4830</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1763</v>
      </c>
      <c r="B89" s="230" t="s">
        <v>4831</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4832</v>
      </c>
      <c r="B90" s="231" t="s">
        <v>4833</v>
      </c>
      <c r="C90" s="231" t="s">
        <v>4834</v>
      </c>
      <c r="D90" s="231" t="s">
        <v>4584</v>
      </c>
      <c r="E90" s="231" t="s">
        <v>4370</v>
      </c>
      <c r="F90" s="231" t="s">
        <v>20</v>
      </c>
      <c r="G90" s="231" t="s">
        <v>20</v>
      </c>
      <c r="H90" s="231" t="s">
        <v>4835</v>
      </c>
      <c r="I90" s="231" t="s">
        <v>20</v>
      </c>
      <c r="J90" s="231" t="s">
        <v>4836</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4837</v>
      </c>
      <c r="B91" s="231" t="s">
        <v>4838</v>
      </c>
      <c r="C91" s="231" t="s">
        <v>4839</v>
      </c>
      <c r="D91" s="231" t="s">
        <v>4376</v>
      </c>
      <c r="E91" s="231" t="s">
        <v>20</v>
      </c>
      <c r="F91" s="231" t="s">
        <v>4378</v>
      </c>
      <c r="G91" s="231" t="s">
        <v>20</v>
      </c>
      <c r="H91" s="231" t="s">
        <v>4840</v>
      </c>
      <c r="I91" s="231" t="s">
        <v>20</v>
      </c>
      <c r="J91" s="231" t="s">
        <v>4841</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1767</v>
      </c>
      <c r="B92" s="230" t="s">
        <v>4842</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4843</v>
      </c>
      <c r="B93" s="231" t="s">
        <v>4844</v>
      </c>
      <c r="C93" s="231" t="s">
        <v>4845</v>
      </c>
      <c r="D93" s="231" t="s">
        <v>4846</v>
      </c>
      <c r="E93" s="231" t="s">
        <v>4847</v>
      </c>
      <c r="F93" s="231" t="s">
        <v>20</v>
      </c>
      <c r="G93" s="231" t="s">
        <v>20</v>
      </c>
      <c r="H93" s="231" t="s">
        <v>4848</v>
      </c>
      <c r="I93" s="231" t="s">
        <v>20</v>
      </c>
      <c r="J93" s="231" t="s">
        <v>4849</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4850</v>
      </c>
      <c r="B94" s="231" t="s">
        <v>4851</v>
      </c>
      <c r="C94" s="231" t="s">
        <v>4852</v>
      </c>
      <c r="D94" s="231" t="s">
        <v>4853</v>
      </c>
      <c r="E94" s="231" t="s">
        <v>20</v>
      </c>
      <c r="F94" s="231" t="s">
        <v>4854</v>
      </c>
      <c r="G94" s="231" t="s">
        <v>20</v>
      </c>
      <c r="H94" s="231" t="s">
        <v>4855</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4856</v>
      </c>
      <c r="B95" s="231" t="s">
        <v>4857</v>
      </c>
      <c r="C95" s="231" t="s">
        <v>4858</v>
      </c>
      <c r="D95" s="231" t="s">
        <v>4859</v>
      </c>
      <c r="E95" s="231" t="s">
        <v>20</v>
      </c>
      <c r="F95" s="231" t="s">
        <v>20</v>
      </c>
      <c r="G95" s="231" t="s">
        <v>20</v>
      </c>
      <c r="H95" s="231" t="s">
        <v>4860</v>
      </c>
      <c r="I95" s="231" t="s">
        <v>4861</v>
      </c>
      <c r="J95" s="231" t="s">
        <v>4862</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4863</v>
      </c>
      <c r="B96" s="231" t="s">
        <v>4864</v>
      </c>
      <c r="C96" s="231" t="s">
        <v>4865</v>
      </c>
      <c r="D96" s="231" t="s">
        <v>20</v>
      </c>
      <c r="E96" s="231" t="s">
        <v>20</v>
      </c>
      <c r="F96" s="231" t="s">
        <v>20</v>
      </c>
      <c r="G96" s="231" t="s">
        <v>20</v>
      </c>
      <c r="H96" s="231" t="s">
        <v>4866</v>
      </c>
      <c r="I96" s="231" t="s">
        <v>4812</v>
      </c>
      <c r="J96" s="231" t="s">
        <v>4867</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1771</v>
      </c>
      <c r="B97" s="230" t="s">
        <v>4868</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4869</v>
      </c>
      <c r="B98" s="231" t="s">
        <v>4870</v>
      </c>
      <c r="C98" s="231" t="s">
        <v>4871</v>
      </c>
      <c r="D98" s="231" t="s">
        <v>4872</v>
      </c>
      <c r="E98" s="231" t="s">
        <v>20</v>
      </c>
      <c r="F98" s="231" t="s">
        <v>20</v>
      </c>
      <c r="G98" s="231" t="s">
        <v>20</v>
      </c>
      <c r="H98" s="231" t="s">
        <v>4873</v>
      </c>
      <c r="I98" s="231" t="s">
        <v>20</v>
      </c>
      <c r="J98" s="231" t="s">
        <v>4874</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4875</v>
      </c>
      <c r="B99" s="231" t="s">
        <v>4876</v>
      </c>
      <c r="C99" s="231" t="s">
        <v>4877</v>
      </c>
      <c r="D99" s="231" t="s">
        <v>4878</v>
      </c>
      <c r="E99" s="231" t="s">
        <v>4879</v>
      </c>
      <c r="F99" s="231" t="s">
        <v>20</v>
      </c>
      <c r="G99" s="231" t="s">
        <v>20</v>
      </c>
      <c r="H99" s="231" t="s">
        <v>4880</v>
      </c>
      <c r="I99" s="231" t="s">
        <v>20</v>
      </c>
      <c r="J99" s="231" t="s">
        <v>4881</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4882</v>
      </c>
      <c r="B100" s="231" t="s">
        <v>4883</v>
      </c>
      <c r="C100" s="231" t="s">
        <v>4884</v>
      </c>
      <c r="D100" s="231" t="s">
        <v>20</v>
      </c>
      <c r="E100" s="231" t="s">
        <v>20</v>
      </c>
      <c r="F100" s="231" t="s">
        <v>20</v>
      </c>
      <c r="G100" s="231" t="s">
        <v>20</v>
      </c>
      <c r="H100" s="231" t="s">
        <v>4885</v>
      </c>
      <c r="I100" s="231" t="s">
        <v>4886</v>
      </c>
      <c r="J100" s="231" t="s">
        <v>4887</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4888</v>
      </c>
      <c r="B101" s="231" t="s">
        <v>4889</v>
      </c>
      <c r="C101" s="231" t="s">
        <v>4890</v>
      </c>
      <c r="D101" s="231" t="s">
        <v>20</v>
      </c>
      <c r="E101" s="231" t="s">
        <v>20</v>
      </c>
      <c r="F101" s="231" t="s">
        <v>20</v>
      </c>
      <c r="G101" s="231" t="s">
        <v>20</v>
      </c>
      <c r="H101" s="231" t="s">
        <v>4891</v>
      </c>
      <c r="I101" s="231" t="s">
        <v>4812</v>
      </c>
      <c r="J101" s="231" t="s">
        <v>4892</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4893</v>
      </c>
      <c r="B102" s="231" t="s">
        <v>4894</v>
      </c>
      <c r="C102" s="231" t="s">
        <v>4895</v>
      </c>
      <c r="D102" s="231" t="s">
        <v>4896</v>
      </c>
      <c r="E102" s="231" t="s">
        <v>20</v>
      </c>
      <c r="F102" s="231" t="s">
        <v>20</v>
      </c>
      <c r="G102" s="231" t="s">
        <v>20</v>
      </c>
      <c r="H102" s="231" t="s">
        <v>4897</v>
      </c>
      <c r="I102" s="231" t="s">
        <v>20</v>
      </c>
      <c r="J102" s="231" t="s">
        <v>4898</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4899</v>
      </c>
      <c r="B103" s="231" t="s">
        <v>4900</v>
      </c>
      <c r="C103" s="231" t="s">
        <v>4901</v>
      </c>
      <c r="D103" s="231" t="s">
        <v>4896</v>
      </c>
      <c r="E103" s="231" t="s">
        <v>20</v>
      </c>
      <c r="F103" s="231" t="s">
        <v>4902</v>
      </c>
      <c r="G103" s="231" t="s">
        <v>20</v>
      </c>
      <c r="H103" s="231" t="s">
        <v>4903</v>
      </c>
      <c r="I103" s="231" t="s">
        <v>4904</v>
      </c>
      <c r="J103" s="231" t="s">
        <v>4905</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1775</v>
      </c>
      <c r="B104" s="230" t="s">
        <v>4906</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4907</v>
      </c>
      <c r="B105" s="231" t="s">
        <v>4908</v>
      </c>
      <c r="C105" s="231" t="s">
        <v>4909</v>
      </c>
      <c r="D105" s="231" t="s">
        <v>4910</v>
      </c>
      <c r="E105" s="231" t="s">
        <v>4911</v>
      </c>
      <c r="F105" s="231" t="s">
        <v>20</v>
      </c>
      <c r="G105" s="231" t="s">
        <v>20</v>
      </c>
      <c r="H105" s="231" t="s">
        <v>4912</v>
      </c>
      <c r="I105" s="231" t="s">
        <v>4913</v>
      </c>
      <c r="J105" s="231" t="s">
        <v>4914</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4915</v>
      </c>
      <c r="B106" s="229" t="s">
        <v>4916</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1789</v>
      </c>
      <c r="B107" s="230" t="s">
        <v>4917</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4918</v>
      </c>
      <c r="B108" s="231" t="s">
        <v>4919</v>
      </c>
      <c r="C108" s="231" t="s">
        <v>4920</v>
      </c>
      <c r="D108" s="231" t="s">
        <v>4584</v>
      </c>
      <c r="E108" s="231" t="s">
        <v>4370</v>
      </c>
      <c r="F108" s="231" t="s">
        <v>20</v>
      </c>
      <c r="G108" s="231" t="s">
        <v>20</v>
      </c>
      <c r="H108" s="231" t="s">
        <v>4921</v>
      </c>
      <c r="I108" s="231" t="s">
        <v>20</v>
      </c>
      <c r="J108" s="231" t="s">
        <v>4922</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4923</v>
      </c>
      <c r="B109" s="231" t="s">
        <v>4924</v>
      </c>
      <c r="C109" s="231" t="s">
        <v>4925</v>
      </c>
      <c r="D109" s="231" t="s">
        <v>4376</v>
      </c>
      <c r="E109" s="231" t="s">
        <v>20</v>
      </c>
      <c r="F109" s="231" t="s">
        <v>4378</v>
      </c>
      <c r="G109" s="231" t="s">
        <v>20</v>
      </c>
      <c r="H109" s="231" t="s">
        <v>4926</v>
      </c>
      <c r="I109" s="231" t="s">
        <v>20</v>
      </c>
      <c r="J109" s="231" t="s">
        <v>4927</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1793</v>
      </c>
      <c r="B110" s="230" t="s">
        <v>4928</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4929</v>
      </c>
      <c r="B111" s="231" t="s">
        <v>4930</v>
      </c>
      <c r="C111" s="231" t="s">
        <v>4931</v>
      </c>
      <c r="D111" s="231" t="s">
        <v>4932</v>
      </c>
      <c r="E111" s="231" t="s">
        <v>20</v>
      </c>
      <c r="F111" s="231" t="s">
        <v>4933</v>
      </c>
      <c r="G111" s="231" t="s">
        <v>20</v>
      </c>
      <c r="H111" s="231" t="s">
        <v>4934</v>
      </c>
      <c r="I111" s="231" t="s">
        <v>4935</v>
      </c>
      <c r="J111" s="231" t="s">
        <v>4936</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4937</v>
      </c>
      <c r="B112" s="231" t="s">
        <v>4938</v>
      </c>
      <c r="C112" s="231" t="s">
        <v>4939</v>
      </c>
      <c r="D112" s="231" t="s">
        <v>4940</v>
      </c>
      <c r="E112" s="231" t="s">
        <v>20</v>
      </c>
      <c r="F112" s="231" t="s">
        <v>20</v>
      </c>
      <c r="G112" s="231" t="s">
        <v>20</v>
      </c>
      <c r="H112" s="231" t="s">
        <v>4941</v>
      </c>
      <c r="I112" s="231" t="s">
        <v>20</v>
      </c>
      <c r="J112" s="231" t="s">
        <v>4942</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4943</v>
      </c>
      <c r="B113" s="231" t="s">
        <v>4944</v>
      </c>
      <c r="C113" s="231" t="s">
        <v>4945</v>
      </c>
      <c r="D113" s="231" t="s">
        <v>4946</v>
      </c>
      <c r="E113" s="231" t="s">
        <v>20</v>
      </c>
      <c r="F113" s="231" t="s">
        <v>20</v>
      </c>
      <c r="G113" s="231" t="s">
        <v>20</v>
      </c>
      <c r="H113" s="231" t="s">
        <v>4947</v>
      </c>
      <c r="I113" s="231" t="s">
        <v>4948</v>
      </c>
      <c r="J113" s="231" t="s">
        <v>4949</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4950</v>
      </c>
      <c r="B114" s="231" t="s">
        <v>4951</v>
      </c>
      <c r="C114" s="231" t="s">
        <v>4952</v>
      </c>
      <c r="D114" s="231" t="s">
        <v>4953</v>
      </c>
      <c r="E114" s="231" t="s">
        <v>20</v>
      </c>
      <c r="F114" s="231" t="s">
        <v>20</v>
      </c>
      <c r="G114" s="231" t="s">
        <v>4954</v>
      </c>
      <c r="H114" s="231" t="s">
        <v>4955</v>
      </c>
      <c r="I114" s="231" t="s">
        <v>4956</v>
      </c>
      <c r="J114" s="231" t="s">
        <v>4957</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4958</v>
      </c>
      <c r="B115" s="231" t="s">
        <v>4959</v>
      </c>
      <c r="C115" s="231" t="s">
        <v>4960</v>
      </c>
      <c r="D115" s="231" t="s">
        <v>4961</v>
      </c>
      <c r="E115" s="231" t="s">
        <v>20</v>
      </c>
      <c r="F115" s="231" t="s">
        <v>4962</v>
      </c>
      <c r="G115" s="231" t="s">
        <v>20</v>
      </c>
      <c r="H115" s="231" t="s">
        <v>4963</v>
      </c>
      <c r="I115" s="231" t="s">
        <v>4963</v>
      </c>
      <c r="J115" s="231" t="s">
        <v>4964</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1797</v>
      </c>
      <c r="B116" s="230" t="s">
        <v>4965</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4966</v>
      </c>
      <c r="B117" s="231" t="s">
        <v>4967</v>
      </c>
      <c r="C117" s="231" t="s">
        <v>4968</v>
      </c>
      <c r="D117" s="231" t="s">
        <v>4969</v>
      </c>
      <c r="E117" s="231" t="s">
        <v>20</v>
      </c>
      <c r="F117" s="231" t="s">
        <v>4970</v>
      </c>
      <c r="G117" s="231" t="s">
        <v>4971</v>
      </c>
      <c r="H117" s="231" t="s">
        <v>4972</v>
      </c>
      <c r="I117" s="231" t="s">
        <v>4973</v>
      </c>
      <c r="J117" s="231" t="s">
        <v>4974</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4975</v>
      </c>
      <c r="B118" s="231" t="s">
        <v>4976</v>
      </c>
      <c r="C118" s="231" t="s">
        <v>4977</v>
      </c>
      <c r="D118" s="231" t="s">
        <v>4978</v>
      </c>
      <c r="E118" s="231" t="s">
        <v>20</v>
      </c>
      <c r="F118" s="231" t="s">
        <v>20</v>
      </c>
      <c r="G118" s="231" t="s">
        <v>20</v>
      </c>
      <c r="H118" s="231" t="s">
        <v>4979</v>
      </c>
      <c r="I118" s="231" t="s">
        <v>4812</v>
      </c>
      <c r="J118" s="231" t="s">
        <v>4980</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4981</v>
      </c>
      <c r="B119" s="231" t="s">
        <v>4982</v>
      </c>
      <c r="C119" s="231" t="s">
        <v>4983</v>
      </c>
      <c r="D119" s="231" t="s">
        <v>4984</v>
      </c>
      <c r="E119" s="231" t="s">
        <v>20</v>
      </c>
      <c r="F119" s="231" t="s">
        <v>4985</v>
      </c>
      <c r="G119" s="231" t="s">
        <v>20</v>
      </c>
      <c r="H119" s="231" t="s">
        <v>4986</v>
      </c>
      <c r="I119" s="231" t="s">
        <v>4987</v>
      </c>
      <c r="J119" s="231" t="s">
        <v>4988</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1801</v>
      </c>
      <c r="B120" s="230" t="s">
        <v>4989</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4990</v>
      </c>
      <c r="B121" s="231" t="s">
        <v>4991</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4992</v>
      </c>
      <c r="B122" s="231" t="s">
        <v>4993</v>
      </c>
      <c r="C122" s="231" t="s">
        <v>4994</v>
      </c>
      <c r="D122" s="231" t="s">
        <v>4995</v>
      </c>
      <c r="E122" s="231" t="s">
        <v>20</v>
      </c>
      <c r="F122" s="231" t="s">
        <v>4996</v>
      </c>
      <c r="G122" s="231" t="s">
        <v>20</v>
      </c>
      <c r="H122" s="231" t="s">
        <v>4997</v>
      </c>
      <c r="I122" s="231" t="s">
        <v>4998</v>
      </c>
      <c r="J122" s="231" t="s">
        <v>4999</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5000</v>
      </c>
      <c r="B123" s="231" t="s">
        <v>5001</v>
      </c>
      <c r="C123" s="231" t="s">
        <v>5002</v>
      </c>
      <c r="D123" s="231" t="s">
        <v>5003</v>
      </c>
      <c r="E123" s="231" t="s">
        <v>20</v>
      </c>
      <c r="F123" s="231" t="s">
        <v>5004</v>
      </c>
      <c r="G123" s="231" t="s">
        <v>20</v>
      </c>
      <c r="H123" s="231" t="s">
        <v>5005</v>
      </c>
      <c r="I123" s="231" t="s">
        <v>20</v>
      </c>
      <c r="J123" s="231" t="s">
        <v>5006</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1805</v>
      </c>
      <c r="B124" s="230" t="s">
        <v>5007</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5008</v>
      </c>
      <c r="B125" s="231" t="s">
        <v>5009</v>
      </c>
      <c r="C125" s="231" t="s">
        <v>5010</v>
      </c>
      <c r="D125" s="231" t="s">
        <v>5011</v>
      </c>
      <c r="E125" s="231" t="s">
        <v>20</v>
      </c>
      <c r="F125" s="231" t="s">
        <v>20</v>
      </c>
      <c r="G125" s="231" t="s">
        <v>20</v>
      </c>
      <c r="H125" s="231" t="s">
        <v>5012</v>
      </c>
      <c r="I125" s="231" t="s">
        <v>20</v>
      </c>
      <c r="J125" s="231" t="s">
        <v>5013</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5014</v>
      </c>
      <c r="B126" s="231" t="s">
        <v>5015</v>
      </c>
      <c r="C126" s="231" t="s">
        <v>5016</v>
      </c>
      <c r="D126" s="231" t="s">
        <v>5017</v>
      </c>
      <c r="E126" s="231" t="s">
        <v>20</v>
      </c>
      <c r="F126" s="231" t="s">
        <v>5018</v>
      </c>
      <c r="G126" s="231" t="s">
        <v>20</v>
      </c>
      <c r="H126" s="231" t="s">
        <v>5019</v>
      </c>
      <c r="I126" s="231" t="s">
        <v>5020</v>
      </c>
      <c r="J126" s="231" t="s">
        <v>5021</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5022</v>
      </c>
      <c r="B127" s="231" t="s">
        <v>5023</v>
      </c>
      <c r="C127" s="231" t="s">
        <v>5024</v>
      </c>
      <c r="D127" s="231" t="s">
        <v>5025</v>
      </c>
      <c r="E127" s="231" t="s">
        <v>5026</v>
      </c>
      <c r="F127" s="231" t="s">
        <v>20</v>
      </c>
      <c r="G127" s="231" t="s">
        <v>20</v>
      </c>
      <c r="H127" s="231" t="s">
        <v>5027</v>
      </c>
      <c r="I127" s="231" t="s">
        <v>20</v>
      </c>
      <c r="J127" s="231" t="s">
        <v>5028</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5029</v>
      </c>
      <c r="B128" s="231" t="s">
        <v>5030</v>
      </c>
      <c r="C128" s="231" t="s">
        <v>5031</v>
      </c>
      <c r="D128" s="231" t="s">
        <v>20</v>
      </c>
      <c r="E128" s="231" t="s">
        <v>20</v>
      </c>
      <c r="F128" s="231" t="s">
        <v>20</v>
      </c>
      <c r="G128" s="231" t="s">
        <v>20</v>
      </c>
      <c r="H128" s="231" t="s">
        <v>5032</v>
      </c>
      <c r="I128" s="231" t="s">
        <v>5033</v>
      </c>
      <c r="J128" s="231" t="s">
        <v>5034</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5035</v>
      </c>
      <c r="B129" s="231" t="s">
        <v>5036</v>
      </c>
      <c r="C129" s="231" t="s">
        <v>5037</v>
      </c>
      <c r="D129" s="231" t="s">
        <v>20</v>
      </c>
      <c r="E129" s="231" t="s">
        <v>5038</v>
      </c>
      <c r="F129" s="231" t="s">
        <v>20</v>
      </c>
      <c r="G129" s="231" t="s">
        <v>20</v>
      </c>
      <c r="H129" s="231" t="s">
        <v>5039</v>
      </c>
      <c r="I129" s="231" t="s">
        <v>20</v>
      </c>
      <c r="J129" s="231" t="s">
        <v>5040</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5041</v>
      </c>
      <c r="B130" s="231" t="s">
        <v>5042</v>
      </c>
      <c r="C130" s="231" t="s">
        <v>5043</v>
      </c>
      <c r="D130" s="231" t="s">
        <v>20</v>
      </c>
      <c r="E130" s="231" t="s">
        <v>20</v>
      </c>
      <c r="F130" s="231" t="s">
        <v>20</v>
      </c>
      <c r="G130" s="231" t="s">
        <v>20</v>
      </c>
      <c r="H130" s="231" t="s">
        <v>5044</v>
      </c>
      <c r="I130" s="231" t="s">
        <v>20</v>
      </c>
      <c r="J130" s="231" t="s">
        <v>5045</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5046</v>
      </c>
      <c r="B131" s="229" t="s">
        <v>5047</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1823</v>
      </c>
      <c r="B132" s="230" t="s">
        <v>5048</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5049</v>
      </c>
      <c r="B133" s="231" t="s">
        <v>5050</v>
      </c>
      <c r="C133" s="231" t="s">
        <v>5051</v>
      </c>
      <c r="D133" s="231" t="s">
        <v>4584</v>
      </c>
      <c r="E133" s="231" t="s">
        <v>4370</v>
      </c>
      <c r="F133" s="231" t="s">
        <v>20</v>
      </c>
      <c r="G133" s="231" t="s">
        <v>20</v>
      </c>
      <c r="H133" s="231" t="s">
        <v>5052</v>
      </c>
      <c r="I133" s="231" t="s">
        <v>20</v>
      </c>
      <c r="J133" s="231" t="s">
        <v>5053</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5054</v>
      </c>
      <c r="B134" s="231" t="s">
        <v>5055</v>
      </c>
      <c r="C134" s="231" t="s">
        <v>4589</v>
      </c>
      <c r="D134" s="231" t="s">
        <v>4376</v>
      </c>
      <c r="E134" s="231" t="s">
        <v>20</v>
      </c>
      <c r="F134" s="231" t="s">
        <v>4378</v>
      </c>
      <c r="G134" s="231" t="s">
        <v>20</v>
      </c>
      <c r="H134" s="231" t="s">
        <v>5056</v>
      </c>
      <c r="I134" s="231" t="s">
        <v>20</v>
      </c>
      <c r="J134" s="231" t="s">
        <v>5057</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1827</v>
      </c>
      <c r="B135" s="230" t="s">
        <v>5058</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5059</v>
      </c>
      <c r="B136" s="231" t="s">
        <v>5060</v>
      </c>
      <c r="C136" s="231" t="s">
        <v>5061</v>
      </c>
      <c r="D136" s="231" t="s">
        <v>5062</v>
      </c>
      <c r="E136" s="231" t="s">
        <v>5063</v>
      </c>
      <c r="F136" s="231" t="s">
        <v>5064</v>
      </c>
      <c r="G136" s="231" t="s">
        <v>20</v>
      </c>
      <c r="H136" s="231" t="s">
        <v>5065</v>
      </c>
      <c r="I136" s="231" t="s">
        <v>20</v>
      </c>
      <c r="J136" s="231" t="s">
        <v>5066</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5067</v>
      </c>
      <c r="B137" s="231" t="s">
        <v>5068</v>
      </c>
      <c r="C137" s="231" t="s">
        <v>5069</v>
      </c>
      <c r="D137" s="231" t="s">
        <v>5070</v>
      </c>
      <c r="E137" s="231" t="s">
        <v>20</v>
      </c>
      <c r="F137" s="231" t="s">
        <v>20</v>
      </c>
      <c r="G137" s="231" t="s">
        <v>20</v>
      </c>
      <c r="H137" s="231" t="s">
        <v>5071</v>
      </c>
      <c r="I137" s="231" t="s">
        <v>20</v>
      </c>
      <c r="J137" s="231" t="s">
        <v>5072</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5073</v>
      </c>
      <c r="B138" s="231" t="s">
        <v>5074</v>
      </c>
      <c r="C138" s="231" t="s">
        <v>5075</v>
      </c>
      <c r="D138" s="231" t="s">
        <v>20</v>
      </c>
      <c r="E138" s="231" t="s">
        <v>20</v>
      </c>
      <c r="F138" s="231" t="s">
        <v>20</v>
      </c>
      <c r="G138" s="231" t="s">
        <v>20</v>
      </c>
      <c r="H138" s="231" t="s">
        <v>5076</v>
      </c>
      <c r="I138" s="231" t="s">
        <v>20</v>
      </c>
      <c r="J138" s="231" t="s">
        <v>5077</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5078</v>
      </c>
      <c r="B139" s="231" t="s">
        <v>5079</v>
      </c>
      <c r="C139" s="231" t="s">
        <v>5080</v>
      </c>
      <c r="D139" s="231" t="s">
        <v>5081</v>
      </c>
      <c r="E139" s="231" t="s">
        <v>20</v>
      </c>
      <c r="F139" s="231" t="s">
        <v>20</v>
      </c>
      <c r="G139" s="231" t="s">
        <v>20</v>
      </c>
      <c r="H139" s="231" t="s">
        <v>5082</v>
      </c>
      <c r="I139" s="231" t="s">
        <v>5083</v>
      </c>
      <c r="J139" s="231" t="s">
        <v>5084</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5085</v>
      </c>
      <c r="B140" s="231" t="s">
        <v>5086</v>
      </c>
      <c r="C140" s="231" t="s">
        <v>5087</v>
      </c>
      <c r="D140" s="231" t="s">
        <v>5088</v>
      </c>
      <c r="E140" s="231" t="s">
        <v>20</v>
      </c>
      <c r="F140" s="231" t="s">
        <v>20</v>
      </c>
      <c r="G140" s="231" t="s">
        <v>20</v>
      </c>
      <c r="H140" s="231" t="s">
        <v>5089</v>
      </c>
      <c r="I140" s="231" t="s">
        <v>4812</v>
      </c>
      <c r="J140" s="231" t="s">
        <v>5090</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5091</v>
      </c>
      <c r="B141" s="231" t="s">
        <v>5092</v>
      </c>
      <c r="C141" s="231" t="s">
        <v>5093</v>
      </c>
      <c r="D141" s="231" t="s">
        <v>20</v>
      </c>
      <c r="E141" s="231" t="s">
        <v>5094</v>
      </c>
      <c r="F141" s="231" t="s">
        <v>20</v>
      </c>
      <c r="G141" s="231" t="s">
        <v>20</v>
      </c>
      <c r="H141" s="231" t="s">
        <v>5095</v>
      </c>
      <c r="I141" s="231" t="s">
        <v>4812</v>
      </c>
      <c r="J141" s="231" t="s">
        <v>5096</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5097</v>
      </c>
      <c r="B142" s="231" t="s">
        <v>5098</v>
      </c>
      <c r="C142" s="231" t="s">
        <v>5099</v>
      </c>
      <c r="D142" s="231" t="s">
        <v>5100</v>
      </c>
      <c r="E142" s="231" t="s">
        <v>5094</v>
      </c>
      <c r="F142" s="231" t="s">
        <v>20</v>
      </c>
      <c r="G142" s="231" t="s">
        <v>20</v>
      </c>
      <c r="H142" s="231" t="s">
        <v>5101</v>
      </c>
      <c r="I142" s="231" t="s">
        <v>5102</v>
      </c>
      <c r="J142" s="231" t="s">
        <v>5103</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1831</v>
      </c>
      <c r="B143" s="230" t="s">
        <v>5104</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5105</v>
      </c>
      <c r="B144" s="231" t="s">
        <v>5106</v>
      </c>
      <c r="C144" s="231" t="s">
        <v>5107</v>
      </c>
      <c r="D144" s="231" t="s">
        <v>20</v>
      </c>
      <c r="E144" s="231" t="s">
        <v>20</v>
      </c>
      <c r="F144" s="231" t="s">
        <v>20</v>
      </c>
      <c r="G144" s="231" t="s">
        <v>20</v>
      </c>
      <c r="H144" s="231" t="s">
        <v>5108</v>
      </c>
      <c r="I144" s="231" t="s">
        <v>20</v>
      </c>
      <c r="J144" s="231" t="s">
        <v>5109</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5110</v>
      </c>
      <c r="B145" s="231" t="s">
        <v>5111</v>
      </c>
      <c r="C145" s="231" t="s">
        <v>5112</v>
      </c>
      <c r="D145" s="231" t="s">
        <v>20</v>
      </c>
      <c r="E145" s="231" t="s">
        <v>20</v>
      </c>
      <c r="F145" s="231" t="s">
        <v>20</v>
      </c>
      <c r="G145" s="231" t="s">
        <v>20</v>
      </c>
      <c r="H145" s="231" t="s">
        <v>5113</v>
      </c>
      <c r="I145" s="231" t="s">
        <v>20</v>
      </c>
      <c r="J145" s="231" t="s">
        <v>5114</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5115</v>
      </c>
      <c r="B146" s="231" t="s">
        <v>5116</v>
      </c>
      <c r="C146" s="231" t="s">
        <v>5117</v>
      </c>
      <c r="D146" s="231" t="s">
        <v>5118</v>
      </c>
      <c r="E146" s="231" t="s">
        <v>20</v>
      </c>
      <c r="F146" s="231" t="s">
        <v>20</v>
      </c>
      <c r="G146" s="231" t="s">
        <v>20</v>
      </c>
      <c r="H146" s="231" t="s">
        <v>5119</v>
      </c>
      <c r="I146" s="231" t="s">
        <v>20</v>
      </c>
      <c r="J146" s="231" t="s">
        <v>5120</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5121</v>
      </c>
      <c r="B147" s="229" t="s">
        <v>5122</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1853</v>
      </c>
      <c r="B148" s="230" t="s">
        <v>5123</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5124</v>
      </c>
      <c r="B149" s="231" t="s">
        <v>5125</v>
      </c>
      <c r="C149" s="231" t="s">
        <v>5126</v>
      </c>
      <c r="D149" s="231" t="s">
        <v>4584</v>
      </c>
      <c r="E149" s="231" t="s">
        <v>4370</v>
      </c>
      <c r="F149" s="231" t="s">
        <v>20</v>
      </c>
      <c r="G149" s="231" t="s">
        <v>20</v>
      </c>
      <c r="H149" s="231" t="s">
        <v>5127</v>
      </c>
      <c r="I149" s="231" t="s">
        <v>20</v>
      </c>
      <c r="J149" s="231" t="s">
        <v>5128</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5129</v>
      </c>
      <c r="B150" s="231" t="s">
        <v>5130</v>
      </c>
      <c r="C150" s="231" t="s">
        <v>4375</v>
      </c>
      <c r="D150" s="231" t="s">
        <v>4376</v>
      </c>
      <c r="E150" s="231" t="s">
        <v>20</v>
      </c>
      <c r="F150" s="231" t="s">
        <v>4378</v>
      </c>
      <c r="G150" s="231" t="s">
        <v>20</v>
      </c>
      <c r="H150" s="231" t="s">
        <v>5131</v>
      </c>
      <c r="I150" s="231" t="s">
        <v>20</v>
      </c>
      <c r="J150" s="231" t="s">
        <v>5132</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1857</v>
      </c>
      <c r="B151" s="230" t="s">
        <v>5133</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5134</v>
      </c>
      <c r="B152" s="231" t="s">
        <v>5135</v>
      </c>
      <c r="C152" s="231" t="s">
        <v>5136</v>
      </c>
      <c r="D152" s="231" t="s">
        <v>20</v>
      </c>
      <c r="E152" s="231" t="s">
        <v>20</v>
      </c>
      <c r="F152" s="231" t="s">
        <v>20</v>
      </c>
      <c r="G152" s="231" t="s">
        <v>20</v>
      </c>
      <c r="H152" s="231" t="s">
        <v>5137</v>
      </c>
      <c r="I152" s="231" t="s">
        <v>5138</v>
      </c>
      <c r="J152" s="231" t="s">
        <v>5139</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5140</v>
      </c>
      <c r="B153" s="231" t="s">
        <v>5141</v>
      </c>
      <c r="C153" s="231" t="s">
        <v>5142</v>
      </c>
      <c r="D153" s="231" t="s">
        <v>5143</v>
      </c>
      <c r="E153" s="231" t="s">
        <v>20</v>
      </c>
      <c r="F153" s="231" t="s">
        <v>5144</v>
      </c>
      <c r="G153" s="231" t="s">
        <v>20</v>
      </c>
      <c r="H153" s="231" t="s">
        <v>5145</v>
      </c>
      <c r="I153" s="231" t="s">
        <v>5146</v>
      </c>
      <c r="J153" s="231" t="s">
        <v>5147</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5148</v>
      </c>
      <c r="B154" s="231" t="s">
        <v>5149</v>
      </c>
      <c r="C154" s="231" t="s">
        <v>5150</v>
      </c>
      <c r="D154" s="231" t="s">
        <v>20</v>
      </c>
      <c r="E154" s="231" t="s">
        <v>20</v>
      </c>
      <c r="F154" s="231" t="s">
        <v>5151</v>
      </c>
      <c r="G154" s="231" t="s">
        <v>20</v>
      </c>
      <c r="H154" s="231" t="s">
        <v>5152</v>
      </c>
      <c r="I154" s="231" t="s">
        <v>20</v>
      </c>
      <c r="J154" s="231" t="s">
        <v>5153</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5154</v>
      </c>
      <c r="B155" s="231" t="s">
        <v>5155</v>
      </c>
      <c r="C155" s="231" t="s">
        <v>5156</v>
      </c>
      <c r="D155" s="231" t="s">
        <v>20</v>
      </c>
      <c r="E155" s="231" t="s">
        <v>20</v>
      </c>
      <c r="F155" s="231" t="s">
        <v>20</v>
      </c>
      <c r="G155" s="231" t="s">
        <v>20</v>
      </c>
      <c r="H155" s="231" t="s">
        <v>5157</v>
      </c>
      <c r="I155" s="231" t="s">
        <v>5158</v>
      </c>
      <c r="J155" s="231" t="s">
        <v>5159</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5160</v>
      </c>
      <c r="B156" s="231" t="s">
        <v>5161</v>
      </c>
      <c r="C156" s="231" t="s">
        <v>5162</v>
      </c>
      <c r="D156" s="231" t="s">
        <v>20</v>
      </c>
      <c r="E156" s="231" t="s">
        <v>20</v>
      </c>
      <c r="F156" s="231" t="s">
        <v>20</v>
      </c>
      <c r="G156" s="231" t="s">
        <v>20</v>
      </c>
      <c r="H156" s="231" t="s">
        <v>5163</v>
      </c>
      <c r="I156" s="231" t="s">
        <v>20</v>
      </c>
      <c r="J156" s="231" t="s">
        <v>5164</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5165</v>
      </c>
      <c r="B157" s="231" t="s">
        <v>5166</v>
      </c>
      <c r="C157" s="231" t="s">
        <v>5167</v>
      </c>
      <c r="D157" s="231" t="s">
        <v>5168</v>
      </c>
      <c r="E157" s="231" t="s">
        <v>20</v>
      </c>
      <c r="F157" s="231" t="s">
        <v>20</v>
      </c>
      <c r="G157" s="231" t="s">
        <v>20</v>
      </c>
      <c r="H157" s="231" t="s">
        <v>5169</v>
      </c>
      <c r="I157" s="231" t="s">
        <v>20</v>
      </c>
      <c r="J157" s="231" t="s">
        <v>5170</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5171</v>
      </c>
      <c r="B158" s="231" t="s">
        <v>5172</v>
      </c>
      <c r="C158" s="231" t="s">
        <v>5173</v>
      </c>
      <c r="D158" s="231" t="s">
        <v>5174</v>
      </c>
      <c r="E158" s="231" t="s">
        <v>20</v>
      </c>
      <c r="F158" s="231" t="s">
        <v>20</v>
      </c>
      <c r="G158" s="231" t="s">
        <v>20</v>
      </c>
      <c r="H158" s="231" t="s">
        <v>20</v>
      </c>
      <c r="I158" s="231" t="s">
        <v>20</v>
      </c>
      <c r="J158" s="231" t="s">
        <v>5175</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5176</v>
      </c>
      <c r="B159" s="231" t="s">
        <v>5177</v>
      </c>
      <c r="C159" s="231" t="s">
        <v>5178</v>
      </c>
      <c r="D159" s="231" t="s">
        <v>5179</v>
      </c>
      <c r="E159" s="231" t="s">
        <v>20</v>
      </c>
      <c r="F159" s="231" t="s">
        <v>5180</v>
      </c>
      <c r="G159" s="231" t="s">
        <v>20</v>
      </c>
      <c r="H159" s="231" t="s">
        <v>5181</v>
      </c>
      <c r="I159" s="231" t="s">
        <v>5182</v>
      </c>
      <c r="J159" s="231" t="s">
        <v>5183</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1861</v>
      </c>
      <c r="B160" s="230" t="s">
        <v>5184</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5185</v>
      </c>
      <c r="B161" s="231" t="s">
        <v>5186</v>
      </c>
      <c r="C161" s="231" t="s">
        <v>5187</v>
      </c>
      <c r="D161" s="231" t="s">
        <v>5188</v>
      </c>
      <c r="E161" s="231" t="s">
        <v>20</v>
      </c>
      <c r="F161" s="231" t="s">
        <v>20</v>
      </c>
      <c r="G161" s="231" t="s">
        <v>5189</v>
      </c>
      <c r="H161" s="231" t="s">
        <v>5190</v>
      </c>
      <c r="I161" s="231" t="s">
        <v>5191</v>
      </c>
      <c r="J161" s="231" t="s">
        <v>5192</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5193</v>
      </c>
      <c r="B162" s="231" t="s">
        <v>5194</v>
      </c>
      <c r="C162" s="231" t="s">
        <v>5195</v>
      </c>
      <c r="D162" s="231" t="s">
        <v>5196</v>
      </c>
      <c r="E162" s="231" t="s">
        <v>20</v>
      </c>
      <c r="F162" s="231" t="s">
        <v>20</v>
      </c>
      <c r="G162" s="231" t="s">
        <v>20</v>
      </c>
      <c r="H162" s="231" t="s">
        <v>5197</v>
      </c>
      <c r="I162" s="231" t="s">
        <v>20</v>
      </c>
      <c r="J162" s="231" t="s">
        <v>5198</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5199</v>
      </c>
      <c r="B163" s="231" t="s">
        <v>5200</v>
      </c>
      <c r="C163" s="231" t="s">
        <v>5201</v>
      </c>
      <c r="D163" s="231" t="s">
        <v>5196</v>
      </c>
      <c r="E163" s="231" t="s">
        <v>20</v>
      </c>
      <c r="F163" s="231" t="s">
        <v>5202</v>
      </c>
      <c r="G163" s="231" t="s">
        <v>20</v>
      </c>
      <c r="H163" s="231" t="s">
        <v>5203</v>
      </c>
      <c r="I163" s="231" t="s">
        <v>20</v>
      </c>
      <c r="J163" s="231" t="s">
        <v>5204</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5205</v>
      </c>
      <c r="B164" s="231" t="s">
        <v>5206</v>
      </c>
      <c r="C164" s="231" t="s">
        <v>5207</v>
      </c>
      <c r="D164" s="231" t="s">
        <v>5208</v>
      </c>
      <c r="E164" s="231" t="s">
        <v>20</v>
      </c>
      <c r="F164" s="231" t="s">
        <v>20</v>
      </c>
      <c r="G164" s="231" t="s">
        <v>20</v>
      </c>
      <c r="H164" s="231" t="s">
        <v>5209</v>
      </c>
      <c r="I164" s="231" t="s">
        <v>5210</v>
      </c>
      <c r="J164" s="231" t="s">
        <v>5211</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5212</v>
      </c>
      <c r="B165" s="231" t="s">
        <v>5213</v>
      </c>
      <c r="C165" s="231" t="s">
        <v>5214</v>
      </c>
      <c r="D165" s="231" t="s">
        <v>20</v>
      </c>
      <c r="E165" s="231" t="s">
        <v>20</v>
      </c>
      <c r="F165" s="231" t="s">
        <v>20</v>
      </c>
      <c r="G165" s="231" t="s">
        <v>20</v>
      </c>
      <c r="H165" s="231" t="s">
        <v>5215</v>
      </c>
      <c r="I165" s="231" t="s">
        <v>20</v>
      </c>
      <c r="J165" s="231" t="s">
        <v>5216</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5217</v>
      </c>
      <c r="B166" s="231" t="s">
        <v>5218</v>
      </c>
      <c r="C166" s="231" t="s">
        <v>5219</v>
      </c>
      <c r="D166" s="231" t="s">
        <v>5220</v>
      </c>
      <c r="E166" s="231" t="s">
        <v>20</v>
      </c>
      <c r="F166" s="231" t="s">
        <v>20</v>
      </c>
      <c r="G166" s="231" t="s">
        <v>20</v>
      </c>
      <c r="H166" s="231" t="s">
        <v>5221</v>
      </c>
      <c r="I166" s="231" t="s">
        <v>5222</v>
      </c>
      <c r="J166" s="231" t="s">
        <v>5223</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5224</v>
      </c>
      <c r="B167" s="231" t="s">
        <v>5225</v>
      </c>
      <c r="C167" s="231" t="s">
        <v>5226</v>
      </c>
      <c r="D167" s="231" t="s">
        <v>20</v>
      </c>
      <c r="E167" s="231" t="s">
        <v>20</v>
      </c>
      <c r="F167" s="231" t="s">
        <v>20</v>
      </c>
      <c r="G167" s="231" t="s">
        <v>20</v>
      </c>
      <c r="H167" s="231" t="s">
        <v>5227</v>
      </c>
      <c r="I167" s="231" t="s">
        <v>5228</v>
      </c>
      <c r="J167" s="231" t="s">
        <v>5229</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5230</v>
      </c>
      <c r="B168" s="231" t="s">
        <v>5231</v>
      </c>
      <c r="C168" s="231" t="s">
        <v>5232</v>
      </c>
      <c r="D168" s="231" t="s">
        <v>5233</v>
      </c>
      <c r="E168" s="231" t="s">
        <v>20</v>
      </c>
      <c r="F168" s="231" t="s">
        <v>20</v>
      </c>
      <c r="G168" s="231" t="s">
        <v>20</v>
      </c>
      <c r="H168" s="231" t="s">
        <v>5234</v>
      </c>
      <c r="I168" s="231" t="s">
        <v>20</v>
      </c>
      <c r="J168" s="231" t="s">
        <v>5235</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5236</v>
      </c>
      <c r="B169" s="231" t="s">
        <v>5237</v>
      </c>
      <c r="C169" s="231" t="s">
        <v>5238</v>
      </c>
      <c r="D169" s="231" t="s">
        <v>5239</v>
      </c>
      <c r="E169" s="231" t="s">
        <v>20</v>
      </c>
      <c r="F169" s="231" t="s">
        <v>20</v>
      </c>
      <c r="G169" s="231" t="s">
        <v>5240</v>
      </c>
      <c r="H169" s="231" t="s">
        <v>5241</v>
      </c>
      <c r="I169" s="231" t="s">
        <v>5242</v>
      </c>
      <c r="J169" s="231" t="s">
        <v>5243</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5244</v>
      </c>
      <c r="B170" s="231" t="s">
        <v>5245</v>
      </c>
      <c r="C170" s="231" t="s">
        <v>5246</v>
      </c>
      <c r="D170" s="231" t="s">
        <v>5247</v>
      </c>
      <c r="E170" s="231" t="s">
        <v>20</v>
      </c>
      <c r="F170" s="231" t="s">
        <v>20</v>
      </c>
      <c r="G170" s="231" t="s">
        <v>20</v>
      </c>
      <c r="H170" s="231" t="s">
        <v>5248</v>
      </c>
      <c r="I170" s="231" t="s">
        <v>5249</v>
      </c>
      <c r="J170" s="231" t="s">
        <v>5250</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5251</v>
      </c>
      <c r="B171" s="231" t="s">
        <v>5252</v>
      </c>
      <c r="C171" s="231" t="s">
        <v>5246</v>
      </c>
      <c r="D171" s="231" t="s">
        <v>5253</v>
      </c>
      <c r="E171" s="231" t="s">
        <v>20</v>
      </c>
      <c r="F171" s="231" t="s">
        <v>20</v>
      </c>
      <c r="G171" s="231" t="s">
        <v>5254</v>
      </c>
      <c r="H171" s="231" t="s">
        <v>5248</v>
      </c>
      <c r="I171" s="231" t="s">
        <v>5255</v>
      </c>
      <c r="J171" s="231" t="s">
        <v>5256</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5257</v>
      </c>
      <c r="B172" s="231" t="s">
        <v>5258</v>
      </c>
      <c r="C172" s="231" t="s">
        <v>5259</v>
      </c>
      <c r="D172" s="231" t="s">
        <v>5260</v>
      </c>
      <c r="E172" s="231" t="s">
        <v>20</v>
      </c>
      <c r="F172" s="231" t="s">
        <v>20</v>
      </c>
      <c r="G172" s="231" t="s">
        <v>20</v>
      </c>
      <c r="H172" s="231" t="s">
        <v>5261</v>
      </c>
      <c r="I172" s="231" t="s">
        <v>20</v>
      </c>
      <c r="J172" s="231" t="s">
        <v>5262</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1865</v>
      </c>
      <c r="B173" s="230" t="s">
        <v>5263</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5264</v>
      </c>
      <c r="B174" s="231" t="s">
        <v>5265</v>
      </c>
      <c r="C174" s="231" t="s">
        <v>5266</v>
      </c>
      <c r="D174" s="231" t="s">
        <v>5267</v>
      </c>
      <c r="E174" s="231" t="s">
        <v>5268</v>
      </c>
      <c r="F174" s="231" t="s">
        <v>20</v>
      </c>
      <c r="G174" s="231" t="s">
        <v>20</v>
      </c>
      <c r="H174" s="231" t="s">
        <v>5269</v>
      </c>
      <c r="I174" s="231" t="s">
        <v>5270</v>
      </c>
      <c r="J174" s="231" t="s">
        <v>5271</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5272</v>
      </c>
      <c r="B175" s="231" t="s">
        <v>5273</v>
      </c>
      <c r="C175" s="231" t="s">
        <v>5274</v>
      </c>
      <c r="D175" s="231" t="s">
        <v>20</v>
      </c>
      <c r="E175" s="231" t="s">
        <v>5275</v>
      </c>
      <c r="F175" s="231" t="s">
        <v>20</v>
      </c>
      <c r="G175" s="231" t="s">
        <v>20</v>
      </c>
      <c r="H175" s="231" t="s">
        <v>5276</v>
      </c>
      <c r="I175" s="231" t="s">
        <v>20</v>
      </c>
      <c r="J175" s="231" t="s">
        <v>5277</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5278</v>
      </c>
      <c r="B176" s="231" t="s">
        <v>5279</v>
      </c>
      <c r="C176" s="231" t="s">
        <v>5280</v>
      </c>
      <c r="D176" s="231" t="s">
        <v>20</v>
      </c>
      <c r="E176" s="231" t="s">
        <v>5281</v>
      </c>
      <c r="F176" s="231" t="s">
        <v>20</v>
      </c>
      <c r="G176" s="231" t="s">
        <v>20</v>
      </c>
      <c r="H176" s="231" t="s">
        <v>5282</v>
      </c>
      <c r="I176" s="231" t="s">
        <v>5283</v>
      </c>
      <c r="J176" s="231" t="s">
        <v>5284</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1870</v>
      </c>
      <c r="B177" s="230" t="s">
        <v>5285</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5286</v>
      </c>
      <c r="B178" s="231" t="s">
        <v>5287</v>
      </c>
      <c r="C178" s="231" t="s">
        <v>5288</v>
      </c>
      <c r="D178" s="231" t="s">
        <v>5289</v>
      </c>
      <c r="E178" s="231" t="s">
        <v>5290</v>
      </c>
      <c r="F178" s="231" t="s">
        <v>5291</v>
      </c>
      <c r="G178" s="231" t="s">
        <v>20</v>
      </c>
      <c r="H178" s="231" t="s">
        <v>5292</v>
      </c>
      <c r="I178" s="231" t="s">
        <v>5293</v>
      </c>
      <c r="J178" s="231" t="s">
        <v>5294</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1874</v>
      </c>
      <c r="B179" s="230" t="s">
        <v>5295</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5296</v>
      </c>
      <c r="B180" s="231" t="s">
        <v>5297</v>
      </c>
      <c r="C180" s="231" t="s">
        <v>5298</v>
      </c>
      <c r="D180" s="231" t="s">
        <v>5289</v>
      </c>
      <c r="E180" s="231" t="s">
        <v>5299</v>
      </c>
      <c r="F180" s="231" t="s">
        <v>20</v>
      </c>
      <c r="G180" s="231" t="s">
        <v>20</v>
      </c>
      <c r="H180" s="231" t="s">
        <v>5300</v>
      </c>
      <c r="I180" s="231" t="s">
        <v>4812</v>
      </c>
      <c r="J180" s="231" t="s">
        <v>5301</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5302</v>
      </c>
      <c r="B181" s="231" t="s">
        <v>5303</v>
      </c>
      <c r="C181" s="231" t="s">
        <v>5304</v>
      </c>
      <c r="D181" s="231" t="s">
        <v>5305</v>
      </c>
      <c r="E181" s="231" t="s">
        <v>20</v>
      </c>
      <c r="F181" s="231" t="s">
        <v>20</v>
      </c>
      <c r="G181" s="231" t="s">
        <v>20</v>
      </c>
      <c r="H181" s="231" t="s">
        <v>5306</v>
      </c>
      <c r="I181" s="231" t="s">
        <v>5307</v>
      </c>
      <c r="J181" s="231" t="s">
        <v>5308</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5309</v>
      </c>
      <c r="B182" s="231" t="s">
        <v>5310</v>
      </c>
      <c r="C182" s="231" t="s">
        <v>5311</v>
      </c>
      <c r="D182" s="231" t="s">
        <v>5312</v>
      </c>
      <c r="E182" s="231" t="s">
        <v>20</v>
      </c>
      <c r="F182" s="231" t="s">
        <v>20</v>
      </c>
      <c r="G182" s="231" t="s">
        <v>20</v>
      </c>
      <c r="H182" s="231" t="s">
        <v>5313</v>
      </c>
      <c r="I182" s="231" t="s">
        <v>4812</v>
      </c>
      <c r="J182" s="231" t="s">
        <v>5314</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5315</v>
      </c>
      <c r="B183" s="229" t="s">
        <v>5316</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1904</v>
      </c>
      <c r="B184" s="230" t="s">
        <v>5317</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5318</v>
      </c>
      <c r="B185" s="231" t="s">
        <v>5319</v>
      </c>
      <c r="C185" s="231" t="s">
        <v>5320</v>
      </c>
      <c r="D185" s="231" t="s">
        <v>4584</v>
      </c>
      <c r="E185" s="231" t="s">
        <v>5321</v>
      </c>
      <c r="F185" s="231" t="s">
        <v>20</v>
      </c>
      <c r="G185" s="231" t="s">
        <v>20</v>
      </c>
      <c r="H185" s="231" t="s">
        <v>5322</v>
      </c>
      <c r="I185" s="231" t="s">
        <v>20</v>
      </c>
      <c r="J185" s="231" t="s">
        <v>5323</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5324</v>
      </c>
      <c r="B186" s="231" t="s">
        <v>5325</v>
      </c>
      <c r="C186" s="231" t="s">
        <v>4589</v>
      </c>
      <c r="D186" s="231" t="s">
        <v>5326</v>
      </c>
      <c r="E186" s="231" t="s">
        <v>20</v>
      </c>
      <c r="F186" s="231" t="s">
        <v>20</v>
      </c>
      <c r="G186" s="231" t="s">
        <v>20</v>
      </c>
      <c r="H186" s="231" t="s">
        <v>5327</v>
      </c>
      <c r="I186" s="231" t="s">
        <v>20</v>
      </c>
      <c r="J186" s="231" t="s">
        <v>5328</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1908</v>
      </c>
      <c r="B187" s="230" t="s">
        <v>5329</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5330</v>
      </c>
      <c r="B188" s="231" t="s">
        <v>5331</v>
      </c>
      <c r="C188" s="231" t="s">
        <v>5332</v>
      </c>
      <c r="D188" s="231" t="s">
        <v>5333</v>
      </c>
      <c r="E188" s="231" t="s">
        <v>20</v>
      </c>
      <c r="F188" s="231" t="s">
        <v>5334</v>
      </c>
      <c r="G188" s="231" t="s">
        <v>20</v>
      </c>
      <c r="H188" s="231" t="s">
        <v>5335</v>
      </c>
      <c r="I188" s="231" t="s">
        <v>5336</v>
      </c>
      <c r="J188" s="231" t="s">
        <v>5337</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5338</v>
      </c>
      <c r="B189" s="231" t="s">
        <v>5339</v>
      </c>
      <c r="C189" s="231" t="s">
        <v>5340</v>
      </c>
      <c r="D189" s="231" t="s">
        <v>5341</v>
      </c>
      <c r="E189" s="231" t="s">
        <v>20</v>
      </c>
      <c r="F189" s="231" t="s">
        <v>20</v>
      </c>
      <c r="G189" s="231" t="s">
        <v>20</v>
      </c>
      <c r="H189" s="231" t="s">
        <v>5342</v>
      </c>
      <c r="I189" s="231" t="s">
        <v>20</v>
      </c>
      <c r="J189" s="231" t="s">
        <v>5343</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5344</v>
      </c>
      <c r="B190" s="231" t="s">
        <v>5345</v>
      </c>
      <c r="C190" s="231" t="s">
        <v>5346</v>
      </c>
      <c r="D190" s="231" t="s">
        <v>5347</v>
      </c>
      <c r="E190" s="231" t="s">
        <v>20</v>
      </c>
      <c r="F190" s="231" t="s">
        <v>5348</v>
      </c>
      <c r="G190" s="231" t="s">
        <v>20</v>
      </c>
      <c r="H190" s="231" t="s">
        <v>5349</v>
      </c>
      <c r="I190" s="231" t="s">
        <v>20</v>
      </c>
      <c r="J190" s="231" t="s">
        <v>5350</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5351</v>
      </c>
      <c r="B191" s="231" t="s">
        <v>5352</v>
      </c>
      <c r="C191" s="231" t="s">
        <v>5353</v>
      </c>
      <c r="D191" s="231" t="s">
        <v>20</v>
      </c>
      <c r="E191" s="231" t="s">
        <v>20</v>
      </c>
      <c r="F191" s="231" t="s">
        <v>20</v>
      </c>
      <c r="G191" s="231" t="s">
        <v>20</v>
      </c>
      <c r="H191" s="231" t="s">
        <v>5354</v>
      </c>
      <c r="I191" s="231" t="s">
        <v>20</v>
      </c>
      <c r="J191" s="231" t="s">
        <v>5355</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5356</v>
      </c>
      <c r="B192" s="231" t="s">
        <v>5357</v>
      </c>
      <c r="C192" s="231" t="s">
        <v>5358</v>
      </c>
      <c r="D192" s="231" t="s">
        <v>5359</v>
      </c>
      <c r="E192" s="231" t="s">
        <v>5360</v>
      </c>
      <c r="F192" s="231" t="s">
        <v>20</v>
      </c>
      <c r="G192" s="231" t="s">
        <v>20</v>
      </c>
      <c r="H192" s="231" t="s">
        <v>5361</v>
      </c>
      <c r="I192" s="231" t="s">
        <v>20</v>
      </c>
      <c r="J192" s="231" t="s">
        <v>5362</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1912</v>
      </c>
      <c r="B193" s="230" t="s">
        <v>5363</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5364</v>
      </c>
      <c r="B194" s="231" t="s">
        <v>5365</v>
      </c>
      <c r="C194" s="231" t="s">
        <v>5366</v>
      </c>
      <c r="D194" s="231" t="s">
        <v>5359</v>
      </c>
      <c r="E194" s="231" t="s">
        <v>5360</v>
      </c>
      <c r="F194" s="231" t="s">
        <v>5367</v>
      </c>
      <c r="G194" s="231" t="s">
        <v>20</v>
      </c>
      <c r="H194" s="231" t="s">
        <v>5368</v>
      </c>
      <c r="I194" s="231" t="s">
        <v>20</v>
      </c>
      <c r="J194" s="231" t="s">
        <v>5369</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5370</v>
      </c>
      <c r="B195" s="231" t="s">
        <v>5371</v>
      </c>
      <c r="C195" s="231" t="s">
        <v>5372</v>
      </c>
      <c r="D195" s="231" t="s">
        <v>5373</v>
      </c>
      <c r="E195" s="231" t="s">
        <v>20</v>
      </c>
      <c r="F195" s="231" t="s">
        <v>20</v>
      </c>
      <c r="G195" s="231" t="s">
        <v>20</v>
      </c>
      <c r="H195" s="231" t="s">
        <v>5374</v>
      </c>
      <c r="I195" s="231" t="s">
        <v>20</v>
      </c>
      <c r="J195" s="231" t="s">
        <v>5375</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5376</v>
      </c>
      <c r="B196" s="231" t="s">
        <v>5377</v>
      </c>
      <c r="C196" s="231" t="s">
        <v>5378</v>
      </c>
      <c r="D196" s="231" t="s">
        <v>20</v>
      </c>
      <c r="E196" s="231" t="s">
        <v>5379</v>
      </c>
      <c r="F196" s="231" t="s">
        <v>20</v>
      </c>
      <c r="G196" s="231" t="s">
        <v>20</v>
      </c>
      <c r="H196" s="231" t="s">
        <v>5380</v>
      </c>
      <c r="I196" s="231" t="s">
        <v>20</v>
      </c>
      <c r="J196" s="231" t="s">
        <v>5381</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5382</v>
      </c>
      <c r="B197" s="231" t="s">
        <v>5383</v>
      </c>
      <c r="C197" s="231" t="s">
        <v>5384</v>
      </c>
      <c r="D197" s="231" t="s">
        <v>20</v>
      </c>
      <c r="E197" s="231" t="s">
        <v>20</v>
      </c>
      <c r="F197" s="231" t="s">
        <v>20</v>
      </c>
      <c r="G197" s="231" t="s">
        <v>20</v>
      </c>
      <c r="H197" s="231" t="s">
        <v>5385</v>
      </c>
      <c r="I197" s="231" t="s">
        <v>20</v>
      </c>
      <c r="J197" s="231" t="s">
        <v>5386</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5387</v>
      </c>
      <c r="B198" s="231" t="s">
        <v>5388</v>
      </c>
      <c r="C198" s="231" t="s">
        <v>5389</v>
      </c>
      <c r="D198" s="231" t="s">
        <v>5390</v>
      </c>
      <c r="E198" s="231" t="s">
        <v>20</v>
      </c>
      <c r="F198" s="231" t="s">
        <v>20</v>
      </c>
      <c r="G198" s="231" t="s">
        <v>20</v>
      </c>
      <c r="H198" s="231" t="s">
        <v>5391</v>
      </c>
      <c r="I198" s="231" t="s">
        <v>20</v>
      </c>
      <c r="J198" s="231" t="s">
        <v>5392</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1916</v>
      </c>
      <c r="B199" s="230" t="s">
        <v>5393</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5394</v>
      </c>
      <c r="B200" s="231" t="s">
        <v>5395</v>
      </c>
      <c r="C200" s="231" t="s">
        <v>5396</v>
      </c>
      <c r="D200" s="231" t="s">
        <v>20</v>
      </c>
      <c r="E200" s="231" t="s">
        <v>20</v>
      </c>
      <c r="F200" s="231" t="s">
        <v>20</v>
      </c>
      <c r="G200" s="231" t="s">
        <v>20</v>
      </c>
      <c r="H200" s="231" t="s">
        <v>5397</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5398</v>
      </c>
      <c r="B201" s="231" t="s">
        <v>5399</v>
      </c>
      <c r="C201" s="231" t="s">
        <v>5400</v>
      </c>
      <c r="D201" s="231" t="s">
        <v>5401</v>
      </c>
      <c r="E201" s="231" t="s">
        <v>20</v>
      </c>
      <c r="F201" s="231" t="s">
        <v>20</v>
      </c>
      <c r="G201" s="231" t="s">
        <v>20</v>
      </c>
      <c r="H201" s="231" t="s">
        <v>5402</v>
      </c>
      <c r="I201" s="231" t="s">
        <v>20</v>
      </c>
      <c r="J201" s="231" t="s">
        <v>5403</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5404</v>
      </c>
      <c r="B202" s="231" t="s">
        <v>5405</v>
      </c>
      <c r="C202" s="231" t="s">
        <v>5406</v>
      </c>
      <c r="D202" s="231" t="s">
        <v>20</v>
      </c>
      <c r="E202" s="231" t="s">
        <v>20</v>
      </c>
      <c r="F202" s="231" t="s">
        <v>20</v>
      </c>
      <c r="G202" s="231" t="s">
        <v>20</v>
      </c>
      <c r="H202" s="231" t="s">
        <v>5407</v>
      </c>
      <c r="I202" s="231" t="s">
        <v>20</v>
      </c>
      <c r="J202" s="231" t="s">
        <v>5408</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5409</v>
      </c>
      <c r="B203" s="231" t="s">
        <v>5410</v>
      </c>
      <c r="C203" s="231" t="s">
        <v>5411</v>
      </c>
      <c r="D203" s="231" t="s">
        <v>5412</v>
      </c>
      <c r="E203" s="231" t="s">
        <v>20</v>
      </c>
      <c r="F203" s="231" t="s">
        <v>20</v>
      </c>
      <c r="G203" s="231" t="s">
        <v>20</v>
      </c>
      <c r="H203" s="231" t="s">
        <v>5413</v>
      </c>
      <c r="I203" s="231" t="s">
        <v>20</v>
      </c>
      <c r="J203" s="231" t="s">
        <v>5414</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5415</v>
      </c>
      <c r="B204" s="231" t="s">
        <v>5416</v>
      </c>
      <c r="C204" s="231" t="s">
        <v>5417</v>
      </c>
      <c r="D204" s="231" t="s">
        <v>20</v>
      </c>
      <c r="E204" s="231" t="s">
        <v>20</v>
      </c>
      <c r="F204" s="231" t="s">
        <v>20</v>
      </c>
      <c r="G204" s="231" t="s">
        <v>20</v>
      </c>
      <c r="H204" s="231" t="s">
        <v>5418</v>
      </c>
      <c r="I204" s="231" t="s">
        <v>20</v>
      </c>
      <c r="J204" s="231" t="s">
        <v>5419</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5420</v>
      </c>
      <c r="B205" s="231" t="s">
        <v>5421</v>
      </c>
      <c r="C205" s="231" t="s">
        <v>5422</v>
      </c>
      <c r="D205" s="231" t="s">
        <v>20</v>
      </c>
      <c r="E205" s="231" t="s">
        <v>20</v>
      </c>
      <c r="F205" s="231" t="s">
        <v>20</v>
      </c>
      <c r="G205" s="231" t="s">
        <v>20</v>
      </c>
      <c r="H205" s="231" t="s">
        <v>5423</v>
      </c>
      <c r="I205" s="231" t="s">
        <v>5424</v>
      </c>
      <c r="J205" s="231" t="s">
        <v>5425</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5426</v>
      </c>
      <c r="B206" s="231" t="s">
        <v>5427</v>
      </c>
      <c r="C206" s="231" t="s">
        <v>5428</v>
      </c>
      <c r="D206" s="231" t="s">
        <v>20</v>
      </c>
      <c r="E206" s="231" t="s">
        <v>20</v>
      </c>
      <c r="F206" s="231" t="s">
        <v>20</v>
      </c>
      <c r="G206" s="231" t="s">
        <v>20</v>
      </c>
      <c r="H206" s="231" t="s">
        <v>5429</v>
      </c>
      <c r="I206" s="231" t="s">
        <v>20</v>
      </c>
      <c r="J206" s="231" t="s">
        <v>5430</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5431</v>
      </c>
      <c r="B207" s="231" t="s">
        <v>5432</v>
      </c>
      <c r="C207" s="231" t="s">
        <v>5428</v>
      </c>
      <c r="D207" s="231" t="s">
        <v>5433</v>
      </c>
      <c r="E207" s="231" t="s">
        <v>20</v>
      </c>
      <c r="F207" s="231" t="s">
        <v>20</v>
      </c>
      <c r="G207" s="231" t="s">
        <v>20</v>
      </c>
      <c r="H207" s="231" t="s">
        <v>5434</v>
      </c>
      <c r="I207" s="231" t="s">
        <v>20</v>
      </c>
      <c r="J207" s="231" t="s">
        <v>5435</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5436</v>
      </c>
      <c r="B208" s="231" t="s">
        <v>5437</v>
      </c>
      <c r="C208" s="231" t="s">
        <v>5438</v>
      </c>
      <c r="D208" s="231" t="s">
        <v>5433</v>
      </c>
      <c r="E208" s="231" t="s">
        <v>20</v>
      </c>
      <c r="F208" s="231" t="s">
        <v>5439</v>
      </c>
      <c r="G208" s="231" t="s">
        <v>5440</v>
      </c>
      <c r="H208" s="231" t="s">
        <v>5441</v>
      </c>
      <c r="I208" s="231" t="s">
        <v>5442</v>
      </c>
      <c r="J208" s="231" t="s">
        <v>5443</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5444</v>
      </c>
      <c r="B209" s="231" t="s">
        <v>5445</v>
      </c>
      <c r="C209" s="231" t="s">
        <v>5446</v>
      </c>
      <c r="D209" s="231" t="s">
        <v>5447</v>
      </c>
      <c r="E209" s="231" t="s">
        <v>20</v>
      </c>
      <c r="F209" s="231" t="s">
        <v>5439</v>
      </c>
      <c r="G209" s="231" t="s">
        <v>5448</v>
      </c>
      <c r="H209" s="231" t="s">
        <v>5449</v>
      </c>
      <c r="I209" s="231" t="s">
        <v>5442</v>
      </c>
      <c r="J209" s="231" t="s">
        <v>5450</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1920</v>
      </c>
      <c r="B210" s="230" t="s">
        <v>5451</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5452</v>
      </c>
      <c r="B211" s="231" t="s">
        <v>5453</v>
      </c>
      <c r="C211" s="231" t="s">
        <v>5454</v>
      </c>
      <c r="D211" s="231" t="s">
        <v>5455</v>
      </c>
      <c r="E211" s="231" t="s">
        <v>20</v>
      </c>
      <c r="F211" s="231" t="s">
        <v>20</v>
      </c>
      <c r="G211" s="231" t="s">
        <v>5456</v>
      </c>
      <c r="H211" s="231" t="s">
        <v>5457</v>
      </c>
      <c r="I211" s="231" t="s">
        <v>5458</v>
      </c>
      <c r="J211" s="231" t="s">
        <v>5459</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5460</v>
      </c>
      <c r="B212" s="231" t="s">
        <v>5461</v>
      </c>
      <c r="C212" s="231" t="s">
        <v>5462</v>
      </c>
      <c r="D212" s="231" t="s">
        <v>5463</v>
      </c>
      <c r="E212" s="231" t="s">
        <v>20</v>
      </c>
      <c r="F212" s="231" t="s">
        <v>5464</v>
      </c>
      <c r="G212" s="231" t="s">
        <v>20</v>
      </c>
      <c r="H212" s="231" t="s">
        <v>20</v>
      </c>
      <c r="I212" s="231" t="s">
        <v>20</v>
      </c>
      <c r="J212" s="231" t="s">
        <v>5465</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5466</v>
      </c>
      <c r="B213" s="231" t="s">
        <v>5467</v>
      </c>
      <c r="C213" s="231" t="s">
        <v>5468</v>
      </c>
      <c r="D213" s="231" t="s">
        <v>5469</v>
      </c>
      <c r="E213" s="231" t="s">
        <v>20</v>
      </c>
      <c r="F213" s="231" t="s">
        <v>5470</v>
      </c>
      <c r="G213" s="231" t="s">
        <v>20</v>
      </c>
      <c r="H213" s="231" t="s">
        <v>5471</v>
      </c>
      <c r="I213" s="231" t="s">
        <v>20</v>
      </c>
      <c r="J213" s="231" t="s">
        <v>5472</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5473</v>
      </c>
      <c r="B214" s="231" t="s">
        <v>5474</v>
      </c>
      <c r="C214" s="231" t="s">
        <v>5475</v>
      </c>
      <c r="D214" s="231" t="s">
        <v>5476</v>
      </c>
      <c r="E214" s="231" t="s">
        <v>20</v>
      </c>
      <c r="F214" s="231" t="s">
        <v>20</v>
      </c>
      <c r="G214" s="231" t="s">
        <v>20</v>
      </c>
      <c r="H214" s="231" t="s">
        <v>5477</v>
      </c>
      <c r="I214" s="231" t="s">
        <v>4812</v>
      </c>
      <c r="J214" s="231" t="s">
        <v>5478</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5479</v>
      </c>
      <c r="B215" s="231" t="s">
        <v>5480</v>
      </c>
      <c r="C215" s="231" t="s">
        <v>5481</v>
      </c>
      <c r="D215" s="231" t="s">
        <v>5482</v>
      </c>
      <c r="E215" s="231" t="s">
        <v>20</v>
      </c>
      <c r="F215" s="231" t="s">
        <v>20</v>
      </c>
      <c r="G215" s="231" t="s">
        <v>20</v>
      </c>
      <c r="H215" s="231" t="s">
        <v>5483</v>
      </c>
      <c r="I215" s="231" t="s">
        <v>20</v>
      </c>
      <c r="J215" s="231" t="s">
        <v>5484</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5485</v>
      </c>
      <c r="B216" s="229" t="s">
        <v>5486</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1934</v>
      </c>
      <c r="B217" s="230" t="s">
        <v>5487</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5488</v>
      </c>
      <c r="B218" s="231" t="s">
        <v>5489</v>
      </c>
      <c r="C218" s="231" t="s">
        <v>5490</v>
      </c>
      <c r="D218" s="231" t="s">
        <v>4584</v>
      </c>
      <c r="E218" s="231" t="s">
        <v>4370</v>
      </c>
      <c r="F218" s="231" t="s">
        <v>20</v>
      </c>
      <c r="G218" s="231" t="s">
        <v>20</v>
      </c>
      <c r="H218" s="231" t="s">
        <v>5491</v>
      </c>
      <c r="I218" s="231" t="s">
        <v>20</v>
      </c>
      <c r="J218" s="231" t="s">
        <v>5492</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5493</v>
      </c>
      <c r="B219" s="231" t="s">
        <v>5494</v>
      </c>
      <c r="C219" s="231" t="s">
        <v>4375</v>
      </c>
      <c r="D219" s="231" t="s">
        <v>4376</v>
      </c>
      <c r="E219" s="231" t="s">
        <v>20</v>
      </c>
      <c r="F219" s="231" t="s">
        <v>4378</v>
      </c>
      <c r="G219" s="231" t="s">
        <v>20</v>
      </c>
      <c r="H219" s="231" t="s">
        <v>5495</v>
      </c>
      <c r="I219" s="231" t="s">
        <v>20</v>
      </c>
      <c r="J219" s="231" t="s">
        <v>5496</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1938</v>
      </c>
      <c r="B220" s="230" t="s">
        <v>5497</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5498</v>
      </c>
      <c r="B221" s="231" t="s">
        <v>5499</v>
      </c>
      <c r="C221" s="231" t="s">
        <v>5500</v>
      </c>
      <c r="D221" s="231" t="s">
        <v>5501</v>
      </c>
      <c r="E221" s="231" t="s">
        <v>20</v>
      </c>
      <c r="F221" s="231" t="s">
        <v>20</v>
      </c>
      <c r="G221" s="231" t="s">
        <v>20</v>
      </c>
      <c r="H221" s="231" t="s">
        <v>5502</v>
      </c>
      <c r="I221" s="231" t="s">
        <v>20</v>
      </c>
      <c r="J221" s="231" t="s">
        <v>5503</v>
      </c>
      <c r="K221" s="234">
        <f>IF(COUNTIF(L221:AY221,"&lt;&gt;")=0,"",SUMPRODUCT(((Recommendations[ImplStatus]="Implemented")+(Recommendations[ImplStatus]="Compensated"))*ISNUMBER(MATCH(Recommendations[Id],L221:AY221,0)))/COUNTIF(L221:AY221,"&lt;&gt;"))</f>
        <v>0</v>
      </c>
      <c r="L221" s="237" t="s">
        <v>314</v>
      </c>
      <c r="M221" s="237" t="s">
        <v>317</v>
      </c>
      <c r="N221" s="237" t="s">
        <v>364</v>
      </c>
      <c r="O221" s="237" t="s">
        <v>367</v>
      </c>
      <c r="P221" s="237" t="s">
        <v>377</v>
      </c>
      <c r="Q221" s="237" t="s">
        <v>384</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5504</v>
      </c>
      <c r="B222" s="231" t="s">
        <v>5505</v>
      </c>
      <c r="C222" s="231" t="s">
        <v>5506</v>
      </c>
      <c r="D222" s="231" t="s">
        <v>5507</v>
      </c>
      <c r="E222" s="231" t="s">
        <v>20</v>
      </c>
      <c r="F222" s="231" t="s">
        <v>20</v>
      </c>
      <c r="G222" s="231" t="s">
        <v>20</v>
      </c>
      <c r="H222" s="231" t="s">
        <v>5508</v>
      </c>
      <c r="I222" s="231" t="s">
        <v>20</v>
      </c>
      <c r="J222" s="231" t="s">
        <v>5509</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5510</v>
      </c>
      <c r="B223" s="231" t="s">
        <v>5511</v>
      </c>
      <c r="C223" s="231" t="s">
        <v>5512</v>
      </c>
      <c r="D223" s="231" t="s">
        <v>20</v>
      </c>
      <c r="E223" s="231" t="s">
        <v>5513</v>
      </c>
      <c r="F223" s="231" t="s">
        <v>20</v>
      </c>
      <c r="G223" s="231" t="s">
        <v>20</v>
      </c>
      <c r="H223" s="231" t="s">
        <v>5514</v>
      </c>
      <c r="I223" s="231" t="s">
        <v>20</v>
      </c>
      <c r="J223" s="231" t="s">
        <v>5515</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5516</v>
      </c>
      <c r="B224" s="231" t="s">
        <v>5517</v>
      </c>
      <c r="C224" s="231" t="s">
        <v>5518</v>
      </c>
      <c r="D224" s="231" t="s">
        <v>20</v>
      </c>
      <c r="E224" s="231" t="s">
        <v>20</v>
      </c>
      <c r="F224" s="231" t="s">
        <v>20</v>
      </c>
      <c r="G224" s="231" t="s">
        <v>20</v>
      </c>
      <c r="H224" s="231" t="s">
        <v>5519</v>
      </c>
      <c r="I224" s="231" t="s">
        <v>20</v>
      </c>
      <c r="J224" s="231" t="s">
        <v>5520</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5521</v>
      </c>
      <c r="B225" s="231" t="s">
        <v>5522</v>
      </c>
      <c r="C225" s="231" t="s">
        <v>5523</v>
      </c>
      <c r="D225" s="231" t="s">
        <v>20</v>
      </c>
      <c r="E225" s="231" t="s">
        <v>20</v>
      </c>
      <c r="F225" s="231" t="s">
        <v>20</v>
      </c>
      <c r="G225" s="231" t="s">
        <v>20</v>
      </c>
      <c r="H225" s="231" t="s">
        <v>5524</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5525</v>
      </c>
      <c r="B226" s="231" t="s">
        <v>5526</v>
      </c>
      <c r="C226" s="231" t="s">
        <v>5527</v>
      </c>
      <c r="D226" s="231" t="s">
        <v>20</v>
      </c>
      <c r="E226" s="231" t="s">
        <v>20</v>
      </c>
      <c r="F226" s="231" t="s">
        <v>20</v>
      </c>
      <c r="G226" s="231" t="s">
        <v>20</v>
      </c>
      <c r="H226" s="231" t="s">
        <v>5528</v>
      </c>
      <c r="I226" s="231" t="s">
        <v>20</v>
      </c>
      <c r="J226" s="231" t="s">
        <v>5529</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5530</v>
      </c>
      <c r="B227" s="231" t="s">
        <v>5531</v>
      </c>
      <c r="C227" s="231" t="s">
        <v>5532</v>
      </c>
      <c r="D227" s="231" t="s">
        <v>20</v>
      </c>
      <c r="E227" s="231" t="s">
        <v>20</v>
      </c>
      <c r="F227" s="231" t="s">
        <v>20</v>
      </c>
      <c r="G227" s="231" t="s">
        <v>20</v>
      </c>
      <c r="H227" s="231" t="s">
        <v>5533</v>
      </c>
      <c r="I227" s="231" t="s">
        <v>20</v>
      </c>
      <c r="J227" s="231" t="s">
        <v>5534</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5535</v>
      </c>
      <c r="B228" s="231" t="s">
        <v>5536</v>
      </c>
      <c r="C228" s="231" t="s">
        <v>5537</v>
      </c>
      <c r="D228" s="231" t="s">
        <v>20</v>
      </c>
      <c r="E228" s="231" t="s">
        <v>20</v>
      </c>
      <c r="F228" s="231" t="s">
        <v>20</v>
      </c>
      <c r="G228" s="231" t="s">
        <v>20</v>
      </c>
      <c r="H228" s="231" t="s">
        <v>5538</v>
      </c>
      <c r="I228" s="231" t="s">
        <v>20</v>
      </c>
      <c r="J228" s="231" t="s">
        <v>5539</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5540</v>
      </c>
      <c r="B229" s="231" t="s">
        <v>5541</v>
      </c>
      <c r="C229" s="231" t="s">
        <v>5542</v>
      </c>
      <c r="D229" s="231" t="s">
        <v>20</v>
      </c>
      <c r="E229" s="231" t="s">
        <v>20</v>
      </c>
      <c r="F229" s="231" t="s">
        <v>20</v>
      </c>
      <c r="G229" s="231" t="s">
        <v>20</v>
      </c>
      <c r="H229" s="231" t="s">
        <v>5543</v>
      </c>
      <c r="I229" s="231" t="s">
        <v>20</v>
      </c>
      <c r="J229" s="231" t="s">
        <v>5544</v>
      </c>
      <c r="K229" s="234">
        <f>IF(COUNTIF(L229:AY229,"&lt;&gt;")=0,"",SUMPRODUCT(((Recommendations[ImplStatus]="Implemented")+(Recommendations[ImplStatus]="Compensated"))*ISNUMBER(MATCH(Recommendations[Id],L229:AY229,0)))/COUNTIF(L229:AY229,"&lt;&gt;"))</f>
        <v>0</v>
      </c>
      <c r="L229" s="237" t="s">
        <v>298</v>
      </c>
      <c r="M229" s="237" t="s">
        <v>301</v>
      </c>
      <c r="N229" s="237" t="s">
        <v>304</v>
      </c>
      <c r="O229" s="237" t="s">
        <v>335</v>
      </c>
      <c r="P229" s="237" t="s">
        <v>341</v>
      </c>
      <c r="Q229" s="237" t="s">
        <v>344</v>
      </c>
      <c r="R229" s="237" t="s">
        <v>347</v>
      </c>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1942</v>
      </c>
      <c r="B230" s="230" t="s">
        <v>5545</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5546</v>
      </c>
      <c r="B231" s="231" t="s">
        <v>5547</v>
      </c>
      <c r="C231" s="231" t="s">
        <v>5548</v>
      </c>
      <c r="D231" s="231" t="s">
        <v>5549</v>
      </c>
      <c r="E231" s="231" t="s">
        <v>20</v>
      </c>
      <c r="F231" s="231" t="s">
        <v>20</v>
      </c>
      <c r="G231" s="231" t="s">
        <v>20</v>
      </c>
      <c r="H231" s="231" t="s">
        <v>5550</v>
      </c>
      <c r="I231" s="231" t="s">
        <v>20</v>
      </c>
      <c r="J231" s="231" t="s">
        <v>5551</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5552</v>
      </c>
      <c r="B232" s="231" t="s">
        <v>5553</v>
      </c>
      <c r="C232" s="231" t="s">
        <v>5554</v>
      </c>
      <c r="D232" s="231" t="s">
        <v>5555</v>
      </c>
      <c r="E232" s="231" t="s">
        <v>20</v>
      </c>
      <c r="F232" s="231" t="s">
        <v>20</v>
      </c>
      <c r="G232" s="231" t="s">
        <v>20</v>
      </c>
      <c r="H232" s="231" t="s">
        <v>5556</v>
      </c>
      <c r="I232" s="231" t="s">
        <v>20</v>
      </c>
      <c r="J232" s="231" t="s">
        <v>5557</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5558</v>
      </c>
      <c r="B233" s="231" t="s">
        <v>5559</v>
      </c>
      <c r="C233" s="231" t="s">
        <v>5560</v>
      </c>
      <c r="D233" s="231" t="s">
        <v>5561</v>
      </c>
      <c r="E233" s="231" t="s">
        <v>20</v>
      </c>
      <c r="F233" s="231" t="s">
        <v>20</v>
      </c>
      <c r="G233" s="231" t="s">
        <v>20</v>
      </c>
      <c r="H233" s="231" t="s">
        <v>5562</v>
      </c>
      <c r="I233" s="231" t="s">
        <v>20</v>
      </c>
      <c r="J233" s="231" t="s">
        <v>5563</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5564</v>
      </c>
      <c r="B234" s="231" t="s">
        <v>5565</v>
      </c>
      <c r="C234" s="231" t="s">
        <v>5566</v>
      </c>
      <c r="D234" s="231" t="s">
        <v>5567</v>
      </c>
      <c r="E234" s="231" t="s">
        <v>20</v>
      </c>
      <c r="F234" s="231" t="s">
        <v>20</v>
      </c>
      <c r="G234" s="231" t="s">
        <v>20</v>
      </c>
      <c r="H234" s="231" t="s">
        <v>5568</v>
      </c>
      <c r="I234" s="231" t="s">
        <v>20</v>
      </c>
      <c r="J234" s="231" t="s">
        <v>5569</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1946</v>
      </c>
      <c r="B235" s="230" t="s">
        <v>5570</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5571</v>
      </c>
      <c r="B236" s="231" t="s">
        <v>5572</v>
      </c>
      <c r="C236" s="231" t="s">
        <v>5573</v>
      </c>
      <c r="D236" s="231" t="s">
        <v>5574</v>
      </c>
      <c r="E236" s="231" t="s">
        <v>20</v>
      </c>
      <c r="F236" s="231" t="s">
        <v>20</v>
      </c>
      <c r="G236" s="231" t="s">
        <v>20</v>
      </c>
      <c r="H236" s="231" t="s">
        <v>5575</v>
      </c>
      <c r="I236" s="231" t="s">
        <v>20</v>
      </c>
      <c r="J236" s="231" t="s">
        <v>5576</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5577</v>
      </c>
      <c r="B237" s="231" t="s">
        <v>5578</v>
      </c>
      <c r="C237" s="231" t="s">
        <v>5579</v>
      </c>
      <c r="D237" s="231" t="s">
        <v>5580</v>
      </c>
      <c r="E237" s="231" t="s">
        <v>20</v>
      </c>
      <c r="F237" s="231" t="s">
        <v>20</v>
      </c>
      <c r="G237" s="231" t="s">
        <v>5581</v>
      </c>
      <c r="H237" s="231" t="s">
        <v>5582</v>
      </c>
      <c r="I237" s="231" t="s">
        <v>4812</v>
      </c>
      <c r="J237" s="231" t="s">
        <v>5583</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5584</v>
      </c>
      <c r="B238" s="231" t="s">
        <v>5585</v>
      </c>
      <c r="C238" s="231" t="s">
        <v>5586</v>
      </c>
      <c r="D238" s="231" t="s">
        <v>20</v>
      </c>
      <c r="E238" s="231" t="s">
        <v>20</v>
      </c>
      <c r="F238" s="231" t="s">
        <v>20</v>
      </c>
      <c r="G238" s="231" t="s">
        <v>20</v>
      </c>
      <c r="H238" s="231" t="s">
        <v>5587</v>
      </c>
      <c r="I238" s="231" t="s">
        <v>5588</v>
      </c>
      <c r="J238" s="231" t="s">
        <v>5589</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5590</v>
      </c>
      <c r="B239" s="231" t="s">
        <v>5591</v>
      </c>
      <c r="C239" s="231" t="s">
        <v>5592</v>
      </c>
      <c r="D239" s="231" t="s">
        <v>20</v>
      </c>
      <c r="E239" s="231" t="s">
        <v>20</v>
      </c>
      <c r="F239" s="231" t="s">
        <v>20</v>
      </c>
      <c r="G239" s="231" t="s">
        <v>20</v>
      </c>
      <c r="H239" s="231" t="s">
        <v>5593</v>
      </c>
      <c r="I239" s="231" t="s">
        <v>4812</v>
      </c>
      <c r="J239" s="231" t="s">
        <v>5594</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5595</v>
      </c>
      <c r="B240" s="231" t="s">
        <v>5596</v>
      </c>
      <c r="C240" s="231" t="s">
        <v>5597</v>
      </c>
      <c r="D240" s="231" t="s">
        <v>5598</v>
      </c>
      <c r="E240" s="231" t="s">
        <v>20</v>
      </c>
      <c r="F240" s="231" t="s">
        <v>20</v>
      </c>
      <c r="G240" s="231" t="s">
        <v>20</v>
      </c>
      <c r="H240" s="231" t="s">
        <v>5599</v>
      </c>
      <c r="I240" s="231" t="s">
        <v>20</v>
      </c>
      <c r="J240" s="231" t="s">
        <v>5600</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1950</v>
      </c>
      <c r="B241" s="230" t="s">
        <v>5601</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5602</v>
      </c>
      <c r="B242" s="231" t="s">
        <v>5603</v>
      </c>
      <c r="C242" s="231" t="s">
        <v>5604</v>
      </c>
      <c r="D242" s="231" t="s">
        <v>20</v>
      </c>
      <c r="E242" s="231" t="s">
        <v>20</v>
      </c>
      <c r="F242" s="231" t="s">
        <v>5605</v>
      </c>
      <c r="G242" s="231" t="s">
        <v>20</v>
      </c>
      <c r="H242" s="231" t="s">
        <v>5606</v>
      </c>
      <c r="I242" s="231" t="s">
        <v>20</v>
      </c>
      <c r="J242" s="231" t="s">
        <v>5607</v>
      </c>
      <c r="K242" s="234">
        <f>IF(COUNTIF(L242:AY242,"&lt;&gt;")=0,"",SUMPRODUCT(((Recommendations[ImplStatus]="Implemented")+(Recommendations[ImplStatus]="Compensated"))*ISNUMBER(MATCH(Recommendations[Id],L242:AY242,0)))/COUNTIF(L242:AY242,"&lt;&gt;"))</f>
        <v>0</v>
      </c>
      <c r="L242" s="237" t="s">
        <v>390</v>
      </c>
      <c r="M242" s="237" t="s">
        <v>570</v>
      </c>
      <c r="N242" s="237" t="s">
        <v>576</v>
      </c>
      <c r="O242" s="237" t="s">
        <v>582</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1954</v>
      </c>
      <c r="B243" s="230" t="s">
        <v>5608</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5609</v>
      </c>
      <c r="B244" s="231" t="s">
        <v>5610</v>
      </c>
      <c r="C244" s="231" t="s">
        <v>5611</v>
      </c>
      <c r="D244" s="231" t="s">
        <v>20</v>
      </c>
      <c r="E244" s="231" t="s">
        <v>20</v>
      </c>
      <c r="F244" s="231" t="s">
        <v>5612</v>
      </c>
      <c r="G244" s="231" t="s">
        <v>20</v>
      </c>
      <c r="H244" s="231" t="s">
        <v>5613</v>
      </c>
      <c r="I244" s="231" t="s">
        <v>5614</v>
      </c>
      <c r="J244" s="231" t="s">
        <v>5615</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5616</v>
      </c>
      <c r="B245" s="231" t="s">
        <v>5617</v>
      </c>
      <c r="C245" s="231" t="s">
        <v>5618</v>
      </c>
      <c r="D245" s="231" t="s">
        <v>5619</v>
      </c>
      <c r="E245" s="231" t="s">
        <v>20</v>
      </c>
      <c r="F245" s="231" t="s">
        <v>20</v>
      </c>
      <c r="G245" s="231" t="s">
        <v>20</v>
      </c>
      <c r="H245" s="231" t="s">
        <v>5620</v>
      </c>
      <c r="I245" s="231" t="s">
        <v>20</v>
      </c>
      <c r="J245" s="231" t="s">
        <v>5621</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5622</v>
      </c>
      <c r="B246" s="231" t="s">
        <v>5623</v>
      </c>
      <c r="C246" s="231" t="s">
        <v>5624</v>
      </c>
      <c r="D246" s="231" t="s">
        <v>20</v>
      </c>
      <c r="E246" s="231" t="s">
        <v>20</v>
      </c>
      <c r="F246" s="231" t="s">
        <v>20</v>
      </c>
      <c r="G246" s="231" t="s">
        <v>20</v>
      </c>
      <c r="H246" s="231" t="s">
        <v>5625</v>
      </c>
      <c r="I246" s="231" t="s">
        <v>20</v>
      </c>
      <c r="J246" s="231" t="s">
        <v>5626</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1958</v>
      </c>
      <c r="B247" s="230" t="s">
        <v>5627</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5628</v>
      </c>
      <c r="B248" s="231" t="s">
        <v>5629</v>
      </c>
      <c r="C248" s="231" t="s">
        <v>5630</v>
      </c>
      <c r="D248" s="231" t="s">
        <v>5631</v>
      </c>
      <c r="E248" s="231" t="s">
        <v>20</v>
      </c>
      <c r="F248" s="231" t="s">
        <v>20</v>
      </c>
      <c r="G248" s="231" t="s">
        <v>20</v>
      </c>
      <c r="H248" s="231" t="s">
        <v>5632</v>
      </c>
      <c r="I248" s="231" t="s">
        <v>5633</v>
      </c>
      <c r="J248" s="231" t="s">
        <v>5634</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5635</v>
      </c>
      <c r="B249" s="231" t="s">
        <v>5636</v>
      </c>
      <c r="C249" s="231" t="s">
        <v>5630</v>
      </c>
      <c r="D249" s="231" t="s">
        <v>5637</v>
      </c>
      <c r="E249" s="231" t="s">
        <v>20</v>
      </c>
      <c r="F249" s="231" t="s">
        <v>20</v>
      </c>
      <c r="G249" s="231" t="s">
        <v>20</v>
      </c>
      <c r="H249" s="231" t="s">
        <v>5632</v>
      </c>
      <c r="I249" s="231" t="s">
        <v>5638</v>
      </c>
      <c r="J249" s="231" t="s">
        <v>5639</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5640</v>
      </c>
      <c r="B250" s="231" t="s">
        <v>5641</v>
      </c>
      <c r="C250" s="231" t="s">
        <v>5642</v>
      </c>
      <c r="D250" s="231" t="s">
        <v>5643</v>
      </c>
      <c r="E250" s="231" t="s">
        <v>20</v>
      </c>
      <c r="F250" s="231" t="s">
        <v>20</v>
      </c>
      <c r="G250" s="231" t="s">
        <v>20</v>
      </c>
      <c r="H250" s="231" t="s">
        <v>5644</v>
      </c>
      <c r="I250" s="231" t="s">
        <v>20</v>
      </c>
      <c r="J250" s="231" t="s">
        <v>5645</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5646</v>
      </c>
      <c r="B251" s="229" t="s">
        <v>5647</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1964</v>
      </c>
      <c r="B252" s="230" t="s">
        <v>5648</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5649</v>
      </c>
      <c r="B253" s="231" t="s">
        <v>5650</v>
      </c>
      <c r="C253" s="231" t="s">
        <v>5651</v>
      </c>
      <c r="D253" s="231" t="s">
        <v>4584</v>
      </c>
      <c r="E253" s="231" t="s">
        <v>4370</v>
      </c>
      <c r="F253" s="231" t="s">
        <v>20</v>
      </c>
      <c r="G253" s="231" t="s">
        <v>20</v>
      </c>
      <c r="H253" s="231" t="s">
        <v>5652</v>
      </c>
      <c r="I253" s="231" t="s">
        <v>20</v>
      </c>
      <c r="J253" s="231" t="s">
        <v>5653</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5654</v>
      </c>
      <c r="B254" s="231" t="s">
        <v>5655</v>
      </c>
      <c r="C254" s="231" t="s">
        <v>4375</v>
      </c>
      <c r="D254" s="231" t="s">
        <v>4376</v>
      </c>
      <c r="E254" s="231" t="s">
        <v>20</v>
      </c>
      <c r="F254" s="231" t="s">
        <v>4378</v>
      </c>
      <c r="G254" s="231" t="s">
        <v>20</v>
      </c>
      <c r="H254" s="231" t="s">
        <v>5656</v>
      </c>
      <c r="I254" s="231" t="s">
        <v>20</v>
      </c>
      <c r="J254" s="231" t="s">
        <v>5657</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1968</v>
      </c>
      <c r="B255" s="230" t="s">
        <v>5658</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5659</v>
      </c>
      <c r="B256" s="231" t="s">
        <v>5660</v>
      </c>
      <c r="C256" s="231" t="s">
        <v>5661</v>
      </c>
      <c r="D256" s="231" t="s">
        <v>5662</v>
      </c>
      <c r="E256" s="231" t="s">
        <v>5663</v>
      </c>
      <c r="F256" s="231" t="s">
        <v>5664</v>
      </c>
      <c r="G256" s="231" t="s">
        <v>20</v>
      </c>
      <c r="H256" s="231" t="s">
        <v>5665</v>
      </c>
      <c r="I256" s="231" t="s">
        <v>20</v>
      </c>
      <c r="J256" s="231" t="s">
        <v>5666</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5667</v>
      </c>
      <c r="B257" s="231" t="s">
        <v>5668</v>
      </c>
      <c r="C257" s="231" t="s">
        <v>5669</v>
      </c>
      <c r="D257" s="231" t="s">
        <v>5670</v>
      </c>
      <c r="E257" s="231" t="s">
        <v>20</v>
      </c>
      <c r="F257" s="231" t="s">
        <v>20</v>
      </c>
      <c r="G257" s="231" t="s">
        <v>20</v>
      </c>
      <c r="H257" s="231" t="s">
        <v>5671</v>
      </c>
      <c r="I257" s="231" t="s">
        <v>20</v>
      </c>
      <c r="J257" s="231" t="s">
        <v>5672</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1973</v>
      </c>
      <c r="B258" s="230" t="s">
        <v>5673</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5674</v>
      </c>
      <c r="B259" s="231" t="s">
        <v>5675</v>
      </c>
      <c r="C259" s="231" t="s">
        <v>5676</v>
      </c>
      <c r="D259" s="231" t="s">
        <v>5677</v>
      </c>
      <c r="E259" s="231" t="s">
        <v>5678</v>
      </c>
      <c r="F259" s="231" t="s">
        <v>20</v>
      </c>
      <c r="G259" s="231" t="s">
        <v>20</v>
      </c>
      <c r="H259" s="231" t="s">
        <v>5679</v>
      </c>
      <c r="I259" s="231" t="s">
        <v>20</v>
      </c>
      <c r="J259" s="231" t="s">
        <v>5680</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5681</v>
      </c>
      <c r="B260" s="231" t="s">
        <v>5682</v>
      </c>
      <c r="C260" s="231" t="s">
        <v>5683</v>
      </c>
      <c r="D260" s="231" t="s">
        <v>20</v>
      </c>
      <c r="E260" s="231" t="s">
        <v>20</v>
      </c>
      <c r="F260" s="231" t="s">
        <v>20</v>
      </c>
      <c r="G260" s="231" t="s">
        <v>20</v>
      </c>
      <c r="H260" s="231" t="s">
        <v>5684</v>
      </c>
      <c r="I260" s="231" t="s">
        <v>5685</v>
      </c>
      <c r="J260" s="231" t="s">
        <v>5686</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5687</v>
      </c>
      <c r="B261" s="231" t="s">
        <v>5688</v>
      </c>
      <c r="C261" s="231" t="s">
        <v>5689</v>
      </c>
      <c r="D261" s="231" t="s">
        <v>5690</v>
      </c>
      <c r="E261" s="231" t="s">
        <v>20</v>
      </c>
      <c r="F261" s="231" t="s">
        <v>20</v>
      </c>
      <c r="G261" s="231" t="s">
        <v>20</v>
      </c>
      <c r="H261" s="231" t="s">
        <v>5691</v>
      </c>
      <c r="I261" s="231" t="s">
        <v>5692</v>
      </c>
      <c r="J261" s="231" t="s">
        <v>5693</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5694</v>
      </c>
      <c r="B262" s="231" t="s">
        <v>5695</v>
      </c>
      <c r="C262" s="231" t="s">
        <v>5696</v>
      </c>
      <c r="D262" s="231" t="s">
        <v>5697</v>
      </c>
      <c r="E262" s="231" t="s">
        <v>20</v>
      </c>
      <c r="F262" s="231" t="s">
        <v>20</v>
      </c>
      <c r="G262" s="231" t="s">
        <v>20</v>
      </c>
      <c r="H262" s="231" t="s">
        <v>5698</v>
      </c>
      <c r="I262" s="231" t="s">
        <v>5699</v>
      </c>
      <c r="J262" s="231" t="s">
        <v>5700</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5701</v>
      </c>
      <c r="B263" s="231" t="s">
        <v>5702</v>
      </c>
      <c r="C263" s="231" t="s">
        <v>5703</v>
      </c>
      <c r="D263" s="231" t="s">
        <v>5704</v>
      </c>
      <c r="E263" s="231" t="s">
        <v>20</v>
      </c>
      <c r="F263" s="231" t="s">
        <v>20</v>
      </c>
      <c r="G263" s="231" t="s">
        <v>5705</v>
      </c>
      <c r="H263" s="231" t="s">
        <v>4608</v>
      </c>
      <c r="I263" s="231" t="s">
        <v>5706</v>
      </c>
      <c r="J263" s="231" t="s">
        <v>5707</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5708</v>
      </c>
      <c r="B264" s="231" t="s">
        <v>5709</v>
      </c>
      <c r="C264" s="231" t="s">
        <v>5696</v>
      </c>
      <c r="D264" s="231" t="s">
        <v>5710</v>
      </c>
      <c r="E264" s="231" t="s">
        <v>20</v>
      </c>
      <c r="F264" s="231" t="s">
        <v>20</v>
      </c>
      <c r="G264" s="231" t="s">
        <v>20</v>
      </c>
      <c r="H264" s="231" t="s">
        <v>5711</v>
      </c>
      <c r="I264" s="231" t="s">
        <v>20</v>
      </c>
      <c r="J264" s="231" t="s">
        <v>5712</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1977</v>
      </c>
      <c r="B265" s="230" t="s">
        <v>5713</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5714</v>
      </c>
      <c r="B266" s="231" t="s">
        <v>5715</v>
      </c>
      <c r="C266" s="231" t="s">
        <v>5716</v>
      </c>
      <c r="D266" s="231" t="s">
        <v>5717</v>
      </c>
      <c r="E266" s="231" t="s">
        <v>5718</v>
      </c>
      <c r="F266" s="231" t="s">
        <v>20</v>
      </c>
      <c r="G266" s="231" t="s">
        <v>5719</v>
      </c>
      <c r="H266" s="231" t="s">
        <v>5720</v>
      </c>
      <c r="I266" s="231" t="s">
        <v>5721</v>
      </c>
      <c r="J266" s="231" t="s">
        <v>5722</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5723</v>
      </c>
      <c r="B267" s="231" t="s">
        <v>5724</v>
      </c>
      <c r="C267" s="231" t="s">
        <v>5725</v>
      </c>
      <c r="D267" s="231" t="s">
        <v>5726</v>
      </c>
      <c r="E267" s="231" t="s">
        <v>20</v>
      </c>
      <c r="F267" s="231" t="s">
        <v>20</v>
      </c>
      <c r="G267" s="231" t="s">
        <v>20</v>
      </c>
      <c r="H267" s="231" t="s">
        <v>5727</v>
      </c>
      <c r="I267" s="231" t="s">
        <v>20</v>
      </c>
      <c r="J267" s="231" t="s">
        <v>5728</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5729</v>
      </c>
      <c r="B268" s="231" t="s">
        <v>5730</v>
      </c>
      <c r="C268" s="231" t="s">
        <v>5731</v>
      </c>
      <c r="D268" s="231" t="s">
        <v>5726</v>
      </c>
      <c r="E268" s="231" t="s">
        <v>20</v>
      </c>
      <c r="F268" s="231" t="s">
        <v>20</v>
      </c>
      <c r="G268" s="231" t="s">
        <v>5732</v>
      </c>
      <c r="H268" s="231" t="s">
        <v>5733</v>
      </c>
      <c r="I268" s="231" t="s">
        <v>20</v>
      </c>
      <c r="J268" s="231" t="s">
        <v>5734</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5735</v>
      </c>
      <c r="B269" s="231" t="s">
        <v>5736</v>
      </c>
      <c r="C269" s="231" t="s">
        <v>5731</v>
      </c>
      <c r="D269" s="231" t="s">
        <v>5737</v>
      </c>
      <c r="E269" s="231" t="s">
        <v>20</v>
      </c>
      <c r="F269" s="231" t="s">
        <v>20</v>
      </c>
      <c r="G269" s="231" t="s">
        <v>20</v>
      </c>
      <c r="H269" s="231" t="s">
        <v>5738</v>
      </c>
      <c r="I269" s="231" t="s">
        <v>20</v>
      </c>
      <c r="J269" s="231" t="s">
        <v>5739</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5740</v>
      </c>
      <c r="B270" s="231" t="s">
        <v>5741</v>
      </c>
      <c r="C270" s="231" t="s">
        <v>5742</v>
      </c>
      <c r="D270" s="231" t="s">
        <v>5743</v>
      </c>
      <c r="E270" s="231" t="s">
        <v>20</v>
      </c>
      <c r="F270" s="231" t="s">
        <v>20</v>
      </c>
      <c r="G270" s="231" t="s">
        <v>20</v>
      </c>
      <c r="H270" s="231" t="s">
        <v>5744</v>
      </c>
      <c r="I270" s="231" t="s">
        <v>20</v>
      </c>
      <c r="J270" s="231" t="s">
        <v>5745</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5746</v>
      </c>
      <c r="B271" s="231" t="s">
        <v>5747</v>
      </c>
      <c r="C271" s="231" t="s">
        <v>5748</v>
      </c>
      <c r="D271" s="231" t="s">
        <v>5749</v>
      </c>
      <c r="E271" s="231" t="s">
        <v>20</v>
      </c>
      <c r="F271" s="231" t="s">
        <v>20</v>
      </c>
      <c r="G271" s="231" t="s">
        <v>20</v>
      </c>
      <c r="H271" s="231" t="s">
        <v>5750</v>
      </c>
      <c r="I271" s="231" t="s">
        <v>5751</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5752</v>
      </c>
      <c r="B272" s="231" t="s">
        <v>5753</v>
      </c>
      <c r="C272" s="231" t="s">
        <v>5754</v>
      </c>
      <c r="D272" s="231" t="s">
        <v>5755</v>
      </c>
      <c r="E272" s="231" t="s">
        <v>20</v>
      </c>
      <c r="F272" s="231" t="s">
        <v>20</v>
      </c>
      <c r="G272" s="231" t="s">
        <v>20</v>
      </c>
      <c r="H272" s="231" t="s">
        <v>5756</v>
      </c>
      <c r="I272" s="231" t="s">
        <v>5757</v>
      </c>
      <c r="J272" s="231" t="s">
        <v>5758</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1981</v>
      </c>
      <c r="B273" s="230" t="s">
        <v>5759</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5760</v>
      </c>
      <c r="B274" s="231" t="s">
        <v>5761</v>
      </c>
      <c r="C274" s="231" t="s">
        <v>5762</v>
      </c>
      <c r="D274" s="231" t="s">
        <v>5755</v>
      </c>
      <c r="E274" s="231" t="s">
        <v>5763</v>
      </c>
      <c r="F274" s="231" t="s">
        <v>20</v>
      </c>
      <c r="G274" s="231" t="s">
        <v>20</v>
      </c>
      <c r="H274" s="231" t="s">
        <v>5764</v>
      </c>
      <c r="I274" s="231" t="s">
        <v>20</v>
      </c>
      <c r="J274" s="231" t="s">
        <v>5765</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5766</v>
      </c>
      <c r="B275" s="231" t="s">
        <v>5767</v>
      </c>
      <c r="C275" s="231" t="s">
        <v>5768</v>
      </c>
      <c r="D275" s="231" t="s">
        <v>5769</v>
      </c>
      <c r="E275" s="231" t="s">
        <v>20</v>
      </c>
      <c r="F275" s="231" t="s">
        <v>20</v>
      </c>
      <c r="G275" s="231" t="s">
        <v>20</v>
      </c>
      <c r="H275" s="231" t="s">
        <v>5770</v>
      </c>
      <c r="I275" s="231" t="s">
        <v>20</v>
      </c>
      <c r="J275" s="231" t="s">
        <v>5771</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5772</v>
      </c>
      <c r="B276" s="231" t="s">
        <v>5773</v>
      </c>
      <c r="C276" s="231" t="s">
        <v>5774</v>
      </c>
      <c r="D276" s="231" t="s">
        <v>5775</v>
      </c>
      <c r="E276" s="231" t="s">
        <v>20</v>
      </c>
      <c r="F276" s="231" t="s">
        <v>5776</v>
      </c>
      <c r="G276" s="231" t="s">
        <v>20</v>
      </c>
      <c r="H276" s="231" t="s">
        <v>5777</v>
      </c>
      <c r="I276" s="231" t="s">
        <v>5778</v>
      </c>
      <c r="J276" s="231" t="s">
        <v>5779</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5780</v>
      </c>
      <c r="B277" s="230" t="s">
        <v>5781</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5782</v>
      </c>
      <c r="B278" s="231" t="s">
        <v>5783</v>
      </c>
      <c r="C278" s="231" t="s">
        <v>5784</v>
      </c>
      <c r="D278" s="231" t="s">
        <v>5785</v>
      </c>
      <c r="E278" s="231" t="s">
        <v>20</v>
      </c>
      <c r="F278" s="231" t="s">
        <v>5786</v>
      </c>
      <c r="G278" s="231" t="s">
        <v>20</v>
      </c>
      <c r="H278" s="231" t="s">
        <v>5787</v>
      </c>
      <c r="I278" s="231" t="s">
        <v>20</v>
      </c>
      <c r="J278" s="231" t="s">
        <v>5788</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5789</v>
      </c>
      <c r="B279" s="229" t="s">
        <v>5790</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1987</v>
      </c>
      <c r="B280" s="230" t="s">
        <v>5791</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5792</v>
      </c>
      <c r="B281" s="231" t="s">
        <v>5793</v>
      </c>
      <c r="C281" s="231" t="s">
        <v>5794</v>
      </c>
      <c r="D281" s="231" t="s">
        <v>5795</v>
      </c>
      <c r="E281" s="231" t="s">
        <v>5796</v>
      </c>
      <c r="F281" s="231" t="s">
        <v>20</v>
      </c>
      <c r="G281" s="231" t="s">
        <v>20</v>
      </c>
      <c r="H281" s="231" t="s">
        <v>5797</v>
      </c>
      <c r="I281" s="231" t="s">
        <v>20</v>
      </c>
      <c r="J281" s="231" t="s">
        <v>5798</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5799</v>
      </c>
      <c r="B282" s="231" t="s">
        <v>5800</v>
      </c>
      <c r="C282" s="231" t="s">
        <v>5801</v>
      </c>
      <c r="D282" s="231" t="s">
        <v>20</v>
      </c>
      <c r="E282" s="231" t="s">
        <v>20</v>
      </c>
      <c r="F282" s="231" t="s">
        <v>20</v>
      </c>
      <c r="G282" s="231" t="s">
        <v>20</v>
      </c>
      <c r="H282" s="231" t="s">
        <v>5802</v>
      </c>
      <c r="I282" s="231" t="s">
        <v>20</v>
      </c>
      <c r="J282" s="231" t="s">
        <v>5803</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5804</v>
      </c>
      <c r="B283" s="231" t="s">
        <v>5805</v>
      </c>
      <c r="C283" s="231" t="s">
        <v>5806</v>
      </c>
      <c r="D283" s="231" t="s">
        <v>20</v>
      </c>
      <c r="E283" s="231" t="s">
        <v>20</v>
      </c>
      <c r="F283" s="231" t="s">
        <v>20</v>
      </c>
      <c r="G283" s="231" t="s">
        <v>20</v>
      </c>
      <c r="H283" s="231" t="s">
        <v>5807</v>
      </c>
      <c r="I283" s="231" t="s">
        <v>20</v>
      </c>
      <c r="J283" s="231" t="s">
        <v>5808</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5809</v>
      </c>
      <c r="B284" s="231" t="s">
        <v>5810</v>
      </c>
      <c r="C284" s="231" t="s">
        <v>5811</v>
      </c>
      <c r="D284" s="231" t="s">
        <v>5812</v>
      </c>
      <c r="E284" s="231" t="s">
        <v>20</v>
      </c>
      <c r="F284" s="231" t="s">
        <v>20</v>
      </c>
      <c r="G284" s="231" t="s">
        <v>20</v>
      </c>
      <c r="H284" s="231" t="s">
        <v>5813</v>
      </c>
      <c r="I284" s="231" t="s">
        <v>20</v>
      </c>
      <c r="J284" s="231" t="s">
        <v>5814</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1991</v>
      </c>
      <c r="B285" s="230" t="s">
        <v>5815</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5816</v>
      </c>
      <c r="B286" s="231" t="s">
        <v>5817</v>
      </c>
      <c r="C286" s="231" t="s">
        <v>5818</v>
      </c>
      <c r="D286" s="231" t="s">
        <v>5819</v>
      </c>
      <c r="E286" s="231" t="s">
        <v>20</v>
      </c>
      <c r="F286" s="231" t="s">
        <v>20</v>
      </c>
      <c r="G286" s="231" t="s">
        <v>20</v>
      </c>
      <c r="H286" s="231" t="s">
        <v>5820</v>
      </c>
      <c r="I286" s="231" t="s">
        <v>5821</v>
      </c>
      <c r="J286" s="231" t="s">
        <v>5822</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1995</v>
      </c>
      <c r="B287" s="230" t="s">
        <v>5823</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5824</v>
      </c>
      <c r="B288" s="231" t="s">
        <v>5825</v>
      </c>
      <c r="C288" s="231" t="s">
        <v>5826</v>
      </c>
      <c r="D288" s="231" t="s">
        <v>5827</v>
      </c>
      <c r="E288" s="231" t="s">
        <v>5828</v>
      </c>
      <c r="F288" s="231" t="s">
        <v>5829</v>
      </c>
      <c r="G288" s="231" t="s">
        <v>5830</v>
      </c>
      <c r="H288" s="231" t="s">
        <v>5831</v>
      </c>
      <c r="I288" s="231" t="s">
        <v>4812</v>
      </c>
      <c r="J288" s="231" t="s">
        <v>5832</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5833</v>
      </c>
      <c r="B289" s="231" t="s">
        <v>5834</v>
      </c>
      <c r="C289" s="231" t="s">
        <v>5835</v>
      </c>
      <c r="D289" s="231" t="s">
        <v>20</v>
      </c>
      <c r="E289" s="231" t="s">
        <v>5828</v>
      </c>
      <c r="F289" s="231" t="s">
        <v>20</v>
      </c>
      <c r="G289" s="231" t="s">
        <v>5836</v>
      </c>
      <c r="H289" s="231" t="s">
        <v>5837</v>
      </c>
      <c r="I289" s="231" t="s">
        <v>5838</v>
      </c>
      <c r="J289" s="231" t="s">
        <v>5839</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5840</v>
      </c>
      <c r="B290" s="231" t="s">
        <v>5841</v>
      </c>
      <c r="C290" s="231" t="s">
        <v>5842</v>
      </c>
      <c r="D290" s="231" t="s">
        <v>20</v>
      </c>
      <c r="E290" s="231" t="s">
        <v>5843</v>
      </c>
      <c r="F290" s="231" t="s">
        <v>20</v>
      </c>
      <c r="G290" s="231" t="s">
        <v>5844</v>
      </c>
      <c r="H290" s="231" t="s">
        <v>5845</v>
      </c>
      <c r="I290" s="231" t="s">
        <v>5846</v>
      </c>
      <c r="J290" s="231" t="s">
        <v>5847</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5848</v>
      </c>
      <c r="B291" s="231" t="s">
        <v>5849</v>
      </c>
      <c r="C291" s="231" t="s">
        <v>5850</v>
      </c>
      <c r="D291" s="231" t="s">
        <v>20</v>
      </c>
      <c r="E291" s="231" t="s">
        <v>20</v>
      </c>
      <c r="F291" s="231" t="s">
        <v>20</v>
      </c>
      <c r="G291" s="231" t="s">
        <v>20</v>
      </c>
      <c r="H291" s="231" t="s">
        <v>5851</v>
      </c>
      <c r="I291" s="231" t="s">
        <v>4812</v>
      </c>
      <c r="J291" s="231" t="s">
        <v>5852</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1999</v>
      </c>
      <c r="B292" s="230" t="s">
        <v>5853</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5854</v>
      </c>
      <c r="B293" s="231" t="s">
        <v>5855</v>
      </c>
      <c r="C293" s="231" t="s">
        <v>5856</v>
      </c>
      <c r="D293" s="231" t="s">
        <v>5857</v>
      </c>
      <c r="E293" s="231" t="s">
        <v>20</v>
      </c>
      <c r="F293" s="231" t="s">
        <v>20</v>
      </c>
      <c r="G293" s="231" t="s">
        <v>20</v>
      </c>
      <c r="H293" s="231" t="s">
        <v>5858</v>
      </c>
      <c r="I293" s="231" t="s">
        <v>5859</v>
      </c>
      <c r="J293" s="231" t="s">
        <v>5860</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5861</v>
      </c>
      <c r="B294" s="231" t="s">
        <v>5862</v>
      </c>
      <c r="C294" s="231" t="s">
        <v>5863</v>
      </c>
      <c r="D294" s="231" t="s">
        <v>5857</v>
      </c>
      <c r="E294" s="231" t="s">
        <v>20</v>
      </c>
      <c r="F294" s="231" t="s">
        <v>5864</v>
      </c>
      <c r="G294" s="231" t="s">
        <v>20</v>
      </c>
      <c r="H294" s="231" t="s">
        <v>5865</v>
      </c>
      <c r="I294" s="231" t="s">
        <v>4782</v>
      </c>
      <c r="J294" s="231" t="s">
        <v>5866</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5867</v>
      </c>
      <c r="B295" s="231" t="s">
        <v>5868</v>
      </c>
      <c r="C295" s="231" t="s">
        <v>5869</v>
      </c>
      <c r="D295" s="231" t="s">
        <v>5870</v>
      </c>
      <c r="E295" s="231" t="s">
        <v>20</v>
      </c>
      <c r="F295" s="231" t="s">
        <v>20</v>
      </c>
      <c r="G295" s="231" t="s">
        <v>20</v>
      </c>
      <c r="H295" s="231" t="s">
        <v>5871</v>
      </c>
      <c r="I295" s="231" t="s">
        <v>4782</v>
      </c>
      <c r="J295" s="231" t="s">
        <v>5872</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2003</v>
      </c>
      <c r="B296" s="230" t="s">
        <v>5873</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5874</v>
      </c>
      <c r="B297" s="231" t="s">
        <v>5875</v>
      </c>
      <c r="C297" s="231" t="s">
        <v>5876</v>
      </c>
      <c r="D297" s="231" t="s">
        <v>5870</v>
      </c>
      <c r="E297" s="231" t="s">
        <v>20</v>
      </c>
      <c r="F297" s="231" t="s">
        <v>5877</v>
      </c>
      <c r="G297" s="231" t="s">
        <v>20</v>
      </c>
      <c r="H297" s="231" t="s">
        <v>5878</v>
      </c>
      <c r="I297" s="231" t="s">
        <v>20</v>
      </c>
      <c r="J297" s="231" t="s">
        <v>5879</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5880</v>
      </c>
      <c r="B298" s="231" t="s">
        <v>5881</v>
      </c>
      <c r="C298" s="231" t="s">
        <v>5882</v>
      </c>
      <c r="D298" s="231" t="s">
        <v>5883</v>
      </c>
      <c r="E298" s="231" t="s">
        <v>20</v>
      </c>
      <c r="F298" s="231" t="s">
        <v>20</v>
      </c>
      <c r="G298" s="231" t="s">
        <v>5884</v>
      </c>
      <c r="H298" s="231" t="s">
        <v>5885</v>
      </c>
      <c r="I298" s="231" t="s">
        <v>5885</v>
      </c>
      <c r="J298" s="231" t="s">
        <v>5886</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5887</v>
      </c>
      <c r="B299" s="231" t="s">
        <v>5888</v>
      </c>
      <c r="C299" s="231" t="s">
        <v>5889</v>
      </c>
      <c r="D299" s="231" t="s">
        <v>20</v>
      </c>
      <c r="E299" s="231" t="s">
        <v>20</v>
      </c>
      <c r="F299" s="231" t="s">
        <v>20</v>
      </c>
      <c r="G299" s="231" t="s">
        <v>20</v>
      </c>
      <c r="H299" s="231" t="s">
        <v>5890</v>
      </c>
      <c r="I299" s="231" t="s">
        <v>5891</v>
      </c>
      <c r="J299" s="231" t="s">
        <v>5892</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5893</v>
      </c>
      <c r="B300" s="231" t="s">
        <v>5894</v>
      </c>
      <c r="C300" s="231" t="s">
        <v>5895</v>
      </c>
      <c r="D300" s="231" t="s">
        <v>20</v>
      </c>
      <c r="E300" s="231" t="s">
        <v>20</v>
      </c>
      <c r="F300" s="231" t="s">
        <v>5896</v>
      </c>
      <c r="G300" s="231" t="s">
        <v>20</v>
      </c>
      <c r="H300" s="231" t="s">
        <v>5897</v>
      </c>
      <c r="I300" s="231" t="s">
        <v>5891</v>
      </c>
      <c r="J300" s="231" t="s">
        <v>5898</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2007</v>
      </c>
      <c r="B301" s="230" t="s">
        <v>5899</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5900</v>
      </c>
      <c r="B302" s="231" t="s">
        <v>5901</v>
      </c>
      <c r="C302" s="231" t="s">
        <v>5902</v>
      </c>
      <c r="D302" s="231" t="s">
        <v>20</v>
      </c>
      <c r="E302" s="231" t="s">
        <v>20</v>
      </c>
      <c r="F302" s="231" t="s">
        <v>20</v>
      </c>
      <c r="G302" s="231" t="s">
        <v>20</v>
      </c>
      <c r="H302" s="231" t="s">
        <v>5903</v>
      </c>
      <c r="I302" s="231" t="s">
        <v>20</v>
      </c>
      <c r="J302" s="231" t="s">
        <v>5904</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5905</v>
      </c>
      <c r="B303" s="231" t="s">
        <v>5906</v>
      </c>
      <c r="C303" s="231" t="s">
        <v>5907</v>
      </c>
      <c r="D303" s="231" t="s">
        <v>5908</v>
      </c>
      <c r="E303" s="231" t="s">
        <v>20</v>
      </c>
      <c r="F303" s="231" t="s">
        <v>20</v>
      </c>
      <c r="G303" s="231" t="s">
        <v>20</v>
      </c>
      <c r="H303" s="231" t="s">
        <v>5909</v>
      </c>
      <c r="I303" s="231" t="s">
        <v>4812</v>
      </c>
      <c r="J303" s="231" t="s">
        <v>5910</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5911</v>
      </c>
      <c r="B304" s="231" t="s">
        <v>5912</v>
      </c>
      <c r="C304" s="231" t="s">
        <v>5913</v>
      </c>
      <c r="D304" s="231" t="s">
        <v>5908</v>
      </c>
      <c r="E304" s="231" t="s">
        <v>20</v>
      </c>
      <c r="F304" s="231" t="s">
        <v>5914</v>
      </c>
      <c r="G304" s="231" t="s">
        <v>20</v>
      </c>
      <c r="H304" s="231" t="s">
        <v>5915</v>
      </c>
      <c r="I304" s="231" t="s">
        <v>20</v>
      </c>
      <c r="J304" s="231" t="s">
        <v>5916</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5917</v>
      </c>
      <c r="B305" s="231" t="s">
        <v>5918</v>
      </c>
      <c r="C305" s="231" t="s">
        <v>5919</v>
      </c>
      <c r="D305" s="231" t="s">
        <v>5920</v>
      </c>
      <c r="E305" s="231" t="s">
        <v>20</v>
      </c>
      <c r="F305" s="231" t="s">
        <v>20</v>
      </c>
      <c r="G305" s="231" t="s">
        <v>20</v>
      </c>
      <c r="H305" s="231" t="s">
        <v>5921</v>
      </c>
      <c r="I305" s="231" t="s">
        <v>5922</v>
      </c>
      <c r="J305" s="231" t="s">
        <v>5923</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5924</v>
      </c>
      <c r="B306" s="231" t="s">
        <v>5925</v>
      </c>
      <c r="C306" s="231" t="s">
        <v>5926</v>
      </c>
      <c r="D306" s="231" t="s">
        <v>5927</v>
      </c>
      <c r="E306" s="231" t="s">
        <v>20</v>
      </c>
      <c r="F306" s="231" t="s">
        <v>20</v>
      </c>
      <c r="G306" s="231" t="s">
        <v>20</v>
      </c>
      <c r="H306" s="231" t="s">
        <v>5928</v>
      </c>
      <c r="I306" s="231" t="s">
        <v>4812</v>
      </c>
      <c r="J306" s="231" t="s">
        <v>5929</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2011</v>
      </c>
      <c r="B307" s="230" t="s">
        <v>5930</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5931</v>
      </c>
      <c r="B308" s="231" t="s">
        <v>5932</v>
      </c>
      <c r="C308" s="231" t="s">
        <v>5933</v>
      </c>
      <c r="D308" s="231" t="s">
        <v>5927</v>
      </c>
      <c r="E308" s="231" t="s">
        <v>20</v>
      </c>
      <c r="F308" s="231" t="s">
        <v>5934</v>
      </c>
      <c r="G308" s="231" t="s">
        <v>20</v>
      </c>
      <c r="H308" s="231" t="s">
        <v>5935</v>
      </c>
      <c r="I308" s="231" t="s">
        <v>5936</v>
      </c>
      <c r="J308" s="231" t="s">
        <v>5937</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2015</v>
      </c>
      <c r="B309" s="230" t="s">
        <v>5938</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5939</v>
      </c>
      <c r="B310" s="231" t="s">
        <v>5940</v>
      </c>
      <c r="C310" s="231" t="s">
        <v>5941</v>
      </c>
      <c r="D310" s="231" t="s">
        <v>20</v>
      </c>
      <c r="E310" s="231" t="s">
        <v>20</v>
      </c>
      <c r="F310" s="231" t="s">
        <v>5942</v>
      </c>
      <c r="G310" s="231" t="s">
        <v>20</v>
      </c>
      <c r="H310" s="231" t="s">
        <v>5943</v>
      </c>
      <c r="I310" s="231" t="s">
        <v>5944</v>
      </c>
      <c r="J310" s="231" t="s">
        <v>5945</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5946</v>
      </c>
      <c r="B311" s="231" t="s">
        <v>5947</v>
      </c>
      <c r="C311" s="231" t="s">
        <v>5948</v>
      </c>
      <c r="D311" s="231" t="s">
        <v>5949</v>
      </c>
      <c r="E311" s="231" t="s">
        <v>20</v>
      </c>
      <c r="F311" s="231" t="s">
        <v>20</v>
      </c>
      <c r="G311" s="231" t="s">
        <v>5950</v>
      </c>
      <c r="H311" s="231" t="s">
        <v>5951</v>
      </c>
      <c r="I311" s="231" t="s">
        <v>20</v>
      </c>
      <c r="J311" s="231" t="s">
        <v>5952</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5953</v>
      </c>
      <c r="B312" s="231" t="s">
        <v>5954</v>
      </c>
      <c r="C312" s="231" t="s">
        <v>5955</v>
      </c>
      <c r="D312" s="231" t="s">
        <v>5956</v>
      </c>
      <c r="E312" s="231" t="s">
        <v>20</v>
      </c>
      <c r="F312" s="231" t="s">
        <v>20</v>
      </c>
      <c r="G312" s="231" t="s">
        <v>20</v>
      </c>
      <c r="H312" s="231" t="s">
        <v>5957</v>
      </c>
      <c r="I312" s="231" t="s">
        <v>20</v>
      </c>
      <c r="J312" s="231" t="s">
        <v>5958</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5959</v>
      </c>
      <c r="B313" s="231" t="s">
        <v>5960</v>
      </c>
      <c r="C313" s="231" t="s">
        <v>5961</v>
      </c>
      <c r="D313" s="231" t="s">
        <v>5962</v>
      </c>
      <c r="E313" s="231" t="s">
        <v>20</v>
      </c>
      <c r="F313" s="231" t="s">
        <v>20</v>
      </c>
      <c r="G313" s="231" t="s">
        <v>5963</v>
      </c>
      <c r="H313" s="231" t="s">
        <v>5964</v>
      </c>
      <c r="I313" s="231" t="s">
        <v>5965</v>
      </c>
      <c r="J313" s="231" t="s">
        <v>5966</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5967</v>
      </c>
      <c r="B314" s="231" t="s">
        <v>5968</v>
      </c>
      <c r="C314" s="231" t="s">
        <v>5969</v>
      </c>
      <c r="D314" s="231" t="s">
        <v>5970</v>
      </c>
      <c r="E314" s="231" t="s">
        <v>20</v>
      </c>
      <c r="F314" s="231" t="s">
        <v>20</v>
      </c>
      <c r="G314" s="231" t="s">
        <v>5971</v>
      </c>
      <c r="H314" s="231" t="s">
        <v>5972</v>
      </c>
      <c r="I314" s="231" t="s">
        <v>5973</v>
      </c>
      <c r="J314" s="231" t="s">
        <v>5974</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5975</v>
      </c>
      <c r="B315" s="230" t="s">
        <v>5976</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5977</v>
      </c>
      <c r="B316" s="231" t="s">
        <v>5978</v>
      </c>
      <c r="C316" s="231" t="s">
        <v>5979</v>
      </c>
      <c r="D316" s="231" t="s">
        <v>20</v>
      </c>
      <c r="E316" s="231" t="s">
        <v>20</v>
      </c>
      <c r="F316" s="231" t="s">
        <v>20</v>
      </c>
      <c r="G316" s="231" t="s">
        <v>20</v>
      </c>
      <c r="H316" s="231" t="s">
        <v>5980</v>
      </c>
      <c r="I316" s="231" t="s">
        <v>5981</v>
      </c>
      <c r="J316" s="231" t="s">
        <v>5982</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5983</v>
      </c>
      <c r="B317" s="231" t="s">
        <v>5984</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5985</v>
      </c>
      <c r="B318" s="230" t="s">
        <v>5986</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5987</v>
      </c>
      <c r="B319" s="231" t="s">
        <v>5988</v>
      </c>
      <c r="C319" s="231" t="s">
        <v>5989</v>
      </c>
      <c r="D319" s="231" t="s">
        <v>5990</v>
      </c>
      <c r="E319" s="231" t="s">
        <v>20</v>
      </c>
      <c r="F319" s="231" t="s">
        <v>5991</v>
      </c>
      <c r="G319" s="231" t="s">
        <v>5992</v>
      </c>
      <c r="H319" s="231" t="s">
        <v>5993</v>
      </c>
      <c r="I319" s="231" t="s">
        <v>20</v>
      </c>
      <c r="J319" s="231" t="s">
        <v>5994</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5995</v>
      </c>
      <c r="B320" s="231" t="s">
        <v>5996</v>
      </c>
      <c r="C320" s="231" t="s">
        <v>5997</v>
      </c>
      <c r="D320" s="231" t="s">
        <v>5998</v>
      </c>
      <c r="E320" s="231" t="s">
        <v>20</v>
      </c>
      <c r="F320" s="231" t="s">
        <v>20</v>
      </c>
      <c r="G320" s="231" t="s">
        <v>20</v>
      </c>
      <c r="H320" s="231" t="s">
        <v>5999</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6000</v>
      </c>
      <c r="B321" s="231" t="s">
        <v>6001</v>
      </c>
      <c r="C321" s="231" t="s">
        <v>6002</v>
      </c>
      <c r="D321" s="231" t="s">
        <v>6003</v>
      </c>
      <c r="E321" s="231" t="s">
        <v>20</v>
      </c>
      <c r="F321" s="231" t="s">
        <v>20</v>
      </c>
      <c r="G321" s="231" t="s">
        <v>20</v>
      </c>
      <c r="H321" s="231" t="s">
        <v>6004</v>
      </c>
      <c r="I321" s="231" t="s">
        <v>20</v>
      </c>
      <c r="J321" s="231" t="s">
        <v>6005</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6006</v>
      </c>
      <c r="B322" s="231" t="s">
        <v>6007</v>
      </c>
      <c r="C322" s="231" t="s">
        <v>6008</v>
      </c>
      <c r="D322" s="231" t="s">
        <v>6009</v>
      </c>
      <c r="E322" s="231" t="s">
        <v>20</v>
      </c>
      <c r="F322" s="231" t="s">
        <v>20</v>
      </c>
      <c r="G322" s="231" t="s">
        <v>20</v>
      </c>
      <c r="H322" s="231" t="s">
        <v>6010</v>
      </c>
      <c r="I322" s="231" t="s">
        <v>20</v>
      </c>
      <c r="J322" s="231" t="s">
        <v>6011</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6012</v>
      </c>
      <c r="B323" s="231" t="s">
        <v>6013</v>
      </c>
      <c r="C323" s="231" t="s">
        <v>6014</v>
      </c>
      <c r="D323" s="231" t="s">
        <v>20</v>
      </c>
      <c r="E323" s="231" t="s">
        <v>20</v>
      </c>
      <c r="F323" s="231" t="s">
        <v>20</v>
      </c>
      <c r="G323" s="231" t="s">
        <v>20</v>
      </c>
      <c r="H323" s="231" t="s">
        <v>6015</v>
      </c>
      <c r="I323" s="231" t="s">
        <v>4812</v>
      </c>
      <c r="J323" s="231" t="s">
        <v>6016</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6017</v>
      </c>
      <c r="B324" s="231" t="s">
        <v>6018</v>
      </c>
      <c r="C324" s="231" t="s">
        <v>6019</v>
      </c>
      <c r="D324" s="231" t="s">
        <v>20</v>
      </c>
      <c r="E324" s="231" t="s">
        <v>20</v>
      </c>
      <c r="F324" s="231" t="s">
        <v>20</v>
      </c>
      <c r="G324" s="231" t="s">
        <v>20</v>
      </c>
      <c r="H324" s="231" t="s">
        <v>6020</v>
      </c>
      <c r="I324" s="231" t="s">
        <v>6021</v>
      </c>
      <c r="J324" s="231" t="s">
        <v>6022</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6023</v>
      </c>
      <c r="B325" s="231" t="s">
        <v>6024</v>
      </c>
      <c r="C325" s="231" t="s">
        <v>6025</v>
      </c>
      <c r="D325" s="231" t="s">
        <v>6026</v>
      </c>
      <c r="E325" s="231" t="s">
        <v>20</v>
      </c>
      <c r="F325" s="231" t="s">
        <v>20</v>
      </c>
      <c r="G325" s="231" t="s">
        <v>20</v>
      </c>
      <c r="H325" s="231" t="s">
        <v>6027</v>
      </c>
      <c r="I325" s="231" t="s">
        <v>20</v>
      </c>
      <c r="J325" s="231" t="s">
        <v>6028</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6029</v>
      </c>
      <c r="B326" s="238" t="s">
        <v>6030</v>
      </c>
      <c r="C326" s="238" t="s">
        <v>6031</v>
      </c>
      <c r="D326" s="238" t="s">
        <v>6032</v>
      </c>
      <c r="E326" s="238" t="s">
        <v>20</v>
      </c>
      <c r="F326" s="238" t="s">
        <v>20</v>
      </c>
      <c r="G326" s="238" t="s">
        <v>20</v>
      </c>
      <c r="H326" s="238" t="s">
        <v>6033</v>
      </c>
      <c r="I326" s="238" t="s">
        <v>4812</v>
      </c>
      <c r="J326" s="238" t="s">
        <v>6034</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1310</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IFERROR(INDEX('Recommendations'!$G$2:$G$276, MATCH(L2,'Recommendations'!$B$2:$B$276,0))="Implemented", FALSE))</xm:f>
            <x14:dxf>
              <font>
                <color rgb="FF000000"/>
              </font>
              <fill>
                <patternFill>
                  <bgColor rgb="FF3C7D22"/>
                </patternFill>
              </fill>
            </x14:dxf>
          </x14:cfRule>
          <x14:cfRule type="expression" priority="2" id="{00000000-000E-0000-0A00-000002000000}">
            <xm:f>AND(L2&lt;&gt;"", IFERROR(INDEX('Recommendations'!$G$2:$G$276, MATCH(L2,'Recommendations'!$B$2:$B$276,0))="Compensated", FALSE))</xm:f>
            <x14:dxf>
              <font>
                <color rgb="FF000000"/>
              </font>
              <fill>
                <patternFill>
                  <bgColor rgb="FFC6E0B4"/>
                </patternFill>
              </fill>
            </x14:dxf>
          </x14:cfRule>
          <x14:cfRule type="expression" priority="3" id="{00000000-000E-0000-0A00-000003000000}">
            <xm:f>AND(L2&lt;&gt;"", IFERROR(INDEX('Recommendations'!$G$2:$G$276, MATCH(L2,'Recommendations'!$B$2:$B$276,0))="Testing", FALSE))</xm:f>
            <x14:dxf>
              <font>
                <color rgb="FF000000"/>
              </font>
              <fill>
                <patternFill>
                  <bgColor rgb="FFFFC000"/>
                </patternFill>
              </fill>
            </x14:dxf>
          </x14:cfRule>
          <x14:cfRule type="expression" priority="4" id="{00000000-000E-0000-0A00-000004000000}">
            <xm:f>AND(L2&lt;&gt;"", IFERROR(INDEX('Recommendations'!$G$2:$G$276, MATCH(L2,'Recommendations'!$B$2:$B$276,0))="Failed", FALSE))</xm:f>
            <x14:dxf>
              <font>
                <color rgb="FF000000"/>
              </font>
              <fill>
                <patternFill>
                  <bgColor rgb="FFD82891"/>
                </patternFill>
              </fill>
            </x14:dxf>
          </x14:cfRule>
          <x14:cfRule type="expression" priority="5" id="{00000000-000E-0000-0A00-000005000000}">
            <xm:f>AND(L2&lt;&gt;"", IFERROR(INDEX('Recommendations'!$G$2:$G$276, MATCH(L2,'Recommendations'!$B$2:$B$276,0))="Risk Accepted", FALSE))</xm:f>
            <x14:dxf>
              <font>
                <color rgb="FF000000"/>
              </font>
              <fill>
                <patternFill>
                  <bgColor rgb="FFD9D9D9"/>
                </patternFill>
              </fill>
            </x14:dxf>
          </x14:cfRule>
          <x14:cfRule type="expression" priority="6" id="{00000000-000E-0000-0A00-000006000000}">
            <xm:f>AND(L2&lt;&gt;"", IFERROR(INDEX('Recommendations'!$G$2:$G$276, MATCH(L2,'Recommendations'!$B$2:$B$276,0))="N/A",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3183</v>
      </c>
      <c r="B1" s="283" t="s">
        <v>4068</v>
      </c>
      <c r="C1" s="283" t="s">
        <v>1</v>
      </c>
      <c r="D1" s="283" t="s">
        <v>1546</v>
      </c>
      <c r="E1" s="283" t="s">
        <v>6035</v>
      </c>
      <c r="F1" s="283" t="s">
        <v>6036</v>
      </c>
      <c r="G1" s="283" t="s">
        <v>1551</v>
      </c>
      <c r="H1" s="283" t="s">
        <v>1552</v>
      </c>
      <c r="I1" s="283" t="s">
        <v>1553</v>
      </c>
      <c r="J1" s="283" t="s">
        <v>1554</v>
      </c>
      <c r="K1" s="283" t="s">
        <v>1555</v>
      </c>
      <c r="L1" s="283" t="s">
        <v>1556</v>
      </c>
      <c r="M1" s="283" t="s">
        <v>1557</v>
      </c>
      <c r="N1" s="283" t="s">
        <v>1558</v>
      </c>
      <c r="O1" s="283" t="s">
        <v>1559</v>
      </c>
      <c r="P1" s="283" t="s">
        <v>1560</v>
      </c>
      <c r="Q1" s="283" t="s">
        <v>1561</v>
      </c>
      <c r="R1" s="283" t="s">
        <v>1562</v>
      </c>
      <c r="S1" s="283" t="s">
        <v>1563</v>
      </c>
      <c r="T1" s="283" t="s">
        <v>1564</v>
      </c>
      <c r="U1" s="283" t="s">
        <v>1565</v>
      </c>
      <c r="V1" s="283" t="s">
        <v>1566</v>
      </c>
      <c r="W1" s="283" t="s">
        <v>1567</v>
      </c>
      <c r="X1" s="283" t="s">
        <v>1568</v>
      </c>
      <c r="Y1" s="283" t="s">
        <v>1569</v>
      </c>
      <c r="Z1" s="283" t="s">
        <v>1570</v>
      </c>
      <c r="AA1" s="283" t="s">
        <v>1571</v>
      </c>
      <c r="AB1" s="283" t="s">
        <v>1572</v>
      </c>
      <c r="AC1" s="283" t="s">
        <v>1573</v>
      </c>
      <c r="AD1" s="283" t="s">
        <v>1574</v>
      </c>
      <c r="AE1" s="283" t="s">
        <v>1575</v>
      </c>
      <c r="AF1" s="283" t="s">
        <v>1576</v>
      </c>
      <c r="AG1" s="283" t="s">
        <v>1577</v>
      </c>
      <c r="AH1" s="283" t="s">
        <v>1578</v>
      </c>
      <c r="AI1" s="283" t="s">
        <v>1579</v>
      </c>
      <c r="AJ1" s="283" t="s">
        <v>1580</v>
      </c>
      <c r="AK1" s="283" t="s">
        <v>1581</v>
      </c>
      <c r="AL1" s="283" t="s">
        <v>1582</v>
      </c>
      <c r="AM1" s="283" t="s">
        <v>1583</v>
      </c>
      <c r="AN1" s="283" t="s">
        <v>1584</v>
      </c>
      <c r="AO1" s="283" t="s">
        <v>1585</v>
      </c>
      <c r="AP1" s="283" t="s">
        <v>1586</v>
      </c>
      <c r="AQ1" s="283" t="s">
        <v>1587</v>
      </c>
      <c r="AR1" s="283" t="s">
        <v>1588</v>
      </c>
      <c r="AS1" s="283" t="s">
        <v>1589</v>
      </c>
      <c r="AT1" s="283" t="s">
        <v>1590</v>
      </c>
      <c r="AU1" s="284" t="s">
        <v>1591</v>
      </c>
    </row>
    <row r="2" spans="1:47" ht="60" customHeight="1" outlineLevel="1" x14ac:dyDescent="0.35">
      <c r="A2" s="274" t="s">
        <v>6037</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6037</v>
      </c>
      <c r="B3" s="253" t="s">
        <v>6038</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6037</v>
      </c>
      <c r="B4" s="254" t="s">
        <v>6038</v>
      </c>
      <c r="C4" s="255" t="s">
        <v>6039</v>
      </c>
      <c r="D4" s="258" t="s">
        <v>6040</v>
      </c>
      <c r="E4" s="259" t="s">
        <v>6041</v>
      </c>
      <c r="F4" s="262" t="s">
        <v>6042</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6037</v>
      </c>
      <c r="B5" s="254" t="s">
        <v>6038</v>
      </c>
      <c r="C5" s="255" t="s">
        <v>6043</v>
      </c>
      <c r="D5" s="258" t="s">
        <v>6044</v>
      </c>
      <c r="E5" s="259" t="s">
        <v>6041</v>
      </c>
      <c r="F5" s="262" t="s">
        <v>6042</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6037</v>
      </c>
      <c r="B6" s="254" t="s">
        <v>6038</v>
      </c>
      <c r="C6" s="255" t="s">
        <v>6045</v>
      </c>
      <c r="D6" s="258" t="s">
        <v>6046</v>
      </c>
      <c r="E6" s="259" t="s">
        <v>6041</v>
      </c>
      <c r="F6" s="262" t="s">
        <v>6042</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6037</v>
      </c>
      <c r="B7" s="254" t="s">
        <v>6038</v>
      </c>
      <c r="C7" s="255" t="s">
        <v>6047</v>
      </c>
      <c r="D7" s="258" t="s">
        <v>6048</v>
      </c>
      <c r="E7" s="259" t="s">
        <v>6041</v>
      </c>
      <c r="F7" s="262" t="s">
        <v>6042</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6037</v>
      </c>
      <c r="B8" s="254" t="s">
        <v>6038</v>
      </c>
      <c r="C8" s="255" t="s">
        <v>6049</v>
      </c>
      <c r="D8" s="258" t="s">
        <v>6050</v>
      </c>
      <c r="E8" s="259" t="s">
        <v>6041</v>
      </c>
      <c r="F8" s="262" t="s">
        <v>6042</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6037</v>
      </c>
      <c r="B9" s="254" t="s">
        <v>6038</v>
      </c>
      <c r="C9" s="255" t="s">
        <v>6051</v>
      </c>
      <c r="D9" s="258" t="s">
        <v>6052</v>
      </c>
      <c r="E9" s="259" t="s">
        <v>6041</v>
      </c>
      <c r="F9" s="262" t="s">
        <v>6042</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6037</v>
      </c>
      <c r="B10" s="254" t="s">
        <v>6038</v>
      </c>
      <c r="C10" s="255" t="s">
        <v>6053</v>
      </c>
      <c r="D10" s="258" t="s">
        <v>6054</v>
      </c>
      <c r="E10" s="259" t="s">
        <v>6041</v>
      </c>
      <c r="F10" s="262" t="s">
        <v>6042</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6037</v>
      </c>
      <c r="B11" s="254" t="s">
        <v>6038</v>
      </c>
      <c r="C11" s="255" t="s">
        <v>6055</v>
      </c>
      <c r="D11" s="258" t="s">
        <v>6056</v>
      </c>
      <c r="E11" s="259" t="s">
        <v>6041</v>
      </c>
      <c r="F11" s="262" t="s">
        <v>6042</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6037</v>
      </c>
      <c r="B12" s="254" t="s">
        <v>6038</v>
      </c>
      <c r="C12" s="255" t="s">
        <v>6057</v>
      </c>
      <c r="D12" s="258" t="s">
        <v>6058</v>
      </c>
      <c r="E12" s="259" t="s">
        <v>6041</v>
      </c>
      <c r="F12" s="262" t="s">
        <v>6042</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6037</v>
      </c>
      <c r="B13" s="254" t="s">
        <v>6038</v>
      </c>
      <c r="C13" s="255" t="s">
        <v>6059</v>
      </c>
      <c r="D13" s="258" t="s">
        <v>6060</v>
      </c>
      <c r="E13" s="259" t="s">
        <v>6041</v>
      </c>
      <c r="F13" s="262" t="s">
        <v>6042</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6037</v>
      </c>
      <c r="B14" s="254" t="s">
        <v>6038</v>
      </c>
      <c r="C14" s="255" t="s">
        <v>6061</v>
      </c>
      <c r="D14" s="258" t="s">
        <v>6062</v>
      </c>
      <c r="E14" s="259" t="s">
        <v>6041</v>
      </c>
      <c r="F14" s="262" t="s">
        <v>6042</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6037</v>
      </c>
      <c r="B15" s="254" t="s">
        <v>6038</v>
      </c>
      <c r="C15" s="255" t="s">
        <v>6063</v>
      </c>
      <c r="D15" s="258" t="s">
        <v>6064</v>
      </c>
      <c r="E15" s="259" t="s">
        <v>6041</v>
      </c>
      <c r="F15" s="262" t="s">
        <v>6042</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6037</v>
      </c>
      <c r="B16" s="254" t="s">
        <v>6038</v>
      </c>
      <c r="C16" s="255" t="s">
        <v>6065</v>
      </c>
      <c r="D16" s="258" t="s">
        <v>6066</v>
      </c>
      <c r="E16" s="259" t="s">
        <v>6041</v>
      </c>
      <c r="F16" s="262" t="s">
        <v>6042</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6037</v>
      </c>
      <c r="B17" s="253" t="s">
        <v>6067</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6037</v>
      </c>
      <c r="B18" s="254" t="s">
        <v>6067</v>
      </c>
      <c r="C18" s="255" t="s">
        <v>6068</v>
      </c>
      <c r="D18" s="258" t="s">
        <v>6069</v>
      </c>
      <c r="E18" s="259" t="s">
        <v>6070</v>
      </c>
      <c r="F18" s="262" t="s">
        <v>6071</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6037</v>
      </c>
      <c r="B19" s="254" t="s">
        <v>6067</v>
      </c>
      <c r="C19" s="255" t="s">
        <v>6072</v>
      </c>
      <c r="D19" s="258" t="s">
        <v>6073</v>
      </c>
      <c r="E19" s="259" t="s">
        <v>6070</v>
      </c>
      <c r="F19" s="262" t="s">
        <v>6071</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6037</v>
      </c>
      <c r="B20" s="254" t="s">
        <v>6067</v>
      </c>
      <c r="C20" s="255" t="s">
        <v>6074</v>
      </c>
      <c r="D20" s="258" t="s">
        <v>6075</v>
      </c>
      <c r="E20" s="259" t="s">
        <v>6070</v>
      </c>
      <c r="F20" s="262" t="s">
        <v>6071</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6037</v>
      </c>
      <c r="B21" s="254" t="s">
        <v>6067</v>
      </c>
      <c r="C21" s="255" t="s">
        <v>6076</v>
      </c>
      <c r="D21" s="258" t="s">
        <v>6077</v>
      </c>
      <c r="E21" s="259" t="s">
        <v>6070</v>
      </c>
      <c r="F21" s="262" t="s">
        <v>6071</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6037</v>
      </c>
      <c r="B22" s="254" t="s">
        <v>6067</v>
      </c>
      <c r="C22" s="255" t="s">
        <v>6078</v>
      </c>
      <c r="D22" s="258" t="s">
        <v>6079</v>
      </c>
      <c r="E22" s="259" t="s">
        <v>6070</v>
      </c>
      <c r="F22" s="262" t="s">
        <v>6071</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6037</v>
      </c>
      <c r="B23" s="254" t="s">
        <v>6067</v>
      </c>
      <c r="C23" s="255" t="s">
        <v>6080</v>
      </c>
      <c r="D23" s="258" t="s">
        <v>6081</v>
      </c>
      <c r="E23" s="259" t="s">
        <v>6041</v>
      </c>
      <c r="F23" s="262" t="s">
        <v>6042</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6037</v>
      </c>
      <c r="B24" s="254" t="s">
        <v>6067</v>
      </c>
      <c r="C24" s="255" t="s">
        <v>6082</v>
      </c>
      <c r="D24" s="258" t="s">
        <v>6083</v>
      </c>
      <c r="E24" s="259" t="s">
        <v>6041</v>
      </c>
      <c r="F24" s="262" t="s">
        <v>6042</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6037</v>
      </c>
      <c r="B25" s="254" t="s">
        <v>6067</v>
      </c>
      <c r="C25" s="255" t="s">
        <v>6084</v>
      </c>
      <c r="D25" s="258" t="s">
        <v>6085</v>
      </c>
      <c r="E25" s="259" t="s">
        <v>6041</v>
      </c>
      <c r="F25" s="262" t="s">
        <v>6086</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6037</v>
      </c>
      <c r="B26" s="254" t="s">
        <v>6067</v>
      </c>
      <c r="C26" s="255" t="s">
        <v>6087</v>
      </c>
      <c r="D26" s="258" t="s">
        <v>6088</v>
      </c>
      <c r="E26" s="259" t="s">
        <v>6041</v>
      </c>
      <c r="F26" s="262" t="s">
        <v>6086</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6037</v>
      </c>
      <c r="B27" s="254" t="s">
        <v>6067</v>
      </c>
      <c r="C27" s="255" t="s">
        <v>6089</v>
      </c>
      <c r="D27" s="258" t="s">
        <v>6090</v>
      </c>
      <c r="E27" s="259" t="s">
        <v>6041</v>
      </c>
      <c r="F27" s="262" t="s">
        <v>6086</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6037</v>
      </c>
      <c r="B28" s="254" t="s">
        <v>6067</v>
      </c>
      <c r="C28" s="255" t="s">
        <v>6091</v>
      </c>
      <c r="D28" s="258" t="s">
        <v>6092</v>
      </c>
      <c r="E28" s="259" t="s">
        <v>6041</v>
      </c>
      <c r="F28" s="262" t="s">
        <v>6086</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6037</v>
      </c>
      <c r="B29" s="254" t="s">
        <v>6067</v>
      </c>
      <c r="C29" s="255" t="s">
        <v>6093</v>
      </c>
      <c r="D29" s="258" t="s">
        <v>6094</v>
      </c>
      <c r="E29" s="259" t="s">
        <v>6041</v>
      </c>
      <c r="F29" s="262" t="s">
        <v>6086</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6037</v>
      </c>
      <c r="B30" s="254" t="s">
        <v>6067</v>
      </c>
      <c r="C30" s="255" t="s">
        <v>6095</v>
      </c>
      <c r="D30" s="258" t="s">
        <v>6096</v>
      </c>
      <c r="E30" s="259" t="s">
        <v>6041</v>
      </c>
      <c r="F30" s="262" t="s">
        <v>6086</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6037</v>
      </c>
      <c r="B31" s="254" t="s">
        <v>6067</v>
      </c>
      <c r="C31" s="255" t="s">
        <v>6097</v>
      </c>
      <c r="D31" s="258" t="s">
        <v>6098</v>
      </c>
      <c r="E31" s="259" t="s">
        <v>6041</v>
      </c>
      <c r="F31" s="262" t="s">
        <v>6086</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6037</v>
      </c>
      <c r="B32" s="254" t="s">
        <v>6067</v>
      </c>
      <c r="C32" s="255" t="s">
        <v>6099</v>
      </c>
      <c r="D32" s="258" t="s">
        <v>6100</v>
      </c>
      <c r="E32" s="259" t="s">
        <v>6041</v>
      </c>
      <c r="F32" s="262" t="s">
        <v>6086</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6037</v>
      </c>
      <c r="B33" s="254" t="s">
        <v>6067</v>
      </c>
      <c r="C33" s="255" t="s">
        <v>6101</v>
      </c>
      <c r="D33" s="258" t="s">
        <v>6102</v>
      </c>
      <c r="E33" s="259" t="s">
        <v>6070</v>
      </c>
      <c r="F33" s="262" t="s">
        <v>6071</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6037</v>
      </c>
      <c r="B34" s="254" t="s">
        <v>6067</v>
      </c>
      <c r="C34" s="255" t="s">
        <v>6103</v>
      </c>
      <c r="D34" s="258" t="s">
        <v>6104</v>
      </c>
      <c r="E34" s="259" t="s">
        <v>6041</v>
      </c>
      <c r="F34" s="262" t="s">
        <v>6086</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6037</v>
      </c>
      <c r="B35" s="253" t="s">
        <v>6105</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6037</v>
      </c>
      <c r="B36" s="254" t="s">
        <v>6105</v>
      </c>
      <c r="C36" s="255" t="s">
        <v>6106</v>
      </c>
      <c r="D36" s="258" t="s">
        <v>6107</v>
      </c>
      <c r="E36" s="259" t="s">
        <v>6041</v>
      </c>
      <c r="F36" s="262" t="s">
        <v>6086</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6037</v>
      </c>
      <c r="B37" s="254" t="s">
        <v>6105</v>
      </c>
      <c r="C37" s="255" t="s">
        <v>6108</v>
      </c>
      <c r="D37" s="258" t="s">
        <v>6109</v>
      </c>
      <c r="E37" s="259" t="s">
        <v>6041</v>
      </c>
      <c r="F37" s="262" t="s">
        <v>6110</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6037</v>
      </c>
      <c r="B38" s="254" t="s">
        <v>6105</v>
      </c>
      <c r="C38" s="255" t="s">
        <v>6111</v>
      </c>
      <c r="D38" s="258" t="s">
        <v>6112</v>
      </c>
      <c r="E38" s="259" t="s">
        <v>6041</v>
      </c>
      <c r="F38" s="262" t="s">
        <v>6110</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6037</v>
      </c>
      <c r="B39" s="254" t="s">
        <v>6105</v>
      </c>
      <c r="C39" s="255" t="s">
        <v>6113</v>
      </c>
      <c r="D39" s="258" t="s">
        <v>6114</v>
      </c>
      <c r="E39" s="259" t="s">
        <v>6041</v>
      </c>
      <c r="F39" s="262" t="s">
        <v>6110</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6037</v>
      </c>
      <c r="B40" s="254" t="s">
        <v>6105</v>
      </c>
      <c r="C40" s="255" t="s">
        <v>6115</v>
      </c>
      <c r="D40" s="258" t="s">
        <v>6116</v>
      </c>
      <c r="E40" s="259" t="s">
        <v>6041</v>
      </c>
      <c r="F40" s="262" t="s">
        <v>6110</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6037</v>
      </c>
      <c r="B41" s="254" t="s">
        <v>6105</v>
      </c>
      <c r="C41" s="255" t="s">
        <v>6117</v>
      </c>
      <c r="D41" s="258" t="s">
        <v>6118</v>
      </c>
      <c r="E41" s="259" t="s">
        <v>6041</v>
      </c>
      <c r="F41" s="262" t="s">
        <v>6110</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6037</v>
      </c>
      <c r="B42" s="254" t="s">
        <v>6105</v>
      </c>
      <c r="C42" s="255" t="s">
        <v>6119</v>
      </c>
      <c r="D42" s="258" t="s">
        <v>6120</v>
      </c>
      <c r="E42" s="259" t="s">
        <v>6041</v>
      </c>
      <c r="F42" s="262" t="s">
        <v>6110</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6037</v>
      </c>
      <c r="B43" s="254" t="s">
        <v>6105</v>
      </c>
      <c r="C43" s="255" t="s">
        <v>6121</v>
      </c>
      <c r="D43" s="258" t="s">
        <v>6122</v>
      </c>
      <c r="E43" s="259" t="s">
        <v>6041</v>
      </c>
      <c r="F43" s="262" t="s">
        <v>6110</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6037</v>
      </c>
      <c r="B44" s="254" t="s">
        <v>6105</v>
      </c>
      <c r="C44" s="255" t="s">
        <v>6123</v>
      </c>
      <c r="D44" s="258" t="s">
        <v>6124</v>
      </c>
      <c r="E44" s="259" t="s">
        <v>6041</v>
      </c>
      <c r="F44" s="262" t="s">
        <v>6110</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6037</v>
      </c>
      <c r="B45" s="254" t="s">
        <v>6105</v>
      </c>
      <c r="C45" s="255" t="s">
        <v>6125</v>
      </c>
      <c r="D45" s="258" t="s">
        <v>6126</v>
      </c>
      <c r="E45" s="259" t="s">
        <v>6041</v>
      </c>
      <c r="F45" s="262" t="s">
        <v>6110</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6037</v>
      </c>
      <c r="B46" s="254" t="s">
        <v>6105</v>
      </c>
      <c r="C46" s="255" t="s">
        <v>6127</v>
      </c>
      <c r="D46" s="258" t="s">
        <v>6128</v>
      </c>
      <c r="E46" s="259" t="s">
        <v>6041</v>
      </c>
      <c r="F46" s="262" t="s">
        <v>6110</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6037</v>
      </c>
      <c r="B47" s="254" t="s">
        <v>6105</v>
      </c>
      <c r="C47" s="255" t="s">
        <v>6129</v>
      </c>
      <c r="D47" s="258" t="s">
        <v>6130</v>
      </c>
      <c r="E47" s="259" t="s">
        <v>6041</v>
      </c>
      <c r="F47" s="262" t="s">
        <v>6110</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6037</v>
      </c>
      <c r="B48" s="254" t="s">
        <v>6105</v>
      </c>
      <c r="C48" s="255" t="s">
        <v>6131</v>
      </c>
      <c r="D48" s="258" t="s">
        <v>6132</v>
      </c>
      <c r="E48" s="259" t="s">
        <v>6041</v>
      </c>
      <c r="F48" s="262" t="s">
        <v>6110</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6037</v>
      </c>
      <c r="B49" s="254" t="s">
        <v>6105</v>
      </c>
      <c r="C49" s="255" t="s">
        <v>6133</v>
      </c>
      <c r="D49" s="258" t="s">
        <v>6134</v>
      </c>
      <c r="E49" s="259" t="s">
        <v>6041</v>
      </c>
      <c r="F49" s="262" t="s">
        <v>6110</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6037</v>
      </c>
      <c r="B50" s="253" t="s">
        <v>3307</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6037</v>
      </c>
      <c r="B51" s="254" t="s">
        <v>3307</v>
      </c>
      <c r="C51" s="255" t="s">
        <v>6135</v>
      </c>
      <c r="D51" s="258" t="s">
        <v>6136</v>
      </c>
      <c r="E51" s="259" t="s">
        <v>6137</v>
      </c>
      <c r="F51" s="262" t="s">
        <v>6138</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6037</v>
      </c>
      <c r="B52" s="254" t="s">
        <v>3307</v>
      </c>
      <c r="C52" s="255" t="s">
        <v>6139</v>
      </c>
      <c r="D52" s="258" t="s">
        <v>6140</v>
      </c>
      <c r="E52" s="259" t="s">
        <v>6137</v>
      </c>
      <c r="F52" s="262" t="s">
        <v>6138</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6037</v>
      </c>
      <c r="B53" s="254" t="s">
        <v>3307</v>
      </c>
      <c r="C53" s="255" t="s">
        <v>6141</v>
      </c>
      <c r="D53" s="258" t="s">
        <v>6142</v>
      </c>
      <c r="E53" s="259" t="s">
        <v>6137</v>
      </c>
      <c r="F53" s="262" t="s">
        <v>6138</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6037</v>
      </c>
      <c r="B54" s="254" t="s">
        <v>3307</v>
      </c>
      <c r="C54" s="255" t="s">
        <v>6143</v>
      </c>
      <c r="D54" s="258" t="s">
        <v>6144</v>
      </c>
      <c r="E54" s="259" t="s">
        <v>6137</v>
      </c>
      <c r="F54" s="262" t="s">
        <v>6138</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6037</v>
      </c>
      <c r="B55" s="254" t="s">
        <v>3307</v>
      </c>
      <c r="C55" s="255" t="s">
        <v>6145</v>
      </c>
      <c r="D55" s="258" t="s">
        <v>6146</v>
      </c>
      <c r="E55" s="259" t="s">
        <v>6137</v>
      </c>
      <c r="F55" s="262" t="s">
        <v>6138</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6037</v>
      </c>
      <c r="B56" s="254" t="s">
        <v>3307</v>
      </c>
      <c r="C56" s="255" t="s">
        <v>6147</v>
      </c>
      <c r="D56" s="258" t="s">
        <v>6148</v>
      </c>
      <c r="E56" s="259" t="s">
        <v>6137</v>
      </c>
      <c r="F56" s="262" t="s">
        <v>6138</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6037</v>
      </c>
      <c r="B57" s="254" t="s">
        <v>3307</v>
      </c>
      <c r="C57" s="255" t="s">
        <v>6149</v>
      </c>
      <c r="D57" s="258" t="s">
        <v>6150</v>
      </c>
      <c r="E57" s="259" t="s">
        <v>6137</v>
      </c>
      <c r="F57" s="262" t="s">
        <v>6138</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6037</v>
      </c>
      <c r="B58" s="254" t="s">
        <v>3307</v>
      </c>
      <c r="C58" s="255" t="s">
        <v>6151</v>
      </c>
      <c r="D58" s="258" t="s">
        <v>6152</v>
      </c>
      <c r="E58" s="259" t="s">
        <v>6041</v>
      </c>
      <c r="F58" s="262" t="s">
        <v>6138</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6037</v>
      </c>
      <c r="B59" s="254" t="s">
        <v>3307</v>
      </c>
      <c r="C59" s="255" t="s">
        <v>6153</v>
      </c>
      <c r="D59" s="258" t="s">
        <v>6154</v>
      </c>
      <c r="E59" s="259" t="s">
        <v>6041</v>
      </c>
      <c r="F59" s="262" t="s">
        <v>6138</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6037</v>
      </c>
      <c r="B60" s="253" t="s">
        <v>6155</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6037</v>
      </c>
      <c r="B61" s="254" t="s">
        <v>6155</v>
      </c>
      <c r="C61" s="255" t="s">
        <v>6156</v>
      </c>
      <c r="D61" s="258" t="s">
        <v>6157</v>
      </c>
      <c r="E61" s="259" t="s">
        <v>6041</v>
      </c>
      <c r="F61" s="262" t="s">
        <v>6158</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6037</v>
      </c>
      <c r="B62" s="254" t="s">
        <v>6155</v>
      </c>
      <c r="C62" s="255" t="s">
        <v>6159</v>
      </c>
      <c r="D62" s="258" t="s">
        <v>6160</v>
      </c>
      <c r="E62" s="259" t="s">
        <v>6041</v>
      </c>
      <c r="F62" s="262" t="s">
        <v>6158</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6037</v>
      </c>
      <c r="B63" s="254" t="s">
        <v>6155</v>
      </c>
      <c r="C63" s="255" t="s">
        <v>6161</v>
      </c>
      <c r="D63" s="258" t="s">
        <v>6162</v>
      </c>
      <c r="E63" s="259" t="s">
        <v>6041</v>
      </c>
      <c r="F63" s="262" t="s">
        <v>6158</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6037</v>
      </c>
      <c r="B64" s="254" t="s">
        <v>6155</v>
      </c>
      <c r="C64" s="255" t="s">
        <v>6163</v>
      </c>
      <c r="D64" s="258" t="s">
        <v>6164</v>
      </c>
      <c r="E64" s="259" t="s">
        <v>6041</v>
      </c>
      <c r="F64" s="262" t="s">
        <v>6158</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6037</v>
      </c>
      <c r="B65" s="254" t="s">
        <v>6155</v>
      </c>
      <c r="C65" s="255" t="s">
        <v>6165</v>
      </c>
      <c r="D65" s="258" t="s">
        <v>6166</v>
      </c>
      <c r="E65" s="259" t="s">
        <v>6041</v>
      </c>
      <c r="F65" s="262" t="s">
        <v>6158</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6037</v>
      </c>
      <c r="B66" s="254" t="s">
        <v>6155</v>
      </c>
      <c r="C66" s="255" t="s">
        <v>6167</v>
      </c>
      <c r="D66" s="258" t="s">
        <v>6168</v>
      </c>
      <c r="E66" s="259" t="s">
        <v>6041</v>
      </c>
      <c r="F66" s="262" t="s">
        <v>6158</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6037</v>
      </c>
      <c r="B67" s="254" t="s">
        <v>6155</v>
      </c>
      <c r="C67" s="255" t="s">
        <v>6169</v>
      </c>
      <c r="D67" s="258" t="s">
        <v>6170</v>
      </c>
      <c r="E67" s="259" t="s">
        <v>6041</v>
      </c>
      <c r="F67" s="262" t="s">
        <v>6158</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6037</v>
      </c>
      <c r="B68" s="254" t="s">
        <v>6155</v>
      </c>
      <c r="C68" s="255" t="s">
        <v>6171</v>
      </c>
      <c r="D68" s="258" t="s">
        <v>6172</v>
      </c>
      <c r="E68" s="259" t="s">
        <v>6041</v>
      </c>
      <c r="F68" s="262" t="s">
        <v>6173</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6037</v>
      </c>
      <c r="B69" s="254" t="s">
        <v>6155</v>
      </c>
      <c r="C69" s="255" t="s">
        <v>6174</v>
      </c>
      <c r="D69" s="258" t="s">
        <v>6175</v>
      </c>
      <c r="E69" s="259" t="s">
        <v>6041</v>
      </c>
      <c r="F69" s="262" t="s">
        <v>6173</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6037</v>
      </c>
      <c r="B70" s="254" t="s">
        <v>6155</v>
      </c>
      <c r="C70" s="255" t="s">
        <v>6176</v>
      </c>
      <c r="D70" s="258" t="s">
        <v>6177</v>
      </c>
      <c r="E70" s="259" t="s">
        <v>6041</v>
      </c>
      <c r="F70" s="262" t="s">
        <v>6173</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6037</v>
      </c>
      <c r="B71" s="254" t="s">
        <v>6155</v>
      </c>
      <c r="C71" s="255" t="s">
        <v>6178</v>
      </c>
      <c r="D71" s="258" t="s">
        <v>6179</v>
      </c>
      <c r="E71" s="259" t="s">
        <v>6041</v>
      </c>
      <c r="F71" s="262" t="s">
        <v>6180</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6037</v>
      </c>
      <c r="B72" s="254" t="s">
        <v>6155</v>
      </c>
      <c r="C72" s="255" t="s">
        <v>6181</v>
      </c>
      <c r="D72" s="258" t="s">
        <v>6182</v>
      </c>
      <c r="E72" s="259" t="s">
        <v>6041</v>
      </c>
      <c r="F72" s="262" t="s">
        <v>6158</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6037</v>
      </c>
      <c r="B73" s="254" t="s">
        <v>6155</v>
      </c>
      <c r="C73" s="255" t="s">
        <v>6183</v>
      </c>
      <c r="D73" s="258" t="s">
        <v>6184</v>
      </c>
      <c r="E73" s="259" t="s">
        <v>6185</v>
      </c>
      <c r="F73" s="262" t="s">
        <v>6158</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6037</v>
      </c>
      <c r="B74" s="253" t="s">
        <v>6186</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6037</v>
      </c>
      <c r="B75" s="254" t="s">
        <v>6186</v>
      </c>
      <c r="C75" s="255" t="s">
        <v>6187</v>
      </c>
      <c r="D75" s="258" t="s">
        <v>6188</v>
      </c>
      <c r="E75" s="259" t="s">
        <v>6185</v>
      </c>
      <c r="F75" s="262" t="s">
        <v>6189</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6037</v>
      </c>
      <c r="B76" s="254" t="s">
        <v>6186</v>
      </c>
      <c r="C76" s="255" t="s">
        <v>6190</v>
      </c>
      <c r="D76" s="258" t="s">
        <v>6191</v>
      </c>
      <c r="E76" s="259" t="s">
        <v>6185</v>
      </c>
      <c r="F76" s="262" t="s">
        <v>6189</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6037</v>
      </c>
      <c r="B77" s="254" t="s">
        <v>6186</v>
      </c>
      <c r="C77" s="255" t="s">
        <v>6192</v>
      </c>
      <c r="D77" s="258" t="s">
        <v>6193</v>
      </c>
      <c r="E77" s="259" t="s">
        <v>6185</v>
      </c>
      <c r="F77" s="262" t="s">
        <v>6189</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6037</v>
      </c>
      <c r="B78" s="254" t="s">
        <v>6186</v>
      </c>
      <c r="C78" s="255" t="s">
        <v>6194</v>
      </c>
      <c r="D78" s="258" t="s">
        <v>6195</v>
      </c>
      <c r="E78" s="259" t="s">
        <v>6185</v>
      </c>
      <c r="F78" s="262" t="s">
        <v>6189</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6037</v>
      </c>
      <c r="B79" s="254" t="s">
        <v>6186</v>
      </c>
      <c r="C79" s="255" t="s">
        <v>6196</v>
      </c>
      <c r="D79" s="258" t="s">
        <v>6197</v>
      </c>
      <c r="E79" s="259" t="s">
        <v>6185</v>
      </c>
      <c r="F79" s="262" t="s">
        <v>6189</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6037</v>
      </c>
      <c r="B80" s="254" t="s">
        <v>6186</v>
      </c>
      <c r="C80" s="255" t="s">
        <v>6198</v>
      </c>
      <c r="D80" s="258" t="s">
        <v>6199</v>
      </c>
      <c r="E80" s="259" t="s">
        <v>6185</v>
      </c>
      <c r="F80" s="262" t="s">
        <v>6189</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6037</v>
      </c>
      <c r="B81" s="254" t="s">
        <v>6186</v>
      </c>
      <c r="C81" s="255" t="s">
        <v>6200</v>
      </c>
      <c r="D81" s="258" t="s">
        <v>6201</v>
      </c>
      <c r="E81" s="259" t="s">
        <v>6185</v>
      </c>
      <c r="F81" s="262" t="s">
        <v>6189</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6037</v>
      </c>
      <c r="B82" s="254" t="s">
        <v>6186</v>
      </c>
      <c r="C82" s="255" t="s">
        <v>6202</v>
      </c>
      <c r="D82" s="258" t="s">
        <v>6203</v>
      </c>
      <c r="E82" s="259" t="s">
        <v>6185</v>
      </c>
      <c r="F82" s="262" t="s">
        <v>6189</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6037</v>
      </c>
      <c r="B83" s="254" t="s">
        <v>6186</v>
      </c>
      <c r="C83" s="255" t="s">
        <v>6204</v>
      </c>
      <c r="D83" s="258" t="s">
        <v>6205</v>
      </c>
      <c r="E83" s="259" t="s">
        <v>6185</v>
      </c>
      <c r="F83" s="262" t="s">
        <v>6189</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6037</v>
      </c>
      <c r="B84" s="254" t="s">
        <v>6186</v>
      </c>
      <c r="C84" s="255" t="s">
        <v>6206</v>
      </c>
      <c r="D84" s="258" t="s">
        <v>6207</v>
      </c>
      <c r="E84" s="259" t="s">
        <v>6185</v>
      </c>
      <c r="F84" s="262" t="s">
        <v>6189</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6037</v>
      </c>
      <c r="B85" s="254" t="s">
        <v>6186</v>
      </c>
      <c r="C85" s="255" t="s">
        <v>6208</v>
      </c>
      <c r="D85" s="258" t="s">
        <v>6209</v>
      </c>
      <c r="E85" s="259" t="s">
        <v>6185</v>
      </c>
      <c r="F85" s="262" t="s">
        <v>6189</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6037</v>
      </c>
      <c r="B86" s="254" t="s">
        <v>6186</v>
      </c>
      <c r="C86" s="255" t="s">
        <v>6210</v>
      </c>
      <c r="D86" s="258" t="s">
        <v>6211</v>
      </c>
      <c r="E86" s="259" t="s">
        <v>6185</v>
      </c>
      <c r="F86" s="262" t="s">
        <v>6189</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6037</v>
      </c>
      <c r="B87" s="254" t="s">
        <v>6186</v>
      </c>
      <c r="C87" s="255" t="s">
        <v>6212</v>
      </c>
      <c r="D87" s="258" t="s">
        <v>6213</v>
      </c>
      <c r="E87" s="259" t="s">
        <v>6185</v>
      </c>
      <c r="F87" s="262" t="s">
        <v>6189</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6037</v>
      </c>
      <c r="B88" s="254" t="s">
        <v>6186</v>
      </c>
      <c r="C88" s="255" t="s">
        <v>6214</v>
      </c>
      <c r="D88" s="258" t="s">
        <v>6215</v>
      </c>
      <c r="E88" s="259" t="s">
        <v>6185</v>
      </c>
      <c r="F88" s="262" t="s">
        <v>6173</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6037</v>
      </c>
      <c r="B89" s="254" t="s">
        <v>6186</v>
      </c>
      <c r="C89" s="255" t="s">
        <v>6216</v>
      </c>
      <c r="D89" s="258" t="s">
        <v>6217</v>
      </c>
      <c r="E89" s="259" t="s">
        <v>6185</v>
      </c>
      <c r="F89" s="262" t="s">
        <v>6173</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6037</v>
      </c>
      <c r="B90" s="254" t="s">
        <v>6186</v>
      </c>
      <c r="C90" s="255" t="s">
        <v>6218</v>
      </c>
      <c r="D90" s="258" t="s">
        <v>6219</v>
      </c>
      <c r="E90" s="259" t="s">
        <v>6185</v>
      </c>
      <c r="F90" s="262" t="s">
        <v>6173</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6037</v>
      </c>
      <c r="B91" s="253" t="s">
        <v>6220</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6037</v>
      </c>
      <c r="B92" s="254" t="s">
        <v>6220</v>
      </c>
      <c r="C92" s="255" t="s">
        <v>6221</v>
      </c>
      <c r="D92" s="258" t="s">
        <v>6222</v>
      </c>
      <c r="E92" s="259" t="s">
        <v>6041</v>
      </c>
      <c r="F92" s="262" t="s">
        <v>6173</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6037</v>
      </c>
      <c r="B93" s="254" t="s">
        <v>6220</v>
      </c>
      <c r="C93" s="255" t="s">
        <v>6223</v>
      </c>
      <c r="D93" s="258" t="s">
        <v>6224</v>
      </c>
      <c r="E93" s="259" t="s">
        <v>6041</v>
      </c>
      <c r="F93" s="262" t="s">
        <v>6173</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6037</v>
      </c>
      <c r="B94" s="254" t="s">
        <v>6220</v>
      </c>
      <c r="C94" s="255" t="s">
        <v>6225</v>
      </c>
      <c r="D94" s="258" t="s">
        <v>6226</v>
      </c>
      <c r="E94" s="259" t="s">
        <v>6041</v>
      </c>
      <c r="F94" s="262" t="s">
        <v>6173</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6037</v>
      </c>
      <c r="B95" s="254" t="s">
        <v>6220</v>
      </c>
      <c r="C95" s="255" t="s">
        <v>6227</v>
      </c>
      <c r="D95" s="258" t="s">
        <v>6228</v>
      </c>
      <c r="E95" s="259" t="s">
        <v>6041</v>
      </c>
      <c r="F95" s="262" t="s">
        <v>6173</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6037</v>
      </c>
      <c r="B96" s="254" t="s">
        <v>6220</v>
      </c>
      <c r="C96" s="255" t="s">
        <v>6229</v>
      </c>
      <c r="D96" s="258" t="s">
        <v>6230</v>
      </c>
      <c r="E96" s="259" t="s">
        <v>6041</v>
      </c>
      <c r="F96" s="262" t="s">
        <v>6173</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6037</v>
      </c>
      <c r="B97" s="254" t="s">
        <v>6220</v>
      </c>
      <c r="C97" s="255" t="s">
        <v>6231</v>
      </c>
      <c r="D97" s="258" t="s">
        <v>6232</v>
      </c>
      <c r="E97" s="259" t="s">
        <v>6041</v>
      </c>
      <c r="F97" s="262" t="s">
        <v>6233</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6037</v>
      </c>
      <c r="B98" s="254" t="s">
        <v>6220</v>
      </c>
      <c r="C98" s="255" t="s">
        <v>6234</v>
      </c>
      <c r="D98" s="258" t="s">
        <v>6235</v>
      </c>
      <c r="E98" s="259" t="s">
        <v>6041</v>
      </c>
      <c r="F98" s="262" t="s">
        <v>6233</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6037</v>
      </c>
      <c r="B99" s="254" t="s">
        <v>6220</v>
      </c>
      <c r="C99" s="255" t="s">
        <v>6236</v>
      </c>
      <c r="D99" s="258" t="s">
        <v>6237</v>
      </c>
      <c r="E99" s="259" t="s">
        <v>6041</v>
      </c>
      <c r="F99" s="262" t="s">
        <v>6233</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6037</v>
      </c>
      <c r="B100" s="254" t="s">
        <v>6220</v>
      </c>
      <c r="C100" s="255" t="s">
        <v>6238</v>
      </c>
      <c r="D100" s="258" t="s">
        <v>6239</v>
      </c>
      <c r="E100" s="259" t="s">
        <v>6041</v>
      </c>
      <c r="F100" s="262" t="s">
        <v>6233</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6037</v>
      </c>
      <c r="B101" s="254" t="s">
        <v>6220</v>
      </c>
      <c r="C101" s="255" t="s">
        <v>6240</v>
      </c>
      <c r="D101" s="258" t="s">
        <v>6241</v>
      </c>
      <c r="E101" s="259" t="s">
        <v>6041</v>
      </c>
      <c r="F101" s="262" t="s">
        <v>6173</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6037</v>
      </c>
      <c r="B102" s="254" t="s">
        <v>6220</v>
      </c>
      <c r="C102" s="255" t="s">
        <v>6242</v>
      </c>
      <c r="D102" s="258" t="s">
        <v>6243</v>
      </c>
      <c r="E102" s="259" t="s">
        <v>6185</v>
      </c>
      <c r="F102" s="262" t="s">
        <v>6173</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6037</v>
      </c>
      <c r="B103" s="254" t="s">
        <v>6220</v>
      </c>
      <c r="C103" s="255" t="s">
        <v>6244</v>
      </c>
      <c r="D103" s="258" t="s">
        <v>6245</v>
      </c>
      <c r="E103" s="259" t="s">
        <v>6185</v>
      </c>
      <c r="F103" s="262" t="s">
        <v>6173</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6037</v>
      </c>
      <c r="B104" s="254" t="s">
        <v>6220</v>
      </c>
      <c r="C104" s="255" t="s">
        <v>6246</v>
      </c>
      <c r="D104" s="258" t="s">
        <v>6247</v>
      </c>
      <c r="E104" s="259" t="s">
        <v>6185</v>
      </c>
      <c r="F104" s="262" t="s">
        <v>6173</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6037</v>
      </c>
      <c r="B105" s="254" t="s">
        <v>6220</v>
      </c>
      <c r="C105" s="255" t="s">
        <v>6248</v>
      </c>
      <c r="D105" s="258" t="s">
        <v>6249</v>
      </c>
      <c r="E105" s="259" t="s">
        <v>6070</v>
      </c>
      <c r="F105" s="262" t="s">
        <v>6173</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6037</v>
      </c>
      <c r="B106" s="253" t="s">
        <v>6250</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6037</v>
      </c>
      <c r="B107" s="254" t="s">
        <v>6250</v>
      </c>
      <c r="C107" s="255" t="s">
        <v>6251</v>
      </c>
      <c r="D107" s="258" t="s">
        <v>6252</v>
      </c>
      <c r="E107" s="259" t="s">
        <v>6185</v>
      </c>
      <c r="F107" s="262" t="s">
        <v>6173</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6037</v>
      </c>
      <c r="B108" s="254" t="s">
        <v>6250</v>
      </c>
      <c r="C108" s="255" t="s">
        <v>6253</v>
      </c>
      <c r="D108" s="258" t="s">
        <v>6254</v>
      </c>
      <c r="E108" s="259" t="s">
        <v>6185</v>
      </c>
      <c r="F108" s="262" t="s">
        <v>6173</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6037</v>
      </c>
      <c r="B109" s="254" t="s">
        <v>6250</v>
      </c>
      <c r="C109" s="255" t="s">
        <v>6255</v>
      </c>
      <c r="D109" s="258" t="s">
        <v>6256</v>
      </c>
      <c r="E109" s="259" t="s">
        <v>6185</v>
      </c>
      <c r="F109" s="262" t="s">
        <v>6173</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6037</v>
      </c>
      <c r="B110" s="254" t="s">
        <v>6250</v>
      </c>
      <c r="C110" s="255" t="s">
        <v>6257</v>
      </c>
      <c r="D110" s="258" t="s">
        <v>6258</v>
      </c>
      <c r="E110" s="259" t="s">
        <v>6185</v>
      </c>
      <c r="F110" s="262" t="s">
        <v>6173</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6037</v>
      </c>
      <c r="B111" s="254" t="s">
        <v>6250</v>
      </c>
      <c r="C111" s="255" t="s">
        <v>6259</v>
      </c>
      <c r="D111" s="258" t="s">
        <v>6260</v>
      </c>
      <c r="E111" s="259" t="s">
        <v>6185</v>
      </c>
      <c r="F111" s="262" t="s">
        <v>6173</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6037</v>
      </c>
      <c r="B112" s="254" t="s">
        <v>6250</v>
      </c>
      <c r="C112" s="255" t="s">
        <v>6261</v>
      </c>
      <c r="D112" s="258" t="s">
        <v>6262</v>
      </c>
      <c r="E112" s="259" t="s">
        <v>6185</v>
      </c>
      <c r="F112" s="262" t="s">
        <v>6173</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6037</v>
      </c>
      <c r="B113" s="254" t="s">
        <v>6250</v>
      </c>
      <c r="C113" s="255" t="s">
        <v>6263</v>
      </c>
      <c r="D113" s="258" t="s">
        <v>6264</v>
      </c>
      <c r="E113" s="259" t="s">
        <v>6185</v>
      </c>
      <c r="F113" s="262" t="s">
        <v>6173</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6037</v>
      </c>
      <c r="B114" s="254" t="s">
        <v>6250</v>
      </c>
      <c r="C114" s="255" t="s">
        <v>6265</v>
      </c>
      <c r="D114" s="258" t="s">
        <v>6266</v>
      </c>
      <c r="E114" s="259" t="s">
        <v>6185</v>
      </c>
      <c r="F114" s="262" t="s">
        <v>6173</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6037</v>
      </c>
      <c r="B115" s="254" t="s">
        <v>6250</v>
      </c>
      <c r="C115" s="255" t="s">
        <v>6267</v>
      </c>
      <c r="D115" s="258" t="s">
        <v>6268</v>
      </c>
      <c r="E115" s="259" t="s">
        <v>6185</v>
      </c>
      <c r="F115" s="262" t="s">
        <v>6173</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6037</v>
      </c>
      <c r="B116" s="254" t="s">
        <v>6250</v>
      </c>
      <c r="C116" s="255" t="s">
        <v>6269</v>
      </c>
      <c r="D116" s="258" t="s">
        <v>6270</v>
      </c>
      <c r="E116" s="259" t="s">
        <v>6185</v>
      </c>
      <c r="F116" s="262" t="s">
        <v>6173</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6037</v>
      </c>
      <c r="B117" s="254" t="s">
        <v>6250</v>
      </c>
      <c r="C117" s="255" t="s">
        <v>6271</v>
      </c>
      <c r="D117" s="258" t="s">
        <v>6272</v>
      </c>
      <c r="E117" s="259" t="s">
        <v>6185</v>
      </c>
      <c r="F117" s="262" t="s">
        <v>6173</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6273</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6273</v>
      </c>
      <c r="B119" s="253" t="s">
        <v>6274</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6273</v>
      </c>
      <c r="B120" s="254" t="s">
        <v>6274</v>
      </c>
      <c r="C120" s="255" t="s">
        <v>6275</v>
      </c>
      <c r="D120" s="258" t="s">
        <v>6276</v>
      </c>
      <c r="E120" s="259" t="s">
        <v>6041</v>
      </c>
      <c r="F120" s="262" t="s">
        <v>6277</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6273</v>
      </c>
      <c r="B121" s="254" t="s">
        <v>6274</v>
      </c>
      <c r="C121" s="255" t="s">
        <v>6278</v>
      </c>
      <c r="D121" s="258" t="s">
        <v>6279</v>
      </c>
      <c r="E121" s="259" t="s">
        <v>6041</v>
      </c>
      <c r="F121" s="262" t="s">
        <v>6277</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6273</v>
      </c>
      <c r="B122" s="254" t="s">
        <v>6274</v>
      </c>
      <c r="C122" s="255" t="s">
        <v>6280</v>
      </c>
      <c r="D122" s="258" t="s">
        <v>6281</v>
      </c>
      <c r="E122" s="259" t="s">
        <v>6041</v>
      </c>
      <c r="F122" s="262" t="s">
        <v>6277</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6273</v>
      </c>
      <c r="B123" s="254" t="s">
        <v>6274</v>
      </c>
      <c r="C123" s="255" t="s">
        <v>6282</v>
      </c>
      <c r="D123" s="258" t="s">
        <v>6283</v>
      </c>
      <c r="E123" s="259" t="s">
        <v>6041</v>
      </c>
      <c r="F123" s="262" t="s">
        <v>6277</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6273</v>
      </c>
      <c r="B124" s="254" t="s">
        <v>6274</v>
      </c>
      <c r="C124" s="255" t="s">
        <v>6284</v>
      </c>
      <c r="D124" s="258" t="s">
        <v>6285</v>
      </c>
      <c r="E124" s="259" t="s">
        <v>6041</v>
      </c>
      <c r="F124" s="262" t="s">
        <v>6277</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6273</v>
      </c>
      <c r="B125" s="254" t="s">
        <v>6274</v>
      </c>
      <c r="C125" s="255" t="s">
        <v>6286</v>
      </c>
      <c r="D125" s="258" t="s">
        <v>6287</v>
      </c>
      <c r="E125" s="259" t="s">
        <v>6041</v>
      </c>
      <c r="F125" s="262" t="s">
        <v>6277</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6273</v>
      </c>
      <c r="B126" s="254" t="s">
        <v>6274</v>
      </c>
      <c r="C126" s="255" t="s">
        <v>6288</v>
      </c>
      <c r="D126" s="258" t="s">
        <v>6289</v>
      </c>
      <c r="E126" s="259" t="s">
        <v>6041</v>
      </c>
      <c r="F126" s="262" t="s">
        <v>6277</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6273</v>
      </c>
      <c r="B127" s="254" t="s">
        <v>6274</v>
      </c>
      <c r="C127" s="255" t="s">
        <v>6290</v>
      </c>
      <c r="D127" s="258" t="s">
        <v>6291</v>
      </c>
      <c r="E127" s="259" t="s">
        <v>6041</v>
      </c>
      <c r="F127" s="262" t="s">
        <v>6277</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6273</v>
      </c>
      <c r="B128" s="254" t="s">
        <v>6274</v>
      </c>
      <c r="C128" s="255" t="s">
        <v>6292</v>
      </c>
      <c r="D128" s="258" t="s">
        <v>6293</v>
      </c>
      <c r="E128" s="259" t="s">
        <v>6041</v>
      </c>
      <c r="F128" s="262" t="s">
        <v>6277</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6273</v>
      </c>
      <c r="B129" s="254" t="s">
        <v>6274</v>
      </c>
      <c r="C129" s="255" t="s">
        <v>6294</v>
      </c>
      <c r="D129" s="258" t="s">
        <v>6295</v>
      </c>
      <c r="E129" s="259" t="s">
        <v>6041</v>
      </c>
      <c r="F129" s="262" t="s">
        <v>6277</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6273</v>
      </c>
      <c r="B130" s="254" t="s">
        <v>6274</v>
      </c>
      <c r="C130" s="255" t="s">
        <v>6296</v>
      </c>
      <c r="D130" s="258" t="s">
        <v>6297</v>
      </c>
      <c r="E130" s="259" t="s">
        <v>6041</v>
      </c>
      <c r="F130" s="262" t="s">
        <v>6277</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6273</v>
      </c>
      <c r="B131" s="254" t="s">
        <v>6274</v>
      </c>
      <c r="C131" s="255" t="s">
        <v>6298</v>
      </c>
      <c r="D131" s="258" t="s">
        <v>6299</v>
      </c>
      <c r="E131" s="259" t="s">
        <v>6041</v>
      </c>
      <c r="F131" s="262" t="s">
        <v>6277</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6273</v>
      </c>
      <c r="B132" s="254" t="s">
        <v>6274</v>
      </c>
      <c r="C132" s="255" t="s">
        <v>6300</v>
      </c>
      <c r="D132" s="258" t="s">
        <v>6301</v>
      </c>
      <c r="E132" s="259" t="s">
        <v>6041</v>
      </c>
      <c r="F132" s="262" t="s">
        <v>6277</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6273</v>
      </c>
      <c r="B133" s="254" t="s">
        <v>6274</v>
      </c>
      <c r="C133" s="255" t="s">
        <v>6302</v>
      </c>
      <c r="D133" s="258" t="s">
        <v>6303</v>
      </c>
      <c r="E133" s="259" t="s">
        <v>6070</v>
      </c>
      <c r="F133" s="262" t="s">
        <v>6277</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6273</v>
      </c>
      <c r="B134" s="254" t="s">
        <v>6274</v>
      </c>
      <c r="C134" s="255" t="s">
        <v>6304</v>
      </c>
      <c r="D134" s="258" t="s">
        <v>6305</v>
      </c>
      <c r="E134" s="259" t="s">
        <v>6070</v>
      </c>
      <c r="F134" s="262" t="s">
        <v>6277</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6273</v>
      </c>
      <c r="B135" s="254" t="s">
        <v>6274</v>
      </c>
      <c r="C135" s="255" t="s">
        <v>6306</v>
      </c>
      <c r="D135" s="258" t="s">
        <v>6307</v>
      </c>
      <c r="E135" s="259" t="s">
        <v>6185</v>
      </c>
      <c r="F135" s="262" t="s">
        <v>6277</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6273</v>
      </c>
      <c r="B136" s="254" t="s">
        <v>6274</v>
      </c>
      <c r="C136" s="255" t="s">
        <v>6308</v>
      </c>
      <c r="D136" s="258" t="s">
        <v>6309</v>
      </c>
      <c r="E136" s="259" t="s">
        <v>6070</v>
      </c>
      <c r="F136" s="262" t="s">
        <v>6277</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6273</v>
      </c>
      <c r="B137" s="254" t="s">
        <v>6274</v>
      </c>
      <c r="C137" s="255" t="s">
        <v>6310</v>
      </c>
      <c r="D137" s="258" t="s">
        <v>6311</v>
      </c>
      <c r="E137" s="259" t="s">
        <v>6070</v>
      </c>
      <c r="F137" s="262" t="s">
        <v>6277</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6273</v>
      </c>
      <c r="B138" s="254" t="s">
        <v>6274</v>
      </c>
      <c r="C138" s="255" t="s">
        <v>6312</v>
      </c>
      <c r="D138" s="258" t="s">
        <v>6313</v>
      </c>
      <c r="E138" s="259" t="s">
        <v>6185</v>
      </c>
      <c r="F138" s="262" t="s">
        <v>6277</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6273</v>
      </c>
      <c r="B139" s="254" t="s">
        <v>6274</v>
      </c>
      <c r="C139" s="255" t="s">
        <v>6314</v>
      </c>
      <c r="D139" s="258" t="s">
        <v>6315</v>
      </c>
      <c r="E139" s="259" t="s">
        <v>6185</v>
      </c>
      <c r="F139" s="262" t="s">
        <v>6277</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6273</v>
      </c>
      <c r="B140" s="254" t="s">
        <v>6274</v>
      </c>
      <c r="C140" s="255" t="s">
        <v>6316</v>
      </c>
      <c r="D140" s="258" t="s">
        <v>6317</v>
      </c>
      <c r="E140" s="259" t="s">
        <v>6041</v>
      </c>
      <c r="F140" s="262" t="s">
        <v>6277</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6273</v>
      </c>
      <c r="B141" s="254" t="s">
        <v>6274</v>
      </c>
      <c r="C141" s="255" t="s">
        <v>6318</v>
      </c>
      <c r="D141" s="258" t="s">
        <v>6319</v>
      </c>
      <c r="E141" s="259" t="s">
        <v>6320</v>
      </c>
      <c r="F141" s="262" t="s">
        <v>6321</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6273</v>
      </c>
      <c r="B142" s="254" t="s">
        <v>6274</v>
      </c>
      <c r="C142" s="255" t="s">
        <v>6322</v>
      </c>
      <c r="D142" s="258" t="s">
        <v>6323</v>
      </c>
      <c r="E142" s="259" t="s">
        <v>6320</v>
      </c>
      <c r="F142" s="262" t="s">
        <v>6321</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6273</v>
      </c>
      <c r="B143" s="254" t="s">
        <v>6274</v>
      </c>
      <c r="C143" s="255" t="s">
        <v>6324</v>
      </c>
      <c r="D143" s="258" t="s">
        <v>6325</v>
      </c>
      <c r="E143" s="259" t="s">
        <v>6320</v>
      </c>
      <c r="F143" s="262" t="s">
        <v>6321</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6273</v>
      </c>
      <c r="B144" s="254" t="s">
        <v>6274</v>
      </c>
      <c r="C144" s="255" t="s">
        <v>6326</v>
      </c>
      <c r="D144" s="258" t="s">
        <v>6327</v>
      </c>
      <c r="E144" s="259" t="s">
        <v>6137</v>
      </c>
      <c r="F144" s="262" t="s">
        <v>6321</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6273</v>
      </c>
      <c r="B145" s="254" t="s">
        <v>6274</v>
      </c>
      <c r="C145" s="255" t="s">
        <v>6328</v>
      </c>
      <c r="D145" s="258" t="s">
        <v>6329</v>
      </c>
      <c r="E145" s="259" t="s">
        <v>6137</v>
      </c>
      <c r="F145" s="262" t="s">
        <v>6321</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6273</v>
      </c>
      <c r="B146" s="254" t="s">
        <v>6274</v>
      </c>
      <c r="C146" s="255" t="s">
        <v>6330</v>
      </c>
      <c r="D146" s="258" t="s">
        <v>6331</v>
      </c>
      <c r="E146" s="259" t="s">
        <v>6137</v>
      </c>
      <c r="F146" s="262" t="s">
        <v>6321</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6273</v>
      </c>
      <c r="B147" s="253" t="s">
        <v>6332</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6273</v>
      </c>
      <c r="B148" s="254" t="s">
        <v>6332</v>
      </c>
      <c r="C148" s="255" t="s">
        <v>6333</v>
      </c>
      <c r="D148" s="258" t="s">
        <v>6334</v>
      </c>
      <c r="E148" s="259" t="s">
        <v>6070</v>
      </c>
      <c r="F148" s="262" t="s">
        <v>6335</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6273</v>
      </c>
      <c r="B149" s="254" t="s">
        <v>6332</v>
      </c>
      <c r="C149" s="255" t="s">
        <v>6336</v>
      </c>
      <c r="D149" s="258" t="s">
        <v>6337</v>
      </c>
      <c r="E149" s="259" t="s">
        <v>6070</v>
      </c>
      <c r="F149" s="262" t="s">
        <v>6335</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6273</v>
      </c>
      <c r="B150" s="254" t="s">
        <v>6332</v>
      </c>
      <c r="C150" s="255" t="s">
        <v>6338</v>
      </c>
      <c r="D150" s="258" t="s">
        <v>6339</v>
      </c>
      <c r="E150" s="259" t="s">
        <v>6070</v>
      </c>
      <c r="F150" s="262" t="s">
        <v>6335</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6273</v>
      </c>
      <c r="B151" s="254" t="s">
        <v>6332</v>
      </c>
      <c r="C151" s="255" t="s">
        <v>6340</v>
      </c>
      <c r="D151" s="258" t="s">
        <v>6341</v>
      </c>
      <c r="E151" s="259" t="s">
        <v>6070</v>
      </c>
      <c r="F151" s="262" t="s">
        <v>6335</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6273</v>
      </c>
      <c r="B152" s="254" t="s">
        <v>6332</v>
      </c>
      <c r="C152" s="255" t="s">
        <v>6342</v>
      </c>
      <c r="D152" s="258" t="s">
        <v>6343</v>
      </c>
      <c r="E152" s="259" t="s">
        <v>6070</v>
      </c>
      <c r="F152" s="262" t="s">
        <v>6335</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6273</v>
      </c>
      <c r="B153" s="254" t="s">
        <v>6332</v>
      </c>
      <c r="C153" s="255" t="s">
        <v>6344</v>
      </c>
      <c r="D153" s="258" t="s">
        <v>6345</v>
      </c>
      <c r="E153" s="259" t="s">
        <v>6070</v>
      </c>
      <c r="F153" s="262" t="s">
        <v>6335</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6273</v>
      </c>
      <c r="B154" s="254" t="s">
        <v>6332</v>
      </c>
      <c r="C154" s="255" t="s">
        <v>6346</v>
      </c>
      <c r="D154" s="258" t="s">
        <v>6347</v>
      </c>
      <c r="E154" s="259" t="s">
        <v>6070</v>
      </c>
      <c r="F154" s="262" t="s">
        <v>6335</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6273</v>
      </c>
      <c r="B155" s="254" t="s">
        <v>6332</v>
      </c>
      <c r="C155" s="255" t="s">
        <v>6348</v>
      </c>
      <c r="D155" s="258" t="s">
        <v>6349</v>
      </c>
      <c r="E155" s="259" t="s">
        <v>6070</v>
      </c>
      <c r="F155" s="262" t="s">
        <v>6335</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6273</v>
      </c>
      <c r="B156" s="254" t="s">
        <v>6332</v>
      </c>
      <c r="C156" s="255" t="s">
        <v>6350</v>
      </c>
      <c r="D156" s="258" t="s">
        <v>6351</v>
      </c>
      <c r="E156" s="259" t="s">
        <v>6070</v>
      </c>
      <c r="F156" s="262" t="s">
        <v>6335</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6273</v>
      </c>
      <c r="B157" s="254" t="s">
        <v>6332</v>
      </c>
      <c r="C157" s="255" t="s">
        <v>6352</v>
      </c>
      <c r="D157" s="258" t="s">
        <v>6353</v>
      </c>
      <c r="E157" s="259" t="s">
        <v>6070</v>
      </c>
      <c r="F157" s="262" t="s">
        <v>6335</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6273</v>
      </c>
      <c r="B158" s="254" t="s">
        <v>6332</v>
      </c>
      <c r="C158" s="255" t="s">
        <v>6354</v>
      </c>
      <c r="D158" s="258" t="s">
        <v>6355</v>
      </c>
      <c r="E158" s="259" t="s">
        <v>6070</v>
      </c>
      <c r="F158" s="262" t="s">
        <v>6335</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6273</v>
      </c>
      <c r="B159" s="254" t="s">
        <v>6332</v>
      </c>
      <c r="C159" s="255" t="s">
        <v>6356</v>
      </c>
      <c r="D159" s="258" t="s">
        <v>6357</v>
      </c>
      <c r="E159" s="259" t="s">
        <v>6070</v>
      </c>
      <c r="F159" s="262" t="s">
        <v>6335</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6273</v>
      </c>
      <c r="B160" s="254" t="s">
        <v>6332</v>
      </c>
      <c r="C160" s="255" t="s">
        <v>6358</v>
      </c>
      <c r="D160" s="258" t="s">
        <v>6359</v>
      </c>
      <c r="E160" s="259" t="s">
        <v>6070</v>
      </c>
      <c r="F160" s="262" t="s">
        <v>6360</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6273</v>
      </c>
      <c r="B161" s="254" t="s">
        <v>6332</v>
      </c>
      <c r="C161" s="255" t="s">
        <v>6361</v>
      </c>
      <c r="D161" s="258" t="s">
        <v>6362</v>
      </c>
      <c r="E161" s="259" t="s">
        <v>6070</v>
      </c>
      <c r="F161" s="262" t="s">
        <v>6360</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6273</v>
      </c>
      <c r="B162" s="254" t="s">
        <v>6332</v>
      </c>
      <c r="C162" s="255" t="s">
        <v>6363</v>
      </c>
      <c r="D162" s="258" t="s">
        <v>6364</v>
      </c>
      <c r="E162" s="259" t="s">
        <v>6070</v>
      </c>
      <c r="F162" s="262" t="s">
        <v>6360</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6273</v>
      </c>
      <c r="B163" s="254" t="s">
        <v>6332</v>
      </c>
      <c r="C163" s="255" t="s">
        <v>6365</v>
      </c>
      <c r="D163" s="258" t="s">
        <v>6366</v>
      </c>
      <c r="E163" s="259" t="s">
        <v>6070</v>
      </c>
      <c r="F163" s="262" t="s">
        <v>6360</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6273</v>
      </c>
      <c r="B164" s="254" t="s">
        <v>6332</v>
      </c>
      <c r="C164" s="255" t="s">
        <v>6367</v>
      </c>
      <c r="D164" s="258" t="s">
        <v>6368</v>
      </c>
      <c r="E164" s="259" t="s">
        <v>6070</v>
      </c>
      <c r="F164" s="262" t="s">
        <v>6360</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6273</v>
      </c>
      <c r="B165" s="253" t="s">
        <v>6369</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6273</v>
      </c>
      <c r="B166" s="254" t="s">
        <v>6369</v>
      </c>
      <c r="C166" s="255" t="s">
        <v>6370</v>
      </c>
      <c r="D166" s="258" t="s">
        <v>6371</v>
      </c>
      <c r="E166" s="259" t="s">
        <v>6041</v>
      </c>
      <c r="F166" s="262" t="s">
        <v>6372</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6273</v>
      </c>
      <c r="B167" s="254" t="s">
        <v>6369</v>
      </c>
      <c r="C167" s="255" t="s">
        <v>6373</v>
      </c>
      <c r="D167" s="258" t="s">
        <v>6374</v>
      </c>
      <c r="E167" s="259" t="s">
        <v>6185</v>
      </c>
      <c r="F167" s="262" t="s">
        <v>6372</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6273</v>
      </c>
      <c r="B168" s="254" t="s">
        <v>6369</v>
      </c>
      <c r="C168" s="255" t="s">
        <v>6375</v>
      </c>
      <c r="D168" s="258" t="s">
        <v>6376</v>
      </c>
      <c r="E168" s="259" t="s">
        <v>6137</v>
      </c>
      <c r="F168" s="262" t="s">
        <v>6372</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6273</v>
      </c>
      <c r="B169" s="254" t="s">
        <v>6369</v>
      </c>
      <c r="C169" s="255" t="s">
        <v>6377</v>
      </c>
      <c r="D169" s="258" t="s">
        <v>6378</v>
      </c>
      <c r="E169" s="259" t="s">
        <v>6137</v>
      </c>
      <c r="F169" s="262" t="s">
        <v>6372</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6273</v>
      </c>
      <c r="B170" s="254" t="s">
        <v>6369</v>
      </c>
      <c r="C170" s="255" t="s">
        <v>6379</v>
      </c>
      <c r="D170" s="258" t="s">
        <v>6380</v>
      </c>
      <c r="E170" s="259" t="s">
        <v>6185</v>
      </c>
      <c r="F170" s="262" t="s">
        <v>6372</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6273</v>
      </c>
      <c r="B171" s="254" t="s">
        <v>6369</v>
      </c>
      <c r="C171" s="255" t="s">
        <v>6381</v>
      </c>
      <c r="D171" s="258" t="s">
        <v>6382</v>
      </c>
      <c r="E171" s="259" t="s">
        <v>6070</v>
      </c>
      <c r="F171" s="262" t="s">
        <v>6372</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6273</v>
      </c>
      <c r="B172" s="254" t="s">
        <v>6369</v>
      </c>
      <c r="C172" s="255" t="s">
        <v>6383</v>
      </c>
      <c r="D172" s="258" t="s">
        <v>6384</v>
      </c>
      <c r="E172" s="259" t="s">
        <v>6137</v>
      </c>
      <c r="F172" s="262" t="s">
        <v>6372</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6273</v>
      </c>
      <c r="B173" s="254" t="s">
        <v>6369</v>
      </c>
      <c r="C173" s="255" t="s">
        <v>6385</v>
      </c>
      <c r="D173" s="258" t="s">
        <v>6386</v>
      </c>
      <c r="E173" s="259" t="s">
        <v>6070</v>
      </c>
      <c r="F173" s="262" t="s">
        <v>6372</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6273</v>
      </c>
      <c r="B174" s="254" t="s">
        <v>6369</v>
      </c>
      <c r="C174" s="255" t="s">
        <v>6387</v>
      </c>
      <c r="D174" s="258" t="s">
        <v>6388</v>
      </c>
      <c r="E174" s="259" t="s">
        <v>6137</v>
      </c>
      <c r="F174" s="262" t="s">
        <v>6372</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6273</v>
      </c>
      <c r="B175" s="254" t="s">
        <v>6369</v>
      </c>
      <c r="C175" s="255" t="s">
        <v>6389</v>
      </c>
      <c r="D175" s="258" t="s">
        <v>6390</v>
      </c>
      <c r="E175" s="259" t="s">
        <v>6070</v>
      </c>
      <c r="F175" s="262" t="s">
        <v>6372</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6273</v>
      </c>
      <c r="B176" s="254" t="s">
        <v>6369</v>
      </c>
      <c r="C176" s="255" t="s">
        <v>6391</v>
      </c>
      <c r="D176" s="258" t="s">
        <v>6392</v>
      </c>
      <c r="E176" s="259" t="s">
        <v>6041</v>
      </c>
      <c r="F176" s="262" t="s">
        <v>6372</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6273</v>
      </c>
      <c r="B177" s="254" t="s">
        <v>6369</v>
      </c>
      <c r="C177" s="255" t="s">
        <v>6393</v>
      </c>
      <c r="D177" s="258" t="s">
        <v>6394</v>
      </c>
      <c r="E177" s="259" t="s">
        <v>6041</v>
      </c>
      <c r="F177" s="262" t="s">
        <v>6372</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6273</v>
      </c>
      <c r="B178" s="254" t="s">
        <v>6369</v>
      </c>
      <c r="C178" s="255" t="s">
        <v>6395</v>
      </c>
      <c r="D178" s="258" t="s">
        <v>6396</v>
      </c>
      <c r="E178" s="259" t="s">
        <v>6070</v>
      </c>
      <c r="F178" s="262" t="s">
        <v>6372</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6273</v>
      </c>
      <c r="B179" s="254" t="s">
        <v>6369</v>
      </c>
      <c r="C179" s="255" t="s">
        <v>6397</v>
      </c>
      <c r="D179" s="258" t="s">
        <v>6398</v>
      </c>
      <c r="E179" s="259" t="s">
        <v>6185</v>
      </c>
      <c r="F179" s="262" t="s">
        <v>6372</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6273</v>
      </c>
      <c r="B180" s="254" t="s">
        <v>6369</v>
      </c>
      <c r="C180" s="255" t="s">
        <v>6399</v>
      </c>
      <c r="D180" s="258" t="s">
        <v>6400</v>
      </c>
      <c r="E180" s="259" t="s">
        <v>6185</v>
      </c>
      <c r="F180" s="262" t="s">
        <v>6372</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6273</v>
      </c>
      <c r="B181" s="253" t="s">
        <v>6401</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6273</v>
      </c>
      <c r="B182" s="254" t="s">
        <v>6401</v>
      </c>
      <c r="C182" s="255" t="s">
        <v>6402</v>
      </c>
      <c r="D182" s="258" t="s">
        <v>6403</v>
      </c>
      <c r="E182" s="259" t="s">
        <v>6041</v>
      </c>
      <c r="F182" s="262" t="s">
        <v>6404</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6273</v>
      </c>
      <c r="B183" s="254" t="s">
        <v>6401</v>
      </c>
      <c r="C183" s="255" t="s">
        <v>6405</v>
      </c>
      <c r="D183" s="258" t="s">
        <v>6406</v>
      </c>
      <c r="E183" s="259" t="s">
        <v>6041</v>
      </c>
      <c r="F183" s="262" t="s">
        <v>6404</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6273</v>
      </c>
      <c r="B184" s="254" t="s">
        <v>6401</v>
      </c>
      <c r="C184" s="255" t="s">
        <v>6407</v>
      </c>
      <c r="D184" s="258" t="s">
        <v>6408</v>
      </c>
      <c r="E184" s="259" t="s">
        <v>6041</v>
      </c>
      <c r="F184" s="262" t="s">
        <v>6404</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6273</v>
      </c>
      <c r="B185" s="254" t="s">
        <v>6401</v>
      </c>
      <c r="C185" s="255" t="s">
        <v>6409</v>
      </c>
      <c r="D185" s="258" t="s">
        <v>6410</v>
      </c>
      <c r="E185" s="259" t="s">
        <v>6041</v>
      </c>
      <c r="F185" s="262" t="s">
        <v>6404</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6273</v>
      </c>
      <c r="B186" s="254" t="s">
        <v>6401</v>
      </c>
      <c r="C186" s="255" t="s">
        <v>6411</v>
      </c>
      <c r="D186" s="258" t="s">
        <v>6412</v>
      </c>
      <c r="E186" s="259" t="s">
        <v>6041</v>
      </c>
      <c r="F186" s="262" t="s">
        <v>6404</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6273</v>
      </c>
      <c r="B187" s="254" t="s">
        <v>6401</v>
      </c>
      <c r="C187" s="255" t="s">
        <v>6413</v>
      </c>
      <c r="D187" s="258" t="s">
        <v>6414</v>
      </c>
      <c r="E187" s="259" t="s">
        <v>6070</v>
      </c>
      <c r="F187" s="262" t="s">
        <v>6404</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6273</v>
      </c>
      <c r="B188" s="254" t="s">
        <v>6401</v>
      </c>
      <c r="C188" s="255" t="s">
        <v>6415</v>
      </c>
      <c r="D188" s="258" t="s">
        <v>6416</v>
      </c>
      <c r="E188" s="259" t="s">
        <v>6070</v>
      </c>
      <c r="F188" s="262" t="s">
        <v>6404</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6273</v>
      </c>
      <c r="B189" s="254" t="s">
        <v>6401</v>
      </c>
      <c r="C189" s="255" t="s">
        <v>6417</v>
      </c>
      <c r="D189" s="258" t="s">
        <v>6418</v>
      </c>
      <c r="E189" s="259" t="s">
        <v>6070</v>
      </c>
      <c r="F189" s="262" t="s">
        <v>6404</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6273</v>
      </c>
      <c r="B190" s="254" t="s">
        <v>6401</v>
      </c>
      <c r="C190" s="255" t="s">
        <v>6419</v>
      </c>
      <c r="D190" s="258" t="s">
        <v>6420</v>
      </c>
      <c r="E190" s="259" t="s">
        <v>6070</v>
      </c>
      <c r="F190" s="262" t="s">
        <v>6404</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6273</v>
      </c>
      <c r="B191" s="254" t="s">
        <v>6401</v>
      </c>
      <c r="C191" s="255" t="s">
        <v>6421</v>
      </c>
      <c r="D191" s="258" t="s">
        <v>6422</v>
      </c>
      <c r="E191" s="259" t="s">
        <v>6041</v>
      </c>
      <c r="F191" s="262" t="s">
        <v>6404</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6273</v>
      </c>
      <c r="B192" s="254" t="s">
        <v>6401</v>
      </c>
      <c r="C192" s="255" t="s">
        <v>6423</v>
      </c>
      <c r="D192" s="258" t="s">
        <v>6424</v>
      </c>
      <c r="E192" s="259" t="s">
        <v>6041</v>
      </c>
      <c r="F192" s="262" t="s">
        <v>6404</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6273</v>
      </c>
      <c r="B193" s="254" t="s">
        <v>6401</v>
      </c>
      <c r="C193" s="255" t="s">
        <v>6425</v>
      </c>
      <c r="D193" s="258" t="s">
        <v>6426</v>
      </c>
      <c r="E193" s="259" t="s">
        <v>6041</v>
      </c>
      <c r="F193" s="262" t="s">
        <v>6404</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6273</v>
      </c>
      <c r="B194" s="254" t="s">
        <v>6401</v>
      </c>
      <c r="C194" s="255" t="s">
        <v>6427</v>
      </c>
      <c r="D194" s="258" t="s">
        <v>6428</v>
      </c>
      <c r="E194" s="259" t="s">
        <v>6041</v>
      </c>
      <c r="F194" s="262" t="s">
        <v>6404</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6273</v>
      </c>
      <c r="B195" s="254" t="s">
        <v>6401</v>
      </c>
      <c r="C195" s="255" t="s">
        <v>6429</v>
      </c>
      <c r="D195" s="258" t="s">
        <v>6430</v>
      </c>
      <c r="E195" s="259" t="s">
        <v>6041</v>
      </c>
      <c r="F195" s="262" t="s">
        <v>6404</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6273</v>
      </c>
      <c r="B196" s="254" t="s">
        <v>6401</v>
      </c>
      <c r="C196" s="255" t="s">
        <v>6431</v>
      </c>
      <c r="D196" s="258" t="s">
        <v>6432</v>
      </c>
      <c r="E196" s="259" t="s">
        <v>6041</v>
      </c>
      <c r="F196" s="262" t="s">
        <v>6433</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6273</v>
      </c>
      <c r="B197" s="254" t="s">
        <v>6401</v>
      </c>
      <c r="C197" s="255" t="s">
        <v>6434</v>
      </c>
      <c r="D197" s="258" t="s">
        <v>6435</v>
      </c>
      <c r="E197" s="259" t="s">
        <v>6041</v>
      </c>
      <c r="F197" s="262" t="s">
        <v>6433</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6273</v>
      </c>
      <c r="B198" s="254" t="s">
        <v>6401</v>
      </c>
      <c r="C198" s="255" t="s">
        <v>6436</v>
      </c>
      <c r="D198" s="258" t="s">
        <v>6437</v>
      </c>
      <c r="E198" s="259" t="s">
        <v>6041</v>
      </c>
      <c r="F198" s="262" t="s">
        <v>6433</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6273</v>
      </c>
      <c r="B199" s="254" t="s">
        <v>6401</v>
      </c>
      <c r="C199" s="255" t="s">
        <v>6438</v>
      </c>
      <c r="D199" s="258" t="s">
        <v>6439</v>
      </c>
      <c r="E199" s="259" t="s">
        <v>6041</v>
      </c>
      <c r="F199" s="262" t="s">
        <v>6433</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6440</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6440</v>
      </c>
      <c r="B201" s="253" t="s">
        <v>6441</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6440</v>
      </c>
      <c r="B202" s="254" t="s">
        <v>6441</v>
      </c>
      <c r="C202" s="255" t="s">
        <v>6442</v>
      </c>
      <c r="D202" s="258" t="s">
        <v>6443</v>
      </c>
      <c r="E202" s="259" t="s">
        <v>6320</v>
      </c>
      <c r="F202" s="262" t="s">
        <v>6444</v>
      </c>
      <c r="G202" s="265">
        <f>IF(COUNTIF(H202:AU202,"&lt;&gt;")=0,"",SUMPRODUCT(((Recommendations[ImplStatus]="Implemented")+(Recommendations[ImplStatus]="Compensated"))*ISNUMBER(MATCH(Recommendations[Id],H202:AU202,0)))/COUNTIF(H202:AU202,"&lt;&gt;"))</f>
        <v>0</v>
      </c>
      <c r="H202" s="266" t="s">
        <v>527</v>
      </c>
      <c r="I202" s="266" t="s">
        <v>586</v>
      </c>
      <c r="J202" s="266" t="s">
        <v>592</v>
      </c>
      <c r="K202" s="266" t="s">
        <v>598</v>
      </c>
      <c r="L202" s="266" t="s">
        <v>604</v>
      </c>
      <c r="M202" s="266" t="s">
        <v>1126</v>
      </c>
      <c r="N202" s="266" t="s">
        <v>1149</v>
      </c>
      <c r="O202" s="266" t="s">
        <v>1156</v>
      </c>
      <c r="P202" s="266" t="s">
        <v>1168</v>
      </c>
      <c r="Q202" s="266" t="s">
        <v>1173</v>
      </c>
      <c r="R202" s="266" t="s">
        <v>1183</v>
      </c>
      <c r="S202" s="266" t="s">
        <v>1226</v>
      </c>
      <c r="T202" s="266" t="s">
        <v>1239</v>
      </c>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6440</v>
      </c>
      <c r="B203" s="254" t="s">
        <v>6441</v>
      </c>
      <c r="C203" s="255" t="s">
        <v>6445</v>
      </c>
      <c r="D203" s="258" t="s">
        <v>6446</v>
      </c>
      <c r="E203" s="259" t="s">
        <v>6320</v>
      </c>
      <c r="F203" s="262" t="s">
        <v>6444</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6440</v>
      </c>
      <c r="B204" s="254" t="s">
        <v>6441</v>
      </c>
      <c r="C204" s="255" t="s">
        <v>6447</v>
      </c>
      <c r="D204" s="258" t="s">
        <v>6448</v>
      </c>
      <c r="E204" s="259" t="s">
        <v>6320</v>
      </c>
      <c r="F204" s="262" t="s">
        <v>6444</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6440</v>
      </c>
      <c r="B205" s="254" t="s">
        <v>6441</v>
      </c>
      <c r="C205" s="255" t="s">
        <v>6449</v>
      </c>
      <c r="D205" s="258" t="s">
        <v>6450</v>
      </c>
      <c r="E205" s="259" t="s">
        <v>6320</v>
      </c>
      <c r="F205" s="262" t="s">
        <v>6444</v>
      </c>
      <c r="G205" s="265">
        <f>IF(COUNTIF(H205:AU205,"&lt;&gt;")=0,"",SUMPRODUCT(((Recommendations[ImplStatus]="Implemented")+(Recommendations[ImplStatus]="Compensated"))*ISNUMBER(MATCH(Recommendations[Id],H205:AU205,0)))/COUNTIF(H205:AU205,"&lt;&gt;"))</f>
        <v>0</v>
      </c>
      <c r="H205" s="266" t="s">
        <v>1133</v>
      </c>
      <c r="I205" s="266" t="s">
        <v>1138</v>
      </c>
      <c r="J205" s="266" t="s">
        <v>1143</v>
      </c>
      <c r="K205" s="266" t="s">
        <v>1162</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6440</v>
      </c>
      <c r="B206" s="254" t="s">
        <v>6441</v>
      </c>
      <c r="C206" s="255" t="s">
        <v>6451</v>
      </c>
      <c r="D206" s="258" t="s">
        <v>6452</v>
      </c>
      <c r="E206" s="259" t="s">
        <v>6320</v>
      </c>
      <c r="F206" s="262" t="s">
        <v>6444</v>
      </c>
      <c r="G206" s="265">
        <f>IF(COUNTIF(H206:AU206,"&lt;&gt;")=0,"",SUMPRODUCT(((Recommendations[ImplStatus]="Implemented")+(Recommendations[ImplStatus]="Compensated"))*ISNUMBER(MATCH(Recommendations[Id],H206:AU206,0)))/COUNTIF(H206:AU206,"&lt;&gt;"))</f>
        <v>0</v>
      </c>
      <c r="H206" s="266" t="s">
        <v>1189</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6440</v>
      </c>
      <c r="B207" s="254" t="s">
        <v>6441</v>
      </c>
      <c r="C207" s="255" t="s">
        <v>6453</v>
      </c>
      <c r="D207" s="258" t="s">
        <v>6454</v>
      </c>
      <c r="E207" s="259" t="s">
        <v>6185</v>
      </c>
      <c r="F207" s="262" t="s">
        <v>6444</v>
      </c>
      <c r="G207" s="265">
        <f>IF(COUNTIF(H207:AU207,"&lt;&gt;")=0,"",SUMPRODUCT(((Recommendations[ImplStatus]="Implemented")+(Recommendations[ImplStatus]="Compensated"))*ISNUMBER(MATCH(Recommendations[Id],H207:AU207,0)))/COUNTIF(H207:AU207,"&lt;&gt;"))</f>
        <v>0</v>
      </c>
      <c r="H207" s="266" t="s">
        <v>1178</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6440</v>
      </c>
      <c r="B208" s="254" t="s">
        <v>6441</v>
      </c>
      <c r="C208" s="255" t="s">
        <v>6455</v>
      </c>
      <c r="D208" s="258" t="s">
        <v>6456</v>
      </c>
      <c r="E208" s="259" t="s">
        <v>6185</v>
      </c>
      <c r="F208" s="262" t="s">
        <v>6444</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6440</v>
      </c>
      <c r="B209" s="254" t="s">
        <v>6441</v>
      </c>
      <c r="C209" s="255" t="s">
        <v>6457</v>
      </c>
      <c r="D209" s="258" t="s">
        <v>6458</v>
      </c>
      <c r="E209" s="259" t="s">
        <v>6320</v>
      </c>
      <c r="F209" s="262" t="s">
        <v>6444</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6440</v>
      </c>
      <c r="B210" s="254" t="s">
        <v>6441</v>
      </c>
      <c r="C210" s="255" t="s">
        <v>6459</v>
      </c>
      <c r="D210" s="258" t="s">
        <v>6460</v>
      </c>
      <c r="E210" s="259" t="s">
        <v>6070</v>
      </c>
      <c r="F210" s="262" t="s">
        <v>6461</v>
      </c>
      <c r="G210" s="265">
        <f>IF(COUNTIF(H210:AU210,"&lt;&gt;")=0,"",SUMPRODUCT(((Recommendations[ImplStatus]="Implemented")+(Recommendations[ImplStatus]="Compensated"))*ISNUMBER(MATCH(Recommendations[Id],H210:AU210,0)))/COUNTIF(H210:AU210,"&lt;&gt;"))</f>
        <v>0</v>
      </c>
      <c r="H210" s="266" t="s">
        <v>394</v>
      </c>
      <c r="I210" s="266" t="s">
        <v>400</v>
      </c>
      <c r="J210" s="266" t="s">
        <v>404</v>
      </c>
      <c r="K210" s="266" t="s">
        <v>410</v>
      </c>
      <c r="L210" s="266" t="s">
        <v>414</v>
      </c>
      <c r="M210" s="266" t="s">
        <v>420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6440</v>
      </c>
      <c r="B211" s="254" t="s">
        <v>6441</v>
      </c>
      <c r="C211" s="255" t="s">
        <v>6462</v>
      </c>
      <c r="D211" s="258" t="s">
        <v>6463</v>
      </c>
      <c r="E211" s="259" t="s">
        <v>6070</v>
      </c>
      <c r="F211" s="262" t="s">
        <v>6461</v>
      </c>
      <c r="G211" s="265">
        <f>IF(COUNTIF(H211:AU211,"&lt;&gt;")=0,"",SUMPRODUCT(((Recommendations[ImplStatus]="Implemented")+(Recommendations[ImplStatus]="Compensated"))*ISNUMBER(MATCH(Recommendations[Id],H211:AU211,0)))/COUNTIF(H211:AU211,"&lt;&gt;"))</f>
        <v>0</v>
      </c>
      <c r="H211" s="266" t="s">
        <v>397</v>
      </c>
      <c r="I211" s="266" t="s">
        <v>407</v>
      </c>
      <c r="J211" s="266" t="s">
        <v>417</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6440</v>
      </c>
      <c r="B212" s="254" t="s">
        <v>6441</v>
      </c>
      <c r="C212" s="255" t="s">
        <v>6464</v>
      </c>
      <c r="D212" s="258" t="s">
        <v>6465</v>
      </c>
      <c r="E212" s="259" t="s">
        <v>6137</v>
      </c>
      <c r="F212" s="262" t="s">
        <v>6466</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6440</v>
      </c>
      <c r="B213" s="254" t="s">
        <v>6441</v>
      </c>
      <c r="C213" s="255" t="s">
        <v>6467</v>
      </c>
      <c r="D213" s="258" t="s">
        <v>6468</v>
      </c>
      <c r="E213" s="259" t="s">
        <v>6070</v>
      </c>
      <c r="F213" s="262" t="s">
        <v>6469</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6440</v>
      </c>
      <c r="B214" s="254" t="s">
        <v>6441</v>
      </c>
      <c r="C214" s="255" t="s">
        <v>6470</v>
      </c>
      <c r="D214" s="258" t="s">
        <v>6471</v>
      </c>
      <c r="E214" s="259" t="s">
        <v>6137</v>
      </c>
      <c r="F214" s="262" t="s">
        <v>6472</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6440</v>
      </c>
      <c r="B215" s="254" t="s">
        <v>6441</v>
      </c>
      <c r="C215" s="255" t="s">
        <v>6473</v>
      </c>
      <c r="D215" s="258" t="s">
        <v>6474</v>
      </c>
      <c r="E215" s="259" t="s">
        <v>6041</v>
      </c>
      <c r="F215" s="262" t="s">
        <v>6472</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6440</v>
      </c>
      <c r="B216" s="254" t="s">
        <v>6441</v>
      </c>
      <c r="C216" s="255" t="s">
        <v>6475</v>
      </c>
      <c r="D216" s="258" t="s">
        <v>6476</v>
      </c>
      <c r="E216" s="259" t="s">
        <v>6041</v>
      </c>
      <c r="F216" s="262" t="s">
        <v>6472</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6440</v>
      </c>
      <c r="B217" s="254" t="s">
        <v>6441</v>
      </c>
      <c r="C217" s="255" t="s">
        <v>6477</v>
      </c>
      <c r="D217" s="258" t="s">
        <v>6478</v>
      </c>
      <c r="E217" s="259" t="s">
        <v>6070</v>
      </c>
      <c r="F217" s="262" t="s">
        <v>6472</v>
      </c>
      <c r="G217" s="265">
        <f>IF(COUNTIF(H217:AU217,"&lt;&gt;")=0,"",SUMPRODUCT(((Recommendations[ImplStatus]="Implemented")+(Recommendations[ImplStatus]="Compensated"))*ISNUMBER(MATCH(Recommendations[Id],H217:AU217,0)))/COUNTIF(H217:AU217,"&lt;&gt;"))</f>
        <v>0</v>
      </c>
      <c r="H217" s="266" t="s">
        <v>541</v>
      </c>
      <c r="I217" s="266" t="s">
        <v>1202</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6440</v>
      </c>
      <c r="B218" s="254" t="s">
        <v>6441</v>
      </c>
      <c r="C218" s="255" t="s">
        <v>6479</v>
      </c>
      <c r="D218" s="258" t="s">
        <v>6480</v>
      </c>
      <c r="E218" s="259" t="s">
        <v>6070</v>
      </c>
      <c r="F218" s="262" t="s">
        <v>6472</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6440</v>
      </c>
      <c r="B219" s="254" t="s">
        <v>6441</v>
      </c>
      <c r="C219" s="255" t="s">
        <v>6481</v>
      </c>
      <c r="D219" s="258" t="s">
        <v>6482</v>
      </c>
      <c r="E219" s="259" t="s">
        <v>6070</v>
      </c>
      <c r="F219" s="262" t="s">
        <v>6472</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6440</v>
      </c>
      <c r="B220" s="254" t="s">
        <v>6441</v>
      </c>
      <c r="C220" s="255" t="s">
        <v>6483</v>
      </c>
      <c r="D220" s="258" t="s">
        <v>6484</v>
      </c>
      <c r="E220" s="259" t="s">
        <v>6070</v>
      </c>
      <c r="F220" s="262" t="s">
        <v>6472</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6440</v>
      </c>
      <c r="B221" s="253" t="s">
        <v>6485</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6440</v>
      </c>
      <c r="B222" s="254" t="s">
        <v>6485</v>
      </c>
      <c r="C222" s="255" t="s">
        <v>6486</v>
      </c>
      <c r="D222" s="258" t="s">
        <v>6487</v>
      </c>
      <c r="E222" s="259" t="s">
        <v>6137</v>
      </c>
      <c r="F222" s="262" t="s">
        <v>6488</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6440</v>
      </c>
      <c r="B223" s="254" t="s">
        <v>6485</v>
      </c>
      <c r="C223" s="255" t="s">
        <v>6489</v>
      </c>
      <c r="D223" s="258" t="s">
        <v>6490</v>
      </c>
      <c r="E223" s="259" t="s">
        <v>6137</v>
      </c>
      <c r="F223" s="262" t="s">
        <v>6488</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6440</v>
      </c>
      <c r="B224" s="254" t="s">
        <v>6485</v>
      </c>
      <c r="C224" s="255" t="s">
        <v>6491</v>
      </c>
      <c r="D224" s="258" t="s">
        <v>6492</v>
      </c>
      <c r="E224" s="259" t="s">
        <v>6137</v>
      </c>
      <c r="F224" s="262" t="s">
        <v>6488</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6440</v>
      </c>
      <c r="B225" s="254" t="s">
        <v>6485</v>
      </c>
      <c r="C225" s="255" t="s">
        <v>6493</v>
      </c>
      <c r="D225" s="258" t="s">
        <v>6494</v>
      </c>
      <c r="E225" s="259" t="s">
        <v>6137</v>
      </c>
      <c r="F225" s="262" t="s">
        <v>6488</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6440</v>
      </c>
      <c r="B226" s="254" t="s">
        <v>6485</v>
      </c>
      <c r="C226" s="255" t="s">
        <v>6495</v>
      </c>
      <c r="D226" s="258" t="s">
        <v>6496</v>
      </c>
      <c r="E226" s="259" t="s">
        <v>6137</v>
      </c>
      <c r="F226" s="262" t="s">
        <v>6488</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6440</v>
      </c>
      <c r="B227" s="254" t="s">
        <v>6485</v>
      </c>
      <c r="C227" s="255" t="s">
        <v>6497</v>
      </c>
      <c r="D227" s="258" t="s">
        <v>6498</v>
      </c>
      <c r="E227" s="259" t="s">
        <v>6137</v>
      </c>
      <c r="F227" s="262" t="s">
        <v>6488</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6440</v>
      </c>
      <c r="B228" s="254" t="s">
        <v>6485</v>
      </c>
      <c r="C228" s="255" t="s">
        <v>6499</v>
      </c>
      <c r="D228" s="258" t="s">
        <v>6500</v>
      </c>
      <c r="E228" s="259" t="s">
        <v>6137</v>
      </c>
      <c r="F228" s="262" t="s">
        <v>6488</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6440</v>
      </c>
      <c r="B229" s="254" t="s">
        <v>6485</v>
      </c>
      <c r="C229" s="255" t="s">
        <v>6501</v>
      </c>
      <c r="D229" s="258" t="s">
        <v>6502</v>
      </c>
      <c r="E229" s="259" t="s">
        <v>6041</v>
      </c>
      <c r="F229" s="262" t="s">
        <v>6488</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6440</v>
      </c>
      <c r="B230" s="254" t="s">
        <v>6485</v>
      </c>
      <c r="C230" s="255" t="s">
        <v>6503</v>
      </c>
      <c r="D230" s="258" t="s">
        <v>6504</v>
      </c>
      <c r="E230" s="259" t="s">
        <v>6041</v>
      </c>
      <c r="F230" s="262" t="s">
        <v>6488</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6440</v>
      </c>
      <c r="B231" s="254" t="s">
        <v>6485</v>
      </c>
      <c r="C231" s="255" t="s">
        <v>6505</v>
      </c>
      <c r="D231" s="258" t="s">
        <v>6506</v>
      </c>
      <c r="E231" s="259" t="s">
        <v>6137</v>
      </c>
      <c r="F231" s="262" t="s">
        <v>6507</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6440</v>
      </c>
      <c r="B232" s="254" t="s">
        <v>6485</v>
      </c>
      <c r="C232" s="255" t="s">
        <v>6508</v>
      </c>
      <c r="D232" s="258" t="s">
        <v>6509</v>
      </c>
      <c r="E232" s="259" t="s">
        <v>6137</v>
      </c>
      <c r="F232" s="262" t="s">
        <v>6507</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6440</v>
      </c>
      <c r="B233" s="254" t="s">
        <v>6485</v>
      </c>
      <c r="C233" s="255" t="s">
        <v>6510</v>
      </c>
      <c r="D233" s="258" t="s">
        <v>6511</v>
      </c>
      <c r="E233" s="259" t="s">
        <v>6070</v>
      </c>
      <c r="F233" s="262" t="s">
        <v>6507</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6440</v>
      </c>
      <c r="B234" s="254" t="s">
        <v>6485</v>
      </c>
      <c r="C234" s="255" t="s">
        <v>6512</v>
      </c>
      <c r="D234" s="258" t="s">
        <v>6513</v>
      </c>
      <c r="E234" s="259" t="s">
        <v>6070</v>
      </c>
      <c r="F234" s="262" t="s">
        <v>6507</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6440</v>
      </c>
      <c r="B235" s="254" t="s">
        <v>6485</v>
      </c>
      <c r="C235" s="255" t="s">
        <v>6514</v>
      </c>
      <c r="D235" s="258" t="s">
        <v>6515</v>
      </c>
      <c r="E235" s="259" t="s">
        <v>6137</v>
      </c>
      <c r="F235" s="262" t="s">
        <v>6507</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6440</v>
      </c>
      <c r="B236" s="254" t="s">
        <v>6485</v>
      </c>
      <c r="C236" s="255" t="s">
        <v>6516</v>
      </c>
      <c r="D236" s="258" t="s">
        <v>6517</v>
      </c>
      <c r="E236" s="259" t="s">
        <v>6070</v>
      </c>
      <c r="F236" s="262" t="s">
        <v>6507</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6440</v>
      </c>
      <c r="B237" s="253" t="s">
        <v>2674</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6440</v>
      </c>
      <c r="B238" s="254" t="s">
        <v>2674</v>
      </c>
      <c r="C238" s="255" t="s">
        <v>6518</v>
      </c>
      <c r="D238" s="258" t="s">
        <v>6519</v>
      </c>
      <c r="E238" s="259" t="s">
        <v>6041</v>
      </c>
      <c r="F238" s="262" t="s">
        <v>6520</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6440</v>
      </c>
      <c r="B239" s="254" t="s">
        <v>2674</v>
      </c>
      <c r="C239" s="255" t="s">
        <v>6521</v>
      </c>
      <c r="D239" s="258" t="s">
        <v>6522</v>
      </c>
      <c r="E239" s="259" t="s">
        <v>6041</v>
      </c>
      <c r="F239" s="262" t="s">
        <v>6520</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6440</v>
      </c>
      <c r="B240" s="254" t="s">
        <v>2674</v>
      </c>
      <c r="C240" s="255" t="s">
        <v>6523</v>
      </c>
      <c r="D240" s="258" t="s">
        <v>6524</v>
      </c>
      <c r="E240" s="259" t="s">
        <v>6041</v>
      </c>
      <c r="F240" s="262" t="s">
        <v>6520</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6440</v>
      </c>
      <c r="B241" s="254" t="s">
        <v>2674</v>
      </c>
      <c r="C241" s="255" t="s">
        <v>6525</v>
      </c>
      <c r="D241" s="258" t="s">
        <v>6526</v>
      </c>
      <c r="E241" s="259" t="s">
        <v>6041</v>
      </c>
      <c r="F241" s="262" t="s">
        <v>6520</v>
      </c>
      <c r="G241" s="265">
        <f>IF(COUNTIF(H241:AU241,"&lt;&gt;")=0,"",SUMPRODUCT(((Recommendations[ImplStatus]="Implemented")+(Recommendations[ImplStatus]="Compensated"))*ISNUMBER(MATCH(Recommendations[Id],H241:AU241,0)))/COUNTIF(H241:AU241,"&lt;&gt;"))</f>
        <v>0</v>
      </c>
      <c r="H241" s="266" t="s">
        <v>121</v>
      </c>
      <c r="I241" s="266" t="s">
        <v>126</v>
      </c>
      <c r="J241" s="266" t="s">
        <v>131</v>
      </c>
      <c r="K241" s="266" t="s">
        <v>136</v>
      </c>
      <c r="L241" s="266" t="s">
        <v>141</v>
      </c>
      <c r="M241" s="266" t="s">
        <v>436</v>
      </c>
      <c r="N241" s="266" t="s">
        <v>442</v>
      </c>
      <c r="O241" s="266" t="s">
        <v>458</v>
      </c>
      <c r="P241" s="266" t="s">
        <v>469</v>
      </c>
      <c r="Q241" s="266" t="s">
        <v>474</v>
      </c>
      <c r="R241" s="266" t="s">
        <v>479</v>
      </c>
      <c r="S241" s="266" t="s">
        <v>484</v>
      </c>
      <c r="T241" s="266" t="s">
        <v>490</v>
      </c>
      <c r="U241" s="266" t="s">
        <v>1295</v>
      </c>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6440</v>
      </c>
      <c r="B242" s="254" t="s">
        <v>2674</v>
      </c>
      <c r="C242" s="255" t="s">
        <v>6527</v>
      </c>
      <c r="D242" s="258" t="s">
        <v>6528</v>
      </c>
      <c r="E242" s="259" t="s">
        <v>6041</v>
      </c>
      <c r="F242" s="262" t="s">
        <v>6520</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6440</v>
      </c>
      <c r="B243" s="254" t="s">
        <v>2674</v>
      </c>
      <c r="C243" s="255" t="s">
        <v>6529</v>
      </c>
      <c r="D243" s="258" t="s">
        <v>6530</v>
      </c>
      <c r="E243" s="259" t="s">
        <v>6041</v>
      </c>
      <c r="F243" s="262" t="s">
        <v>6520</v>
      </c>
      <c r="G243" s="265">
        <f>IF(COUNTIF(H243:AU243,"&lt;&gt;")=0,"",SUMPRODUCT(((Recommendations[ImplStatus]="Implemented")+(Recommendations[ImplStatus]="Compensated"))*ISNUMBER(MATCH(Recommendations[Id],H243:AU243,0)))/COUNTIF(H243:AU243,"&lt;&gt;"))</f>
        <v>0</v>
      </c>
      <c r="H243" s="266" t="s">
        <v>151</v>
      </c>
      <c r="I243" s="266" t="s">
        <v>496</v>
      </c>
      <c r="J243" s="266" t="s">
        <v>1275</v>
      </c>
      <c r="K243" s="266" t="s">
        <v>1285</v>
      </c>
      <c r="L243" s="266" t="s">
        <v>1291</v>
      </c>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6440</v>
      </c>
      <c r="B244" s="254" t="s">
        <v>2674</v>
      </c>
      <c r="C244" s="255" t="s">
        <v>6531</v>
      </c>
      <c r="D244" s="258" t="s">
        <v>6532</v>
      </c>
      <c r="E244" s="259" t="s">
        <v>6041</v>
      </c>
      <c r="F244" s="262" t="s">
        <v>6520</v>
      </c>
      <c r="G244" s="265">
        <f>IF(COUNTIF(H244:AU244,"&lt;&gt;")=0,"",SUMPRODUCT(((Recommendations[ImplStatus]="Implemented")+(Recommendations[ImplStatus]="Compensated"))*ISNUMBER(MATCH(Recommendations[Id],H244:AU244,0)))/COUNTIF(H244:AU244,"&lt;&gt;"))</f>
        <v>0</v>
      </c>
      <c r="H244" s="266" t="s">
        <v>547</v>
      </c>
      <c r="I244" s="266" t="s">
        <v>552</v>
      </c>
      <c r="J244" s="266" t="s">
        <v>557</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6440</v>
      </c>
      <c r="B245" s="254" t="s">
        <v>2674</v>
      </c>
      <c r="C245" s="255" t="s">
        <v>6533</v>
      </c>
      <c r="D245" s="258" t="s">
        <v>6534</v>
      </c>
      <c r="E245" s="259" t="s">
        <v>6041</v>
      </c>
      <c r="F245" s="262" t="s">
        <v>6520</v>
      </c>
      <c r="G245" s="265">
        <f>IF(COUNTIF(H245:AU245,"&lt;&gt;")=0,"",SUMPRODUCT(((Recommendations[ImplStatus]="Implemented")+(Recommendations[ImplStatus]="Compensated"))*ISNUMBER(MATCH(Recommendations[Id],H245:AU245,0)))/COUNTIF(H245:AU245,"&lt;&gt;"))</f>
        <v>0</v>
      </c>
      <c r="H245" s="266" t="s">
        <v>447</v>
      </c>
      <c r="I245" s="266" t="s">
        <v>521</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6440</v>
      </c>
      <c r="B246" s="254" t="s">
        <v>2674</v>
      </c>
      <c r="C246" s="255" t="s">
        <v>6535</v>
      </c>
      <c r="D246" s="258" t="s">
        <v>6536</v>
      </c>
      <c r="E246" s="259" t="s">
        <v>6041</v>
      </c>
      <c r="F246" s="262" t="s">
        <v>6520</v>
      </c>
      <c r="G246" s="265">
        <f>IF(COUNTIF(H246:AU246,"&lt;&gt;")=0,"",SUMPRODUCT(((Recommendations[ImplStatus]="Implemented")+(Recommendations[ImplStatus]="Compensated"))*ISNUMBER(MATCH(Recommendations[Id],H246:AU246,0)))/COUNTIF(H246:AU246,"&lt;&gt;"))</f>
        <v>0</v>
      </c>
      <c r="H246" s="266" t="s">
        <v>96</v>
      </c>
      <c r="I246" s="266" t="s">
        <v>101</v>
      </c>
      <c r="J246" s="266" t="s">
        <v>424</v>
      </c>
      <c r="K246" s="266" t="s">
        <v>430</v>
      </c>
      <c r="L246" s="266" t="s">
        <v>1243</v>
      </c>
      <c r="M246" s="266" t="s">
        <v>1261</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6440</v>
      </c>
      <c r="B247" s="254" t="s">
        <v>2674</v>
      </c>
      <c r="C247" s="255" t="s">
        <v>6537</v>
      </c>
      <c r="D247" s="258" t="s">
        <v>6538</v>
      </c>
      <c r="E247" s="259" t="s">
        <v>6041</v>
      </c>
      <c r="F247" s="262" t="s">
        <v>6520</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6440</v>
      </c>
      <c r="B248" s="254" t="s">
        <v>2674</v>
      </c>
      <c r="C248" s="255" t="s">
        <v>6539</v>
      </c>
      <c r="D248" s="258" t="s">
        <v>6540</v>
      </c>
      <c r="E248" s="259" t="s">
        <v>6070</v>
      </c>
      <c r="F248" s="262" t="s">
        <v>6520</v>
      </c>
      <c r="G248" s="265">
        <f>IF(COUNTIF(H248:AU248,"&lt;&gt;")=0,"",SUMPRODUCT(((Recommendations[ImplStatus]="Implemented")+(Recommendations[ImplStatus]="Compensated"))*ISNUMBER(MATCH(Recommendations[Id],H248:AU248,0)))/COUNTIF(H248:AU248,"&lt;&gt;"))</f>
        <v>0</v>
      </c>
      <c r="H248" s="266" t="s">
        <v>609</v>
      </c>
      <c r="I248" s="266" t="s">
        <v>614</v>
      </c>
      <c r="J248" s="266" t="s">
        <v>620</v>
      </c>
      <c r="K248" s="266" t="s">
        <v>625</v>
      </c>
      <c r="L248" s="266" t="s">
        <v>630</v>
      </c>
      <c r="M248" s="266" t="s">
        <v>635</v>
      </c>
      <c r="N248" s="266" t="s">
        <v>641</v>
      </c>
      <c r="O248" s="266" t="s">
        <v>654</v>
      </c>
      <c r="P248" s="266" t="s">
        <v>665</v>
      </c>
      <c r="Q248" s="266" t="s">
        <v>670</v>
      </c>
      <c r="R248" s="266" t="s">
        <v>681</v>
      </c>
      <c r="S248" s="266" t="s">
        <v>687</v>
      </c>
      <c r="T248" s="266" t="s">
        <v>693</v>
      </c>
      <c r="U248" s="266" t="s">
        <v>704</v>
      </c>
      <c r="V248" s="266" t="s">
        <v>709</v>
      </c>
      <c r="W248" s="266" t="s">
        <v>714</v>
      </c>
      <c r="X248" s="266" t="s">
        <v>719</v>
      </c>
      <c r="Y248" s="266" t="s">
        <v>724</v>
      </c>
      <c r="Z248" s="266" t="s">
        <v>729</v>
      </c>
      <c r="AA248" s="266" t="s">
        <v>735</v>
      </c>
      <c r="AB248" s="266" t="s">
        <v>740</v>
      </c>
      <c r="AC248" s="266" t="s">
        <v>745</v>
      </c>
      <c r="AD248" s="266" t="s">
        <v>750</v>
      </c>
      <c r="AE248" s="266" t="s">
        <v>755</v>
      </c>
      <c r="AF248" s="266" t="s">
        <v>760</v>
      </c>
      <c r="AG248" s="266" t="s">
        <v>765</v>
      </c>
      <c r="AH248" s="266" t="s">
        <v>770</v>
      </c>
      <c r="AI248" s="266" t="s">
        <v>775</v>
      </c>
      <c r="AJ248" s="266" t="s">
        <v>780</v>
      </c>
      <c r="AK248" s="266" t="s">
        <v>785</v>
      </c>
      <c r="AL248" s="266" t="s">
        <v>790</v>
      </c>
      <c r="AM248" s="266" t="s">
        <v>795</v>
      </c>
      <c r="AN248" s="266" t="s">
        <v>800</v>
      </c>
      <c r="AO248" s="266" t="s">
        <v>805</v>
      </c>
      <c r="AP248" s="266" t="s">
        <v>810</v>
      </c>
      <c r="AQ248" s="266" t="s">
        <v>815</v>
      </c>
      <c r="AR248" s="266" t="s">
        <v>820</v>
      </c>
      <c r="AS248" s="266" t="s">
        <v>825</v>
      </c>
      <c r="AT248" s="266" t="s">
        <v>830</v>
      </c>
      <c r="AU248" s="280" t="s">
        <v>835</v>
      </c>
    </row>
    <row r="249" spans="1:47" ht="60" customHeight="1" x14ac:dyDescent="0.35">
      <c r="A249" s="276" t="s">
        <v>6440</v>
      </c>
      <c r="B249" s="254" t="s">
        <v>2674</v>
      </c>
      <c r="C249" s="255" t="s">
        <v>6541</v>
      </c>
      <c r="D249" s="258" t="s">
        <v>6542</v>
      </c>
      <c r="E249" s="259" t="s">
        <v>6070</v>
      </c>
      <c r="F249" s="262" t="s">
        <v>6543</v>
      </c>
      <c r="G249" s="265">
        <f>IF(COUNTIF(H249:AU249,"&lt;&gt;")=0,"",SUMPRODUCT(((Recommendations[ImplStatus]="Implemented")+(Recommendations[ImplStatus]="Compensated"))*ISNUMBER(MATCH(Recommendations[Id],H249:AU249,0)))/COUNTIF(H249:AU249,"&lt;&gt;"))</f>
        <v>0</v>
      </c>
      <c r="H249" s="266" t="s">
        <v>534</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6440</v>
      </c>
      <c r="B250" s="254" t="s">
        <v>2674</v>
      </c>
      <c r="C250" s="255" t="s">
        <v>6544</v>
      </c>
      <c r="D250" s="258" t="s">
        <v>6545</v>
      </c>
      <c r="E250" s="259" t="s">
        <v>6070</v>
      </c>
      <c r="F250" s="262" t="s">
        <v>6543</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6440</v>
      </c>
      <c r="B251" s="253" t="s">
        <v>6546</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6440</v>
      </c>
      <c r="B252" s="254" t="s">
        <v>6546</v>
      </c>
      <c r="C252" s="255" t="s">
        <v>6547</v>
      </c>
      <c r="D252" s="258" t="s">
        <v>6548</v>
      </c>
      <c r="E252" s="259" t="s">
        <v>6137</v>
      </c>
      <c r="F252" s="262" t="s">
        <v>6549</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6440</v>
      </c>
      <c r="B253" s="254" t="s">
        <v>6546</v>
      </c>
      <c r="C253" s="255" t="s">
        <v>6550</v>
      </c>
      <c r="D253" s="258" t="s">
        <v>6551</v>
      </c>
      <c r="E253" s="259" t="s">
        <v>6137</v>
      </c>
      <c r="F253" s="262" t="s">
        <v>6549</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6440</v>
      </c>
      <c r="B254" s="254" t="s">
        <v>6546</v>
      </c>
      <c r="C254" s="255" t="s">
        <v>6552</v>
      </c>
      <c r="D254" s="258" t="s">
        <v>6553</v>
      </c>
      <c r="E254" s="259" t="s">
        <v>6137</v>
      </c>
      <c r="F254" s="262" t="s">
        <v>6549</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6440</v>
      </c>
      <c r="B255" s="254" t="s">
        <v>6546</v>
      </c>
      <c r="C255" s="255" t="s">
        <v>6554</v>
      </c>
      <c r="D255" s="258" t="s">
        <v>6555</v>
      </c>
      <c r="E255" s="259" t="s">
        <v>6137</v>
      </c>
      <c r="F255" s="262" t="s">
        <v>6549</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6440</v>
      </c>
      <c r="B256" s="254" t="s">
        <v>6546</v>
      </c>
      <c r="C256" s="255" t="s">
        <v>6556</v>
      </c>
      <c r="D256" s="258" t="s">
        <v>6557</v>
      </c>
      <c r="E256" s="259" t="s">
        <v>6137</v>
      </c>
      <c r="F256" s="262" t="s">
        <v>6549</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6440</v>
      </c>
      <c r="B257" s="254" t="s">
        <v>6546</v>
      </c>
      <c r="C257" s="255" t="s">
        <v>6558</v>
      </c>
      <c r="D257" s="258" t="s">
        <v>6559</v>
      </c>
      <c r="E257" s="259" t="s">
        <v>6041</v>
      </c>
      <c r="F257" s="262" t="s">
        <v>6549</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6440</v>
      </c>
      <c r="B258" s="254" t="s">
        <v>6546</v>
      </c>
      <c r="C258" s="255" t="s">
        <v>6560</v>
      </c>
      <c r="D258" s="258" t="s">
        <v>6561</v>
      </c>
      <c r="E258" s="259" t="s">
        <v>6041</v>
      </c>
      <c r="F258" s="262" t="s">
        <v>6549</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6440</v>
      </c>
      <c r="B259" s="254" t="s">
        <v>6546</v>
      </c>
      <c r="C259" s="255" t="s">
        <v>6562</v>
      </c>
      <c r="D259" s="258" t="s">
        <v>6563</v>
      </c>
      <c r="E259" s="259" t="s">
        <v>6041</v>
      </c>
      <c r="F259" s="262" t="s">
        <v>6549</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6440</v>
      </c>
      <c r="B260" s="254" t="s">
        <v>6546</v>
      </c>
      <c r="C260" s="255" t="s">
        <v>6564</v>
      </c>
      <c r="D260" s="258" t="s">
        <v>6565</v>
      </c>
      <c r="E260" s="259" t="s">
        <v>6041</v>
      </c>
      <c r="F260" s="262" t="s">
        <v>6549</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6440</v>
      </c>
      <c r="B261" s="254" t="s">
        <v>6546</v>
      </c>
      <c r="C261" s="255" t="s">
        <v>6566</v>
      </c>
      <c r="D261" s="258" t="s">
        <v>6567</v>
      </c>
      <c r="E261" s="259" t="s">
        <v>6185</v>
      </c>
      <c r="F261" s="262" t="s">
        <v>6549</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6440</v>
      </c>
      <c r="B262" s="254" t="s">
        <v>6546</v>
      </c>
      <c r="C262" s="255" t="s">
        <v>6568</v>
      </c>
      <c r="D262" s="258" t="s">
        <v>6569</v>
      </c>
      <c r="E262" s="259" t="s">
        <v>6185</v>
      </c>
      <c r="F262" s="262" t="s">
        <v>6549</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6440</v>
      </c>
      <c r="B263" s="254" t="s">
        <v>6546</v>
      </c>
      <c r="C263" s="255" t="s">
        <v>6570</v>
      </c>
      <c r="D263" s="258" t="s">
        <v>6571</v>
      </c>
      <c r="E263" s="259" t="s">
        <v>6185</v>
      </c>
      <c r="F263" s="262" t="s">
        <v>6549</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6440</v>
      </c>
      <c r="B264" s="253" t="s">
        <v>6572</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6440</v>
      </c>
      <c r="B265" s="254" t="s">
        <v>6572</v>
      </c>
      <c r="C265" s="255" t="s">
        <v>6573</v>
      </c>
      <c r="D265" s="258" t="s">
        <v>6574</v>
      </c>
      <c r="E265" s="259" t="s">
        <v>6070</v>
      </c>
      <c r="F265" s="262" t="s">
        <v>6575</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6440</v>
      </c>
      <c r="B266" s="254" t="s">
        <v>6572</v>
      </c>
      <c r="C266" s="255" t="s">
        <v>6576</v>
      </c>
      <c r="D266" s="258" t="s">
        <v>6577</v>
      </c>
      <c r="E266" s="259" t="s">
        <v>6070</v>
      </c>
      <c r="F266" s="262" t="s">
        <v>6575</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6440</v>
      </c>
      <c r="B267" s="254" t="s">
        <v>6572</v>
      </c>
      <c r="C267" s="255" t="s">
        <v>6578</v>
      </c>
      <c r="D267" s="258" t="s">
        <v>6579</v>
      </c>
      <c r="E267" s="259" t="s">
        <v>6070</v>
      </c>
      <c r="F267" s="262" t="s">
        <v>6575</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6440</v>
      </c>
      <c r="B268" s="254" t="s">
        <v>6572</v>
      </c>
      <c r="C268" s="255" t="s">
        <v>6580</v>
      </c>
      <c r="D268" s="258" t="s">
        <v>6581</v>
      </c>
      <c r="E268" s="259" t="s">
        <v>6070</v>
      </c>
      <c r="F268" s="262" t="s">
        <v>6575</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6440</v>
      </c>
      <c r="B269" s="254" t="s">
        <v>6572</v>
      </c>
      <c r="C269" s="255" t="s">
        <v>6582</v>
      </c>
      <c r="D269" s="258" t="s">
        <v>6583</v>
      </c>
      <c r="E269" s="259" t="s">
        <v>6070</v>
      </c>
      <c r="F269" s="262" t="s">
        <v>6575</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6440</v>
      </c>
      <c r="B270" s="254" t="s">
        <v>6572</v>
      </c>
      <c r="C270" s="255" t="s">
        <v>6584</v>
      </c>
      <c r="D270" s="258" t="s">
        <v>6585</v>
      </c>
      <c r="E270" s="259" t="s">
        <v>6070</v>
      </c>
      <c r="F270" s="262" t="s">
        <v>6575</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6440</v>
      </c>
      <c r="B271" s="254" t="s">
        <v>6572</v>
      </c>
      <c r="C271" s="255" t="s">
        <v>6586</v>
      </c>
      <c r="D271" s="258" t="s">
        <v>6587</v>
      </c>
      <c r="E271" s="259" t="s">
        <v>6070</v>
      </c>
      <c r="F271" s="262" t="s">
        <v>6575</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6440</v>
      </c>
      <c r="B272" s="254" t="s">
        <v>6572</v>
      </c>
      <c r="C272" s="255" t="s">
        <v>6588</v>
      </c>
      <c r="D272" s="258" t="s">
        <v>6589</v>
      </c>
      <c r="E272" s="259" t="s">
        <v>6070</v>
      </c>
      <c r="F272" s="262" t="s">
        <v>6575</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6440</v>
      </c>
      <c r="B273" s="254" t="s">
        <v>6572</v>
      </c>
      <c r="C273" s="255" t="s">
        <v>6590</v>
      </c>
      <c r="D273" s="258" t="s">
        <v>6591</v>
      </c>
      <c r="E273" s="259" t="s">
        <v>6070</v>
      </c>
      <c r="F273" s="262" t="s">
        <v>6575</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6592</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6592</v>
      </c>
      <c r="B275" s="253" t="s">
        <v>6593</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6592</v>
      </c>
      <c r="B276" s="254" t="s">
        <v>6593</v>
      </c>
      <c r="C276" s="255" t="s">
        <v>6594</v>
      </c>
      <c r="D276" s="258" t="s">
        <v>6595</v>
      </c>
      <c r="E276" s="259" t="s">
        <v>6041</v>
      </c>
      <c r="F276" s="262" t="s">
        <v>6596</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6592</v>
      </c>
      <c r="B277" s="254" t="s">
        <v>6593</v>
      </c>
      <c r="C277" s="255" t="s">
        <v>6597</v>
      </c>
      <c r="D277" s="258" t="s">
        <v>6598</v>
      </c>
      <c r="E277" s="259" t="s">
        <v>6041</v>
      </c>
      <c r="F277" s="262" t="s">
        <v>6596</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6592</v>
      </c>
      <c r="B278" s="254" t="s">
        <v>6593</v>
      </c>
      <c r="C278" s="255" t="s">
        <v>6599</v>
      </c>
      <c r="D278" s="258" t="s">
        <v>6600</v>
      </c>
      <c r="E278" s="259" t="s">
        <v>6041</v>
      </c>
      <c r="F278" s="262" t="s">
        <v>6596</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6592</v>
      </c>
      <c r="B279" s="254" t="s">
        <v>6593</v>
      </c>
      <c r="C279" s="255" t="s">
        <v>6601</v>
      </c>
      <c r="D279" s="258" t="s">
        <v>6602</v>
      </c>
      <c r="E279" s="259" t="s">
        <v>6041</v>
      </c>
      <c r="F279" s="262" t="s">
        <v>6596</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6592</v>
      </c>
      <c r="B280" s="254" t="s">
        <v>6593</v>
      </c>
      <c r="C280" s="255" t="s">
        <v>6603</v>
      </c>
      <c r="D280" s="258" t="s">
        <v>6604</v>
      </c>
      <c r="E280" s="259" t="s">
        <v>6041</v>
      </c>
      <c r="F280" s="262" t="s">
        <v>6596</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6592</v>
      </c>
      <c r="B281" s="254" t="s">
        <v>6593</v>
      </c>
      <c r="C281" s="255" t="s">
        <v>6605</v>
      </c>
      <c r="D281" s="258" t="s">
        <v>6606</v>
      </c>
      <c r="E281" s="259" t="s">
        <v>6041</v>
      </c>
      <c r="F281" s="262" t="s">
        <v>6596</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6592</v>
      </c>
      <c r="B282" s="254" t="s">
        <v>6593</v>
      </c>
      <c r="C282" s="255" t="s">
        <v>6607</v>
      </c>
      <c r="D282" s="258" t="s">
        <v>6608</v>
      </c>
      <c r="E282" s="259" t="s">
        <v>6041</v>
      </c>
      <c r="F282" s="262" t="s">
        <v>6596</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6592</v>
      </c>
      <c r="B283" s="254" t="s">
        <v>6593</v>
      </c>
      <c r="C283" s="255" t="s">
        <v>6609</v>
      </c>
      <c r="D283" s="258" t="s">
        <v>6610</v>
      </c>
      <c r="E283" s="259" t="s">
        <v>6137</v>
      </c>
      <c r="F283" s="262" t="s">
        <v>6611</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6592</v>
      </c>
      <c r="B284" s="254" t="s">
        <v>6593</v>
      </c>
      <c r="C284" s="255" t="s">
        <v>6612</v>
      </c>
      <c r="D284" s="258" t="s">
        <v>6613</v>
      </c>
      <c r="E284" s="259" t="s">
        <v>6137</v>
      </c>
      <c r="F284" s="262" t="s">
        <v>6611</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6592</v>
      </c>
      <c r="B285" s="254" t="s">
        <v>6593</v>
      </c>
      <c r="C285" s="255" t="s">
        <v>6614</v>
      </c>
      <c r="D285" s="258" t="s">
        <v>6615</v>
      </c>
      <c r="E285" s="259" t="s">
        <v>6041</v>
      </c>
      <c r="F285" s="262" t="s">
        <v>6611</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6592</v>
      </c>
      <c r="B286" s="254" t="s">
        <v>6593</v>
      </c>
      <c r="C286" s="255" t="s">
        <v>6616</v>
      </c>
      <c r="D286" s="258" t="s">
        <v>6617</v>
      </c>
      <c r="E286" s="259" t="s">
        <v>6070</v>
      </c>
      <c r="F286" s="262" t="s">
        <v>6611</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6592</v>
      </c>
      <c r="B287" s="254" t="s">
        <v>6593</v>
      </c>
      <c r="C287" s="255" t="s">
        <v>6618</v>
      </c>
      <c r="D287" s="258" t="s">
        <v>6619</v>
      </c>
      <c r="E287" s="259" t="s">
        <v>6070</v>
      </c>
      <c r="F287" s="262" t="s">
        <v>6611</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6592</v>
      </c>
      <c r="B288" s="254" t="s">
        <v>6593</v>
      </c>
      <c r="C288" s="255" t="s">
        <v>6620</v>
      </c>
      <c r="D288" s="258" t="s">
        <v>6621</v>
      </c>
      <c r="E288" s="259" t="s">
        <v>6070</v>
      </c>
      <c r="F288" s="262" t="s">
        <v>6611</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6592</v>
      </c>
      <c r="B289" s="254" t="s">
        <v>6593</v>
      </c>
      <c r="C289" s="255" t="s">
        <v>6622</v>
      </c>
      <c r="D289" s="258" t="s">
        <v>6623</v>
      </c>
      <c r="E289" s="259" t="s">
        <v>6070</v>
      </c>
      <c r="F289" s="262" t="s">
        <v>6611</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6592</v>
      </c>
      <c r="B290" s="254" t="s">
        <v>6593</v>
      </c>
      <c r="C290" s="255" t="s">
        <v>6624</v>
      </c>
      <c r="D290" s="258" t="s">
        <v>6625</v>
      </c>
      <c r="E290" s="259" t="s">
        <v>6041</v>
      </c>
      <c r="F290" s="262" t="s">
        <v>6611</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6592</v>
      </c>
      <c r="B291" s="254" t="s">
        <v>6593</v>
      </c>
      <c r="C291" s="255" t="s">
        <v>6626</v>
      </c>
      <c r="D291" s="258" t="s">
        <v>6627</v>
      </c>
      <c r="E291" s="259" t="s">
        <v>6070</v>
      </c>
      <c r="F291" s="262" t="s">
        <v>6628</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6592</v>
      </c>
      <c r="B292" s="254" t="s">
        <v>6593</v>
      </c>
      <c r="C292" s="255" t="s">
        <v>6629</v>
      </c>
      <c r="D292" s="258" t="s">
        <v>6630</v>
      </c>
      <c r="E292" s="259" t="s">
        <v>6070</v>
      </c>
      <c r="F292" s="262" t="s">
        <v>6628</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6592</v>
      </c>
      <c r="B293" s="254" t="s">
        <v>6593</v>
      </c>
      <c r="C293" s="255" t="s">
        <v>6631</v>
      </c>
      <c r="D293" s="258" t="s">
        <v>6632</v>
      </c>
      <c r="E293" s="259" t="s">
        <v>6320</v>
      </c>
      <c r="F293" s="262" t="s">
        <v>6611</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6592</v>
      </c>
      <c r="B294" s="254" t="s">
        <v>6593</v>
      </c>
      <c r="C294" s="255" t="s">
        <v>6633</v>
      </c>
      <c r="D294" s="258" t="s">
        <v>6634</v>
      </c>
      <c r="E294" s="259" t="s">
        <v>6320</v>
      </c>
      <c r="F294" s="262" t="s">
        <v>6611</v>
      </c>
      <c r="G294" s="265">
        <f>IF(COUNTIF(H294:AU294,"&lt;&gt;")=0,"",SUMPRODUCT(((Recommendations[ImplStatus]="Implemented")+(Recommendations[ImplStatus]="Compensated"))*ISNUMBER(MATCH(Recommendations[Id],H294:AU294,0)))/COUNTIF(H294:AU294,"&lt;&gt;"))</f>
        <v>0</v>
      </c>
      <c r="H294" s="266" t="s">
        <v>15</v>
      </c>
      <c r="I294" s="266" t="s">
        <v>24</v>
      </c>
      <c r="J294" s="266" t="s">
        <v>28</v>
      </c>
      <c r="K294" s="266" t="s">
        <v>1209</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6592</v>
      </c>
      <c r="B295" s="254" t="s">
        <v>6593</v>
      </c>
      <c r="C295" s="255" t="s">
        <v>6635</v>
      </c>
      <c r="D295" s="258" t="s">
        <v>6636</v>
      </c>
      <c r="E295" s="259" t="s">
        <v>6137</v>
      </c>
      <c r="F295" s="262" t="s">
        <v>6611</v>
      </c>
      <c r="G295" s="265">
        <f>IF(COUNTIF(H295:AU295,"&lt;&gt;")=0,"",SUMPRODUCT(((Recommendations[ImplStatus]="Implemented")+(Recommendations[ImplStatus]="Compensated"))*ISNUMBER(MATCH(Recommendations[Id],H295:AU295,0)))/COUNTIF(H295:AU295,"&lt;&gt;"))</f>
        <v>0</v>
      </c>
      <c r="H295" s="266" t="s">
        <v>46</v>
      </c>
      <c r="I295" s="266" t="s">
        <v>146</v>
      </c>
      <c r="J295" s="266" t="s">
        <v>463</v>
      </c>
      <c r="K295" s="266" t="s">
        <v>514</v>
      </c>
      <c r="L295" s="266" t="s">
        <v>1195</v>
      </c>
      <c r="M295" s="266" t="s">
        <v>1305</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6592</v>
      </c>
      <c r="B296" s="254" t="s">
        <v>6593</v>
      </c>
      <c r="C296" s="255" t="s">
        <v>6637</v>
      </c>
      <c r="D296" s="258" t="s">
        <v>6638</v>
      </c>
      <c r="E296" s="259" t="s">
        <v>6137</v>
      </c>
      <c r="F296" s="262" t="s">
        <v>6611</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6592</v>
      </c>
      <c r="B297" s="254" t="s">
        <v>6593</v>
      </c>
      <c r="C297" s="255" t="s">
        <v>6639</v>
      </c>
      <c r="D297" s="258" t="s">
        <v>6640</v>
      </c>
      <c r="E297" s="259" t="s">
        <v>6041</v>
      </c>
      <c r="F297" s="262" t="s">
        <v>6611</v>
      </c>
      <c r="G297" s="265">
        <f>IF(COUNTIF(H297:AU297,"&lt;&gt;")=0,"",SUMPRODUCT(((Recommendations[ImplStatus]="Implemented")+(Recommendations[ImplStatus]="Compensated"))*ISNUMBER(MATCH(Recommendations[Id],H297:AU297,0)))/COUNTIF(H297:AU297,"&lt;&gt;"))</f>
        <v>0</v>
      </c>
      <c r="H297" s="266" t="s">
        <v>86</v>
      </c>
      <c r="I297" s="266"/>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6592</v>
      </c>
      <c r="B298" s="254" t="s">
        <v>6593</v>
      </c>
      <c r="C298" s="255" t="s">
        <v>6641</v>
      </c>
      <c r="D298" s="258" t="s">
        <v>6642</v>
      </c>
      <c r="E298" s="259" t="s">
        <v>6137</v>
      </c>
      <c r="F298" s="262" t="s">
        <v>6611</v>
      </c>
      <c r="G298" s="265">
        <f>IF(COUNTIF(H298:AU298,"&lt;&gt;")=0,"",SUMPRODUCT(((Recommendations[ImplStatus]="Implemented")+(Recommendations[ImplStatus]="Compensated"))*ISNUMBER(MATCH(Recommendations[Id],H298:AU298,0)))/COUNTIF(H298:AU298,"&lt;&gt;"))</f>
        <v>0</v>
      </c>
      <c r="H298" s="266" t="s">
        <v>563</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6592</v>
      </c>
      <c r="B299" s="254" t="s">
        <v>6593</v>
      </c>
      <c r="C299" s="255" t="s">
        <v>6643</v>
      </c>
      <c r="D299" s="258" t="s">
        <v>6644</v>
      </c>
      <c r="E299" s="259" t="s">
        <v>6070</v>
      </c>
      <c r="F299" s="262" t="s">
        <v>6611</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6592</v>
      </c>
      <c r="B300" s="254" t="s">
        <v>6593</v>
      </c>
      <c r="C300" s="255" t="s">
        <v>6645</v>
      </c>
      <c r="D300" s="258" t="s">
        <v>6646</v>
      </c>
      <c r="E300" s="259" t="s">
        <v>6137</v>
      </c>
      <c r="F300" s="262" t="s">
        <v>6611</v>
      </c>
      <c r="G300" s="265">
        <f>IF(COUNTIF(H300:AU300,"&lt;&gt;")=0,"",SUMPRODUCT(((Recommendations[ImplStatus]="Implemented")+(Recommendations[ImplStatus]="Compensated"))*ISNUMBER(MATCH(Recommendations[Id],H300:AU300,0)))/COUNTIF(H300:AU300,"&lt;&gt;"))</f>
        <v>0</v>
      </c>
      <c r="H300" s="266" t="s">
        <v>298</v>
      </c>
      <c r="I300" s="266" t="s">
        <v>301</v>
      </c>
      <c r="J300" s="266" t="s">
        <v>304</v>
      </c>
      <c r="K300" s="266" t="s">
        <v>335</v>
      </c>
      <c r="L300" s="266" t="s">
        <v>341</v>
      </c>
      <c r="M300" s="266" t="s">
        <v>344</v>
      </c>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6592</v>
      </c>
      <c r="B301" s="254" t="s">
        <v>6593</v>
      </c>
      <c r="C301" s="255" t="s">
        <v>6647</v>
      </c>
      <c r="D301" s="258" t="s">
        <v>6648</v>
      </c>
      <c r="E301" s="259" t="s">
        <v>6185</v>
      </c>
      <c r="F301" s="262" t="s">
        <v>6611</v>
      </c>
      <c r="G301" s="265">
        <f>IF(COUNTIF(H301:AU301,"&lt;&gt;")=0,"",SUMPRODUCT(((Recommendations[ImplStatus]="Implemented")+(Recommendations[ImplStatus]="Compensated"))*ISNUMBER(MATCH(Recommendations[Id],H301:AU301,0)))/COUNTIF(H301:AU301,"&lt;&gt;"))</f>
        <v>0</v>
      </c>
      <c r="H301" s="266" t="s">
        <v>328</v>
      </c>
      <c r="I301" s="266" t="s">
        <v>331</v>
      </c>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6592</v>
      </c>
      <c r="B302" s="254" t="s">
        <v>6593</v>
      </c>
      <c r="C302" s="255" t="s">
        <v>6649</v>
      </c>
      <c r="D302" s="258" t="s">
        <v>6650</v>
      </c>
      <c r="E302" s="259" t="s">
        <v>6185</v>
      </c>
      <c r="F302" s="262" t="s">
        <v>6611</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6592</v>
      </c>
      <c r="B303" s="253" t="s">
        <v>2407</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6592</v>
      </c>
      <c r="B304" s="254" t="s">
        <v>2407</v>
      </c>
      <c r="C304" s="255" t="s">
        <v>6651</v>
      </c>
      <c r="D304" s="258" t="s">
        <v>6652</v>
      </c>
      <c r="E304" s="259" t="s">
        <v>6041</v>
      </c>
      <c r="F304" s="262" t="s">
        <v>6653</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6592</v>
      </c>
      <c r="B305" s="254" t="s">
        <v>2407</v>
      </c>
      <c r="C305" s="255" t="s">
        <v>6654</v>
      </c>
      <c r="D305" s="258" t="s">
        <v>6655</v>
      </c>
      <c r="E305" s="259" t="s">
        <v>6041</v>
      </c>
      <c r="F305" s="262" t="s">
        <v>6653</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6592</v>
      </c>
      <c r="B306" s="254" t="s">
        <v>2407</v>
      </c>
      <c r="C306" s="255" t="s">
        <v>6656</v>
      </c>
      <c r="D306" s="258" t="s">
        <v>6657</v>
      </c>
      <c r="E306" s="259" t="s">
        <v>6041</v>
      </c>
      <c r="F306" s="262" t="s">
        <v>6653</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6592</v>
      </c>
      <c r="B307" s="254" t="s">
        <v>2407</v>
      </c>
      <c r="C307" s="255" t="s">
        <v>6658</v>
      </c>
      <c r="D307" s="258" t="s">
        <v>6659</v>
      </c>
      <c r="E307" s="259" t="s">
        <v>6041</v>
      </c>
      <c r="F307" s="262" t="s">
        <v>6653</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6592</v>
      </c>
      <c r="B308" s="254" t="s">
        <v>2407</v>
      </c>
      <c r="C308" s="255" t="s">
        <v>6660</v>
      </c>
      <c r="D308" s="258" t="s">
        <v>6661</v>
      </c>
      <c r="E308" s="259" t="s">
        <v>6137</v>
      </c>
      <c r="F308" s="262" t="s">
        <v>6653</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6592</v>
      </c>
      <c r="B309" s="254" t="s">
        <v>2407</v>
      </c>
      <c r="C309" s="255" t="s">
        <v>6662</v>
      </c>
      <c r="D309" s="258" t="s">
        <v>6663</v>
      </c>
      <c r="E309" s="259" t="s">
        <v>6137</v>
      </c>
      <c r="F309" s="262" t="s">
        <v>6653</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273</v>
      </c>
      <c r="AB309" s="266" t="s">
        <v>277</v>
      </c>
      <c r="AC309" s="266" t="s">
        <v>281</v>
      </c>
      <c r="AD309" s="266" t="s">
        <v>285</v>
      </c>
      <c r="AE309" s="266" t="s">
        <v>289</v>
      </c>
      <c r="AF309" s="266" t="s">
        <v>293</v>
      </c>
      <c r="AG309" s="266" t="s">
        <v>453</v>
      </c>
      <c r="AH309" s="266" t="s">
        <v>1255</v>
      </c>
      <c r="AI309" s="266" t="s">
        <v>1300</v>
      </c>
      <c r="AJ309" s="266"/>
      <c r="AK309" s="266"/>
      <c r="AL309" s="266"/>
      <c r="AM309" s="266"/>
      <c r="AN309" s="266"/>
      <c r="AO309" s="266"/>
      <c r="AP309" s="266"/>
      <c r="AQ309" s="266"/>
      <c r="AR309" s="266"/>
      <c r="AS309" s="266"/>
      <c r="AT309" s="266"/>
      <c r="AU309" s="280"/>
    </row>
    <row r="310" spans="1:47" ht="60" customHeight="1" x14ac:dyDescent="0.35">
      <c r="A310" s="276" t="s">
        <v>6592</v>
      </c>
      <c r="B310" s="254" t="s">
        <v>2407</v>
      </c>
      <c r="C310" s="255" t="s">
        <v>6664</v>
      </c>
      <c r="D310" s="258" t="s">
        <v>6665</v>
      </c>
      <c r="E310" s="259" t="s">
        <v>6137</v>
      </c>
      <c r="F310" s="262" t="s">
        <v>6653</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6592</v>
      </c>
      <c r="B311" s="254" t="s">
        <v>2407</v>
      </c>
      <c r="C311" s="255" t="s">
        <v>6666</v>
      </c>
      <c r="D311" s="258" t="s">
        <v>6667</v>
      </c>
      <c r="E311" s="259" t="s">
        <v>6137</v>
      </c>
      <c r="F311" s="262" t="s">
        <v>6653</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6592</v>
      </c>
      <c r="B312" s="254" t="s">
        <v>2407</v>
      </c>
      <c r="C312" s="255" t="s">
        <v>6668</v>
      </c>
      <c r="D312" s="258" t="s">
        <v>6669</v>
      </c>
      <c r="E312" s="259" t="s">
        <v>6137</v>
      </c>
      <c r="F312" s="262" t="s">
        <v>6653</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6592</v>
      </c>
      <c r="B313" s="254" t="s">
        <v>2407</v>
      </c>
      <c r="C313" s="255" t="s">
        <v>6670</v>
      </c>
      <c r="D313" s="258" t="s">
        <v>6671</v>
      </c>
      <c r="E313" s="259" t="s">
        <v>6070</v>
      </c>
      <c r="F313" s="262" t="s">
        <v>6653</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6592</v>
      </c>
      <c r="B314" s="254" t="s">
        <v>2407</v>
      </c>
      <c r="C314" s="255" t="s">
        <v>6672</v>
      </c>
      <c r="D314" s="258" t="s">
        <v>6673</v>
      </c>
      <c r="E314" s="259" t="s">
        <v>6070</v>
      </c>
      <c r="F314" s="262" t="s">
        <v>6653</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6592</v>
      </c>
      <c r="B315" s="254" t="s">
        <v>2407</v>
      </c>
      <c r="C315" s="255" t="s">
        <v>6674</v>
      </c>
      <c r="D315" s="258" t="s">
        <v>6675</v>
      </c>
      <c r="E315" s="259" t="s">
        <v>6070</v>
      </c>
      <c r="F315" s="262" t="s">
        <v>6653</v>
      </c>
      <c r="G315" s="265" t="str">
        <f>IF(COUNTIF(H315:AU315,"&lt;&gt;")=0,"",SUMPRODUCT(((Recommendations[ImplStatus]="Implemented")+(Recommendations[ImplStatus]="Compensated"))*ISNUMBER(MATCH(Recommendations[Id],H315:AU315,0)))/COUNTIF(H315:AU315,"&lt;&gt;"))</f>
        <v/>
      </c>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6592</v>
      </c>
      <c r="B316" s="254" t="s">
        <v>2407</v>
      </c>
      <c r="C316" s="255" t="s">
        <v>6676</v>
      </c>
      <c r="D316" s="258" t="s">
        <v>6677</v>
      </c>
      <c r="E316" s="259" t="s">
        <v>6070</v>
      </c>
      <c r="F316" s="262" t="s">
        <v>6653</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6592</v>
      </c>
      <c r="B317" s="254" t="s">
        <v>2407</v>
      </c>
      <c r="C317" s="255" t="s">
        <v>6678</v>
      </c>
      <c r="D317" s="258" t="s">
        <v>6679</v>
      </c>
      <c r="E317" s="259" t="s">
        <v>6137</v>
      </c>
      <c r="F317" s="262" t="s">
        <v>6611</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6592</v>
      </c>
      <c r="B318" s="254" t="s">
        <v>2407</v>
      </c>
      <c r="C318" s="255" t="s">
        <v>6680</v>
      </c>
      <c r="D318" s="258" t="s">
        <v>6681</v>
      </c>
      <c r="E318" s="259" t="s">
        <v>6185</v>
      </c>
      <c r="F318" s="262" t="s">
        <v>6611</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6592</v>
      </c>
      <c r="B319" s="254" t="s">
        <v>2407</v>
      </c>
      <c r="C319" s="255" t="s">
        <v>6682</v>
      </c>
      <c r="D319" s="258" t="s">
        <v>6683</v>
      </c>
      <c r="E319" s="259" t="s">
        <v>6185</v>
      </c>
      <c r="F319" s="262" t="s">
        <v>6611</v>
      </c>
      <c r="G319" s="265">
        <f>IF(COUNTIF(H319:AU319,"&lt;&gt;")=0,"",SUMPRODUCT(((Recommendations[ImplStatus]="Implemented")+(Recommendations[ImplStatus]="Compensated"))*ISNUMBER(MATCH(Recommendations[Id],H319:AU319,0)))/COUNTIF(H319:AU319,"&lt;&gt;"))</f>
        <v>0</v>
      </c>
      <c r="H319" s="266" t="s">
        <v>347</v>
      </c>
      <c r="I319" s="266" t="s">
        <v>377</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6592</v>
      </c>
      <c r="B320" s="253" t="s">
        <v>6684</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6592</v>
      </c>
      <c r="B321" s="254" t="s">
        <v>6684</v>
      </c>
      <c r="C321" s="255" t="s">
        <v>6685</v>
      </c>
      <c r="D321" s="258" t="s">
        <v>6686</v>
      </c>
      <c r="E321" s="259" t="s">
        <v>6070</v>
      </c>
      <c r="F321" s="262" t="s">
        <v>6687</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6592</v>
      </c>
      <c r="B322" s="254" t="s">
        <v>6684</v>
      </c>
      <c r="C322" s="255" t="s">
        <v>6688</v>
      </c>
      <c r="D322" s="258" t="s">
        <v>6689</v>
      </c>
      <c r="E322" s="259" t="s">
        <v>6070</v>
      </c>
      <c r="F322" s="262" t="s">
        <v>6687</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6592</v>
      </c>
      <c r="B323" s="254" t="s">
        <v>6684</v>
      </c>
      <c r="C323" s="255" t="s">
        <v>6690</v>
      </c>
      <c r="D323" s="258" t="s">
        <v>6691</v>
      </c>
      <c r="E323" s="259" t="s">
        <v>6070</v>
      </c>
      <c r="F323" s="262" t="s">
        <v>6687</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6592</v>
      </c>
      <c r="B324" s="254" t="s">
        <v>6684</v>
      </c>
      <c r="C324" s="255" t="s">
        <v>6692</v>
      </c>
      <c r="D324" s="258" t="s">
        <v>6693</v>
      </c>
      <c r="E324" s="259" t="s">
        <v>6070</v>
      </c>
      <c r="F324" s="262" t="s">
        <v>6687</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6592</v>
      </c>
      <c r="B325" s="254" t="s">
        <v>6684</v>
      </c>
      <c r="C325" s="255" t="s">
        <v>6694</v>
      </c>
      <c r="D325" s="258" t="s">
        <v>6695</v>
      </c>
      <c r="E325" s="259" t="s">
        <v>6070</v>
      </c>
      <c r="F325" s="262" t="s">
        <v>6687</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6592</v>
      </c>
      <c r="B326" s="254" t="s">
        <v>6684</v>
      </c>
      <c r="C326" s="255" t="s">
        <v>6696</v>
      </c>
      <c r="D326" s="258" t="s">
        <v>6697</v>
      </c>
      <c r="E326" s="259" t="s">
        <v>6070</v>
      </c>
      <c r="F326" s="262" t="s">
        <v>6687</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6592</v>
      </c>
      <c r="B327" s="254" t="s">
        <v>6684</v>
      </c>
      <c r="C327" s="255" t="s">
        <v>6698</v>
      </c>
      <c r="D327" s="258" t="s">
        <v>6699</v>
      </c>
      <c r="E327" s="259" t="s">
        <v>6070</v>
      </c>
      <c r="F327" s="262" t="s">
        <v>6687</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6592</v>
      </c>
      <c r="B328" s="254" t="s">
        <v>6684</v>
      </c>
      <c r="C328" s="255" t="s">
        <v>6700</v>
      </c>
      <c r="D328" s="258" t="s">
        <v>6701</v>
      </c>
      <c r="E328" s="259" t="s">
        <v>6070</v>
      </c>
      <c r="F328" s="262" t="s">
        <v>6687</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6592</v>
      </c>
      <c r="B329" s="254" t="s">
        <v>6684</v>
      </c>
      <c r="C329" s="255" t="s">
        <v>6702</v>
      </c>
      <c r="D329" s="258" t="s">
        <v>6703</v>
      </c>
      <c r="E329" s="259" t="s">
        <v>6070</v>
      </c>
      <c r="F329" s="262" t="s">
        <v>6687</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6592</v>
      </c>
      <c r="B330" s="254" t="s">
        <v>6684</v>
      </c>
      <c r="C330" s="255" t="s">
        <v>6704</v>
      </c>
      <c r="D330" s="258" t="s">
        <v>6705</v>
      </c>
      <c r="E330" s="259" t="s">
        <v>6070</v>
      </c>
      <c r="F330" s="262" t="s">
        <v>6687</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6592</v>
      </c>
      <c r="B331" s="254" t="s">
        <v>6684</v>
      </c>
      <c r="C331" s="255" t="s">
        <v>6706</v>
      </c>
      <c r="D331" s="258" t="s">
        <v>6707</v>
      </c>
      <c r="E331" s="259" t="s">
        <v>6070</v>
      </c>
      <c r="F331" s="262" t="s">
        <v>6687</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6592</v>
      </c>
      <c r="B332" s="254" t="s">
        <v>6684</v>
      </c>
      <c r="C332" s="255" t="s">
        <v>6708</v>
      </c>
      <c r="D332" s="258" t="s">
        <v>6709</v>
      </c>
      <c r="E332" s="259" t="s">
        <v>6070</v>
      </c>
      <c r="F332" s="262" t="s">
        <v>6687</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6592</v>
      </c>
      <c r="B333" s="254" t="s">
        <v>6684</v>
      </c>
      <c r="C333" s="255" t="s">
        <v>6710</v>
      </c>
      <c r="D333" s="258" t="s">
        <v>6711</v>
      </c>
      <c r="E333" s="259" t="s">
        <v>6070</v>
      </c>
      <c r="F333" s="262" t="s">
        <v>6687</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6592</v>
      </c>
      <c r="B334" s="254" t="s">
        <v>6684</v>
      </c>
      <c r="C334" s="255" t="s">
        <v>6712</v>
      </c>
      <c r="D334" s="258" t="s">
        <v>6713</v>
      </c>
      <c r="E334" s="259" t="s">
        <v>6070</v>
      </c>
      <c r="F334" s="262" t="s">
        <v>6687</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6592</v>
      </c>
      <c r="B335" s="254" t="s">
        <v>6684</v>
      </c>
      <c r="C335" s="255" t="s">
        <v>6714</v>
      </c>
      <c r="D335" s="258" t="s">
        <v>6715</v>
      </c>
      <c r="E335" s="259" t="s">
        <v>6070</v>
      </c>
      <c r="F335" s="262" t="s">
        <v>6687</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6592</v>
      </c>
      <c r="B336" s="254" t="s">
        <v>6684</v>
      </c>
      <c r="C336" s="255" t="s">
        <v>6716</v>
      </c>
      <c r="D336" s="258" t="s">
        <v>6717</v>
      </c>
      <c r="E336" s="259" t="s">
        <v>6185</v>
      </c>
      <c r="F336" s="262" t="s">
        <v>6687</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6592</v>
      </c>
      <c r="B337" s="254" t="s">
        <v>6684</v>
      </c>
      <c r="C337" s="255" t="s">
        <v>6718</v>
      </c>
      <c r="D337" s="258" t="s">
        <v>6719</v>
      </c>
      <c r="E337" s="259" t="s">
        <v>6185</v>
      </c>
      <c r="F337" s="262" t="s">
        <v>6687</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6592</v>
      </c>
      <c r="B338" s="254" t="s">
        <v>6684</v>
      </c>
      <c r="C338" s="255" t="s">
        <v>6720</v>
      </c>
      <c r="D338" s="258" t="s">
        <v>6721</v>
      </c>
      <c r="E338" s="259" t="s">
        <v>6070</v>
      </c>
      <c r="F338" s="262" t="s">
        <v>6687</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6592</v>
      </c>
      <c r="B339" s="254" t="s">
        <v>6684</v>
      </c>
      <c r="C339" s="255" t="s">
        <v>6722</v>
      </c>
      <c r="D339" s="258" t="s">
        <v>6723</v>
      </c>
      <c r="E339" s="259" t="s">
        <v>6070</v>
      </c>
      <c r="F339" s="262" t="s">
        <v>6687</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6592</v>
      </c>
      <c r="B340" s="253" t="s">
        <v>6724</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6592</v>
      </c>
      <c r="B341" s="254" t="s">
        <v>6724</v>
      </c>
      <c r="C341" s="255" t="s">
        <v>6725</v>
      </c>
      <c r="D341" s="258" t="s">
        <v>6726</v>
      </c>
      <c r="E341" s="259" t="s">
        <v>6041</v>
      </c>
      <c r="F341" s="262" t="s">
        <v>6611</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6592</v>
      </c>
      <c r="B342" s="254" t="s">
        <v>6724</v>
      </c>
      <c r="C342" s="255" t="s">
        <v>6727</v>
      </c>
      <c r="D342" s="258" t="s">
        <v>6728</v>
      </c>
      <c r="E342" s="259" t="s">
        <v>6041</v>
      </c>
      <c r="F342" s="262" t="s">
        <v>6611</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6592</v>
      </c>
      <c r="B343" s="254" t="s">
        <v>6724</v>
      </c>
      <c r="C343" s="255" t="s">
        <v>6729</v>
      </c>
      <c r="D343" s="258" t="s">
        <v>6730</v>
      </c>
      <c r="E343" s="259" t="s">
        <v>6137</v>
      </c>
      <c r="F343" s="262" t="s">
        <v>6731</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6592</v>
      </c>
      <c r="B344" s="254" t="s">
        <v>6724</v>
      </c>
      <c r="C344" s="255" t="s">
        <v>6732</v>
      </c>
      <c r="D344" s="258" t="s">
        <v>6733</v>
      </c>
      <c r="E344" s="259" t="s">
        <v>6070</v>
      </c>
      <c r="F344" s="262" t="s">
        <v>6731</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6592</v>
      </c>
      <c r="B345" s="254" t="s">
        <v>6724</v>
      </c>
      <c r="C345" s="255" t="s">
        <v>6734</v>
      </c>
      <c r="D345" s="258" t="s">
        <v>6735</v>
      </c>
      <c r="E345" s="259" t="s">
        <v>6070</v>
      </c>
      <c r="F345" s="262" t="s">
        <v>6731</v>
      </c>
      <c r="G345" s="265">
        <f>IF(COUNTIF(H345:AU345,"&lt;&gt;")=0,"",SUMPRODUCT(((Recommendations[ImplStatus]="Implemented")+(Recommendations[ImplStatus]="Compensated"))*ISNUMBER(MATCH(Recommendations[Id],H345:AU345,0)))/COUNTIF(H345:AU345,"&lt;&gt;"))</f>
        <v>0</v>
      </c>
      <c r="H345" s="266" t="s">
        <v>217</v>
      </c>
      <c r="I345" s="266"/>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6592</v>
      </c>
      <c r="B346" s="254" t="s">
        <v>6724</v>
      </c>
      <c r="C346" s="255" t="s">
        <v>6736</v>
      </c>
      <c r="D346" s="258" t="s">
        <v>6737</v>
      </c>
      <c r="E346" s="259" t="s">
        <v>6070</v>
      </c>
      <c r="F346" s="262" t="s">
        <v>6731</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6592</v>
      </c>
      <c r="B347" s="254" t="s">
        <v>6724</v>
      </c>
      <c r="C347" s="255" t="s">
        <v>6738</v>
      </c>
      <c r="D347" s="258" t="s">
        <v>6739</v>
      </c>
      <c r="E347" s="259" t="s">
        <v>6070</v>
      </c>
      <c r="F347" s="262" t="s">
        <v>6731</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6592</v>
      </c>
      <c r="B348" s="254" t="s">
        <v>6724</v>
      </c>
      <c r="C348" s="255" t="s">
        <v>6740</v>
      </c>
      <c r="D348" s="258" t="s">
        <v>6741</v>
      </c>
      <c r="E348" s="259" t="s">
        <v>6070</v>
      </c>
      <c r="F348" s="262" t="s">
        <v>6731</v>
      </c>
      <c r="G348" s="265">
        <f>IF(COUNTIF(H348:AU348,"&lt;&gt;")=0,"",SUMPRODUCT(((Recommendations[ImplStatus]="Implemented")+(Recommendations[ImplStatus]="Compensated"))*ISNUMBER(MATCH(Recommendations[Id],H348:AU348,0)))/COUNTIF(H348:AU348,"&lt;&gt;"))</f>
        <v>0</v>
      </c>
      <c r="H348" s="266" t="s">
        <v>1232</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6592</v>
      </c>
      <c r="B349" s="254" t="s">
        <v>6724</v>
      </c>
      <c r="C349" s="255" t="s">
        <v>6742</v>
      </c>
      <c r="D349" s="258" t="s">
        <v>6743</v>
      </c>
      <c r="E349" s="259" t="s">
        <v>6070</v>
      </c>
      <c r="F349" s="262" t="s">
        <v>6731</v>
      </c>
      <c r="G349" s="265">
        <f>IF(COUNTIF(H349:AU349,"&lt;&gt;")=0,"",SUMPRODUCT(((Recommendations[ImplStatus]="Implemented")+(Recommendations[ImplStatus]="Compensated"))*ISNUMBER(MATCH(Recommendations[Id],H349:AU349,0)))/COUNTIF(H349:AU349,"&lt;&gt;"))</f>
        <v>0</v>
      </c>
      <c r="H349" s="266" t="s">
        <v>61</v>
      </c>
      <c r="I349" s="266" t="s">
        <v>66</v>
      </c>
      <c r="J349" s="266" t="s">
        <v>71</v>
      </c>
      <c r="K349" s="266" t="s">
        <v>76</v>
      </c>
      <c r="L349" s="266" t="s">
        <v>81</v>
      </c>
      <c r="M349" s="266" t="s">
        <v>91</v>
      </c>
      <c r="N349" s="266" t="s">
        <v>106</v>
      </c>
      <c r="O349" s="266" t="s">
        <v>111</v>
      </c>
      <c r="P349" s="266" t="s">
        <v>116</v>
      </c>
      <c r="Q349" s="266" t="s">
        <v>156</v>
      </c>
      <c r="R349" s="266" t="s">
        <v>161</v>
      </c>
      <c r="S349" s="266" t="s">
        <v>166</v>
      </c>
      <c r="T349" s="266" t="s">
        <v>503</v>
      </c>
      <c r="U349" s="266" t="s">
        <v>509</v>
      </c>
      <c r="V349" s="266" t="s">
        <v>648</v>
      </c>
      <c r="W349" s="266" t="s">
        <v>659</v>
      </c>
      <c r="X349" s="266" t="s">
        <v>676</v>
      </c>
      <c r="Y349" s="266" t="s">
        <v>698</v>
      </c>
      <c r="Z349" s="266" t="s">
        <v>1068</v>
      </c>
      <c r="AA349" s="266" t="s">
        <v>1214</v>
      </c>
      <c r="AB349" s="266" t="s">
        <v>1220</v>
      </c>
      <c r="AC349" s="266" t="s">
        <v>1280</v>
      </c>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6592</v>
      </c>
      <c r="B350" s="254" t="s">
        <v>6724</v>
      </c>
      <c r="C350" s="255" t="s">
        <v>6744</v>
      </c>
      <c r="D350" s="258" t="s">
        <v>6745</v>
      </c>
      <c r="E350" s="259" t="s">
        <v>6041</v>
      </c>
      <c r="F350" s="262" t="s">
        <v>6731</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6592</v>
      </c>
      <c r="B351" s="254" t="s">
        <v>6724</v>
      </c>
      <c r="C351" s="255" t="s">
        <v>6746</v>
      </c>
      <c r="D351" s="258" t="s">
        <v>6747</v>
      </c>
      <c r="E351" s="259" t="s">
        <v>6041</v>
      </c>
      <c r="F351" s="262" t="s">
        <v>6731</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6592</v>
      </c>
      <c r="B352" s="254" t="s">
        <v>6724</v>
      </c>
      <c r="C352" s="255" t="s">
        <v>6748</v>
      </c>
      <c r="D352" s="258" t="s">
        <v>6749</v>
      </c>
      <c r="E352" s="259" t="s">
        <v>6041</v>
      </c>
      <c r="F352" s="262" t="s">
        <v>6731</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6592</v>
      </c>
      <c r="B353" s="254" t="s">
        <v>6724</v>
      </c>
      <c r="C353" s="255" t="s">
        <v>6750</v>
      </c>
      <c r="D353" s="258" t="s">
        <v>6751</v>
      </c>
      <c r="E353" s="259" t="s">
        <v>6137</v>
      </c>
      <c r="F353" s="262" t="s">
        <v>6611</v>
      </c>
      <c r="G353" s="265">
        <f>IF(COUNTIF(H353:AU353,"&lt;&gt;")=0,"",SUMPRODUCT(((Recommendations[ImplStatus]="Implemented")+(Recommendations[ImplStatus]="Compensated"))*ISNUMBER(MATCH(Recommendations[Id],H353:AU353,0)))/COUNTIF(H353:AU353,"&lt;&gt;"))</f>
        <v>0</v>
      </c>
      <c r="H353" s="266" t="s">
        <v>314</v>
      </c>
      <c r="I353" s="266" t="s">
        <v>338</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6592</v>
      </c>
      <c r="B354" s="253" t="s">
        <v>6752</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6592</v>
      </c>
      <c r="B355" s="254" t="s">
        <v>6752</v>
      </c>
      <c r="C355" s="255" t="s">
        <v>6753</v>
      </c>
      <c r="D355" s="258" t="s">
        <v>6754</v>
      </c>
      <c r="E355" s="259" t="s">
        <v>6137</v>
      </c>
      <c r="F355" s="262" t="s">
        <v>6755</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6592</v>
      </c>
      <c r="B356" s="254" t="s">
        <v>6752</v>
      </c>
      <c r="C356" s="255" t="s">
        <v>6756</v>
      </c>
      <c r="D356" s="258" t="s">
        <v>6757</v>
      </c>
      <c r="E356" s="259" t="s">
        <v>6137</v>
      </c>
      <c r="F356" s="262" t="s">
        <v>6755</v>
      </c>
      <c r="G356" s="265">
        <f>IF(COUNTIF(H356:AU356,"&lt;&gt;")=0,"",SUMPRODUCT(((Recommendations[ImplStatus]="Implemented")+(Recommendations[ImplStatus]="Compensated"))*ISNUMBER(MATCH(Recommendations[Id],H356:AU356,0)))/COUNTIF(H356:AU356,"&lt;&gt;"))</f>
        <v>0</v>
      </c>
      <c r="H356" s="266" t="s">
        <v>56</v>
      </c>
      <c r="I356" s="266" t="s">
        <v>308</v>
      </c>
      <c r="J356" s="266" t="s">
        <v>311</v>
      </c>
      <c r="K356" s="266" t="s">
        <v>317</v>
      </c>
      <c r="L356" s="266" t="s">
        <v>321</v>
      </c>
      <c r="M356" s="266" t="s">
        <v>324</v>
      </c>
      <c r="N356" s="266" t="s">
        <v>351</v>
      </c>
      <c r="O356" s="266" t="s">
        <v>354</v>
      </c>
      <c r="P356" s="266" t="s">
        <v>357</v>
      </c>
      <c r="Q356" s="266" t="s">
        <v>360</v>
      </c>
      <c r="R356" s="266" t="s">
        <v>364</v>
      </c>
      <c r="S356" s="266" t="s">
        <v>367</v>
      </c>
      <c r="T356" s="266" t="s">
        <v>370</v>
      </c>
      <c r="U356" s="266" t="s">
        <v>373</v>
      </c>
      <c r="V356" s="266" t="s">
        <v>381</v>
      </c>
      <c r="W356" s="266" t="s">
        <v>384</v>
      </c>
      <c r="X356" s="266" t="s">
        <v>387</v>
      </c>
      <c r="Y356" s="266" t="s">
        <v>390</v>
      </c>
      <c r="Z356" s="266" t="s">
        <v>1268</v>
      </c>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6592</v>
      </c>
      <c r="B357" s="254" t="s">
        <v>6752</v>
      </c>
      <c r="C357" s="255" t="s">
        <v>6758</v>
      </c>
      <c r="D357" s="258" t="s">
        <v>6759</v>
      </c>
      <c r="E357" s="259" t="s">
        <v>6185</v>
      </c>
      <c r="F357" s="262" t="s">
        <v>6755</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6592</v>
      </c>
      <c r="B358" s="254" t="s">
        <v>6752</v>
      </c>
      <c r="C358" s="255" t="s">
        <v>6760</v>
      </c>
      <c r="D358" s="258" t="s">
        <v>6761</v>
      </c>
      <c r="E358" s="259" t="s">
        <v>6185</v>
      </c>
      <c r="F358" s="262" t="s">
        <v>6755</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6592</v>
      </c>
      <c r="B359" s="254" t="s">
        <v>6752</v>
      </c>
      <c r="C359" s="255" t="s">
        <v>6762</v>
      </c>
      <c r="D359" s="258" t="s">
        <v>6763</v>
      </c>
      <c r="E359" s="259" t="s">
        <v>6185</v>
      </c>
      <c r="F359" s="262" t="s">
        <v>6755</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6592</v>
      </c>
      <c r="B360" s="254" t="s">
        <v>6752</v>
      </c>
      <c r="C360" s="255" t="s">
        <v>6764</v>
      </c>
      <c r="D360" s="258" t="s">
        <v>6765</v>
      </c>
      <c r="E360" s="259" t="s">
        <v>6137</v>
      </c>
      <c r="F360" s="262" t="s">
        <v>6755</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6592</v>
      </c>
      <c r="B361" s="254" t="s">
        <v>6752</v>
      </c>
      <c r="C361" s="255" t="s">
        <v>6766</v>
      </c>
      <c r="D361" s="258" t="s">
        <v>6767</v>
      </c>
      <c r="E361" s="259" t="s">
        <v>6070</v>
      </c>
      <c r="F361" s="262" t="s">
        <v>6755</v>
      </c>
      <c r="G361" s="265" t="str">
        <f>IF(COUNTIF(H361:AU361,"&lt;&gt;")=0,"",SUMPRODUCT(((Recommendations[ImplStatus]="Implemented")+(Recommendations[ImplStatus]="Compensated"))*ISNUMBER(MATCH(Recommendations[Id],H361:AU361,0)))/COUNTIF(H361:AU361,"&lt;&gt;"))</f>
        <v/>
      </c>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6592</v>
      </c>
      <c r="B362" s="254" t="s">
        <v>6752</v>
      </c>
      <c r="C362" s="255" t="s">
        <v>6768</v>
      </c>
      <c r="D362" s="258" t="s">
        <v>6769</v>
      </c>
      <c r="E362" s="259" t="s">
        <v>6185</v>
      </c>
      <c r="F362" s="262" t="s">
        <v>6755</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6592</v>
      </c>
      <c r="B363" s="254" t="s">
        <v>6752</v>
      </c>
      <c r="C363" s="255" t="s">
        <v>6770</v>
      </c>
      <c r="D363" s="258" t="s">
        <v>6771</v>
      </c>
      <c r="E363" s="259" t="s">
        <v>6185</v>
      </c>
      <c r="F363" s="262" t="s">
        <v>6755</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6592</v>
      </c>
      <c r="B364" s="254" t="s">
        <v>6752</v>
      </c>
      <c r="C364" s="255" t="s">
        <v>6772</v>
      </c>
      <c r="D364" s="258" t="s">
        <v>6773</v>
      </c>
      <c r="E364" s="259" t="s">
        <v>6185</v>
      </c>
      <c r="F364" s="262" t="s">
        <v>6755</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6592</v>
      </c>
      <c r="B365" s="254" t="s">
        <v>6752</v>
      </c>
      <c r="C365" s="255" t="s">
        <v>6774</v>
      </c>
      <c r="D365" s="258" t="s">
        <v>6775</v>
      </c>
      <c r="E365" s="259" t="s">
        <v>6185</v>
      </c>
      <c r="F365" s="262" t="s">
        <v>6755</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6592</v>
      </c>
      <c r="B366" s="254" t="s">
        <v>6752</v>
      </c>
      <c r="C366" s="255" t="s">
        <v>6776</v>
      </c>
      <c r="D366" s="258" t="s">
        <v>6777</v>
      </c>
      <c r="E366" s="259" t="s">
        <v>6185</v>
      </c>
      <c r="F366" s="262" t="s">
        <v>6755</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6592</v>
      </c>
      <c r="B367" s="254" t="s">
        <v>6752</v>
      </c>
      <c r="C367" s="255" t="s">
        <v>6778</v>
      </c>
      <c r="D367" s="258" t="s">
        <v>6779</v>
      </c>
      <c r="E367" s="259" t="s">
        <v>6185</v>
      </c>
      <c r="F367" s="262" t="s">
        <v>6755</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6592</v>
      </c>
      <c r="B368" s="254" t="s">
        <v>6752</v>
      </c>
      <c r="C368" s="255" t="s">
        <v>6780</v>
      </c>
      <c r="D368" s="258" t="s">
        <v>6781</v>
      </c>
      <c r="E368" s="259" t="s">
        <v>6185</v>
      </c>
      <c r="F368" s="262" t="s">
        <v>6755</v>
      </c>
      <c r="G368" s="265">
        <f>IF(COUNTIF(H368:AU368,"&lt;&gt;")=0,"",SUMPRODUCT(((Recommendations[ImplStatus]="Implemented")+(Recommendations[ImplStatus]="Compensated"))*ISNUMBER(MATCH(Recommendations[Id],H368:AU368,0)))/COUNTIF(H368:AU368,"&lt;&gt;"))</f>
        <v>0</v>
      </c>
      <c r="H368" s="266" t="s">
        <v>570</v>
      </c>
      <c r="I368" s="266" t="s">
        <v>576</v>
      </c>
      <c r="J368" s="266" t="s">
        <v>582</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6592</v>
      </c>
      <c r="B369" s="254" t="s">
        <v>6752</v>
      </c>
      <c r="C369" s="255" t="s">
        <v>6782</v>
      </c>
      <c r="D369" s="258" t="s">
        <v>6783</v>
      </c>
      <c r="E369" s="259" t="s">
        <v>6185</v>
      </c>
      <c r="F369" s="262" t="s">
        <v>6755</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6784</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6784</v>
      </c>
      <c r="B371" s="253" t="s">
        <v>6785</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6784</v>
      </c>
      <c r="B372" s="254" t="s">
        <v>6785</v>
      </c>
      <c r="C372" s="255" t="s">
        <v>6786</v>
      </c>
      <c r="D372" s="258" t="s">
        <v>6787</v>
      </c>
      <c r="E372" s="259" t="s">
        <v>6041</v>
      </c>
      <c r="F372" s="262" t="s">
        <v>6788</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6784</v>
      </c>
      <c r="B373" s="254" t="s">
        <v>6785</v>
      </c>
      <c r="C373" s="255" t="s">
        <v>6789</v>
      </c>
      <c r="D373" s="258" t="s">
        <v>6790</v>
      </c>
      <c r="E373" s="259" t="s">
        <v>6041</v>
      </c>
      <c r="F373" s="262" t="s">
        <v>6791</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6784</v>
      </c>
      <c r="B374" s="254" t="s">
        <v>6785</v>
      </c>
      <c r="C374" s="255" t="s">
        <v>6792</v>
      </c>
      <c r="D374" s="258" t="s">
        <v>6793</v>
      </c>
      <c r="E374" s="259" t="s">
        <v>6070</v>
      </c>
      <c r="F374" s="262" t="s">
        <v>6791</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6784</v>
      </c>
      <c r="B375" s="254" t="s">
        <v>6785</v>
      </c>
      <c r="C375" s="255" t="s">
        <v>6794</v>
      </c>
      <c r="D375" s="258" t="s">
        <v>6795</v>
      </c>
      <c r="E375" s="259" t="s">
        <v>6070</v>
      </c>
      <c r="F375" s="262" t="s">
        <v>6791</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6784</v>
      </c>
      <c r="B376" s="254" t="s">
        <v>6785</v>
      </c>
      <c r="C376" s="255" t="s">
        <v>6796</v>
      </c>
      <c r="D376" s="258" t="s">
        <v>6797</v>
      </c>
      <c r="E376" s="259" t="s">
        <v>6070</v>
      </c>
      <c r="F376" s="262" t="s">
        <v>6653</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6784</v>
      </c>
      <c r="B377" s="254" t="s">
        <v>6785</v>
      </c>
      <c r="C377" s="255" t="s">
        <v>6798</v>
      </c>
      <c r="D377" s="258" t="s">
        <v>6799</v>
      </c>
      <c r="E377" s="259" t="s">
        <v>6137</v>
      </c>
      <c r="F377" s="262" t="s">
        <v>6611</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6784</v>
      </c>
      <c r="B378" s="254" t="s">
        <v>6785</v>
      </c>
      <c r="C378" s="255" t="s">
        <v>6800</v>
      </c>
      <c r="D378" s="258" t="s">
        <v>6801</v>
      </c>
      <c r="E378" s="259" t="s">
        <v>6137</v>
      </c>
      <c r="F378" s="262" t="s">
        <v>6791</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6784</v>
      </c>
      <c r="B379" s="254" t="s">
        <v>6785</v>
      </c>
      <c r="C379" s="255" t="s">
        <v>6802</v>
      </c>
      <c r="D379" s="258" t="s">
        <v>6803</v>
      </c>
      <c r="E379" s="259" t="s">
        <v>6137</v>
      </c>
      <c r="F379" s="262" t="s">
        <v>6788</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6784</v>
      </c>
      <c r="B380" s="254" t="s">
        <v>6785</v>
      </c>
      <c r="C380" s="255" t="s">
        <v>6804</v>
      </c>
      <c r="D380" s="258" t="s">
        <v>6805</v>
      </c>
      <c r="E380" s="259" t="s">
        <v>6137</v>
      </c>
      <c r="F380" s="262" t="s">
        <v>6788</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6784</v>
      </c>
      <c r="B381" s="254" t="s">
        <v>6785</v>
      </c>
      <c r="C381" s="255" t="s">
        <v>6806</v>
      </c>
      <c r="D381" s="258" t="s">
        <v>6807</v>
      </c>
      <c r="E381" s="259" t="s">
        <v>6137</v>
      </c>
      <c r="F381" s="262" t="s">
        <v>6788</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6784</v>
      </c>
      <c r="B382" s="254" t="s">
        <v>6785</v>
      </c>
      <c r="C382" s="255" t="s">
        <v>6808</v>
      </c>
      <c r="D382" s="258" t="s">
        <v>6809</v>
      </c>
      <c r="E382" s="259" t="s">
        <v>6185</v>
      </c>
      <c r="F382" s="262" t="s">
        <v>6788</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6784</v>
      </c>
      <c r="B383" s="254" t="s">
        <v>6785</v>
      </c>
      <c r="C383" s="255" t="s">
        <v>6810</v>
      </c>
      <c r="D383" s="258" t="s">
        <v>6811</v>
      </c>
      <c r="E383" s="259" t="s">
        <v>6185</v>
      </c>
      <c r="F383" s="262" t="s">
        <v>6788</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6784</v>
      </c>
      <c r="B384" s="254" t="s">
        <v>6785</v>
      </c>
      <c r="C384" s="255" t="s">
        <v>6812</v>
      </c>
      <c r="D384" s="258" t="s">
        <v>6813</v>
      </c>
      <c r="E384" s="259" t="s">
        <v>6185</v>
      </c>
      <c r="F384" s="262" t="s">
        <v>6788</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6784</v>
      </c>
      <c r="B385" s="254" t="s">
        <v>6785</v>
      </c>
      <c r="C385" s="255" t="s">
        <v>6814</v>
      </c>
      <c r="D385" s="258" t="s">
        <v>6815</v>
      </c>
      <c r="E385" s="259" t="s">
        <v>6137</v>
      </c>
      <c r="F385" s="262" t="s">
        <v>6788</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6784</v>
      </c>
      <c r="B386" s="253" t="s">
        <v>6816</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6784</v>
      </c>
      <c r="B387" s="254" t="s">
        <v>6816</v>
      </c>
      <c r="C387" s="255" t="s">
        <v>6817</v>
      </c>
      <c r="D387" s="258" t="s">
        <v>6818</v>
      </c>
      <c r="E387" s="259" t="s">
        <v>6041</v>
      </c>
      <c r="F387" s="262" t="s">
        <v>6819</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6784</v>
      </c>
      <c r="B388" s="254" t="s">
        <v>6816</v>
      </c>
      <c r="C388" s="255" t="s">
        <v>6820</v>
      </c>
      <c r="D388" s="258" t="s">
        <v>6821</v>
      </c>
      <c r="E388" s="259" t="s">
        <v>6041</v>
      </c>
      <c r="F388" s="262" t="s">
        <v>6819</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6784</v>
      </c>
      <c r="B389" s="254" t="s">
        <v>6816</v>
      </c>
      <c r="C389" s="255" t="s">
        <v>6822</v>
      </c>
      <c r="D389" s="258" t="s">
        <v>6823</v>
      </c>
      <c r="E389" s="259" t="s">
        <v>6320</v>
      </c>
      <c r="F389" s="262" t="s">
        <v>6819</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6784</v>
      </c>
      <c r="B390" s="254" t="s">
        <v>6816</v>
      </c>
      <c r="C390" s="255" t="s">
        <v>6824</v>
      </c>
      <c r="D390" s="258" t="s">
        <v>6825</v>
      </c>
      <c r="E390" s="259" t="s">
        <v>6137</v>
      </c>
      <c r="F390" s="262" t="s">
        <v>6819</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6784</v>
      </c>
      <c r="B391" s="254" t="s">
        <v>6816</v>
      </c>
      <c r="C391" s="255" t="s">
        <v>6826</v>
      </c>
      <c r="D391" s="258" t="s">
        <v>6827</v>
      </c>
      <c r="E391" s="259" t="s">
        <v>6320</v>
      </c>
      <c r="F391" s="262" t="s">
        <v>6819</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6784</v>
      </c>
      <c r="B392" s="254" t="s">
        <v>6816</v>
      </c>
      <c r="C392" s="255" t="s">
        <v>6828</v>
      </c>
      <c r="D392" s="258" t="s">
        <v>6829</v>
      </c>
      <c r="E392" s="259" t="s">
        <v>6070</v>
      </c>
      <c r="F392" s="262" t="s">
        <v>6819</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6784</v>
      </c>
      <c r="B393" s="254" t="s">
        <v>6816</v>
      </c>
      <c r="C393" s="255" t="s">
        <v>6830</v>
      </c>
      <c r="D393" s="258" t="s">
        <v>6831</v>
      </c>
      <c r="E393" s="259" t="s">
        <v>6070</v>
      </c>
      <c r="F393" s="262" t="s">
        <v>6819</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6784</v>
      </c>
      <c r="B394" s="254" t="s">
        <v>6816</v>
      </c>
      <c r="C394" s="255" t="s">
        <v>6832</v>
      </c>
      <c r="D394" s="258" t="s">
        <v>6833</v>
      </c>
      <c r="E394" s="259" t="s">
        <v>6320</v>
      </c>
      <c r="F394" s="262" t="s">
        <v>6819</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6784</v>
      </c>
      <c r="B395" s="254" t="s">
        <v>6816</v>
      </c>
      <c r="C395" s="255" t="s">
        <v>6834</v>
      </c>
      <c r="D395" s="258" t="s">
        <v>6835</v>
      </c>
      <c r="E395" s="259" t="s">
        <v>6137</v>
      </c>
      <c r="F395" s="262" t="s">
        <v>6819</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6784</v>
      </c>
      <c r="B396" s="254" t="s">
        <v>6816</v>
      </c>
      <c r="C396" s="255" t="s">
        <v>6836</v>
      </c>
      <c r="D396" s="258" t="s">
        <v>6837</v>
      </c>
      <c r="E396" s="259" t="s">
        <v>6320</v>
      </c>
      <c r="F396" s="262" t="s">
        <v>6819</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6784</v>
      </c>
      <c r="B397" s="254" t="s">
        <v>6816</v>
      </c>
      <c r="C397" s="255" t="s">
        <v>6838</v>
      </c>
      <c r="D397" s="258" t="s">
        <v>6839</v>
      </c>
      <c r="E397" s="259" t="s">
        <v>6070</v>
      </c>
      <c r="F397" s="262" t="s">
        <v>6819</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6784</v>
      </c>
      <c r="B398" s="254" t="s">
        <v>6816</v>
      </c>
      <c r="C398" s="255" t="s">
        <v>6840</v>
      </c>
      <c r="D398" s="258" t="s">
        <v>6841</v>
      </c>
      <c r="E398" s="259" t="s">
        <v>6185</v>
      </c>
      <c r="F398" s="262" t="s">
        <v>6819</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6784</v>
      </c>
      <c r="B399" s="254" t="s">
        <v>6816</v>
      </c>
      <c r="C399" s="255" t="s">
        <v>6842</v>
      </c>
      <c r="D399" s="258" t="s">
        <v>6843</v>
      </c>
      <c r="E399" s="259" t="s">
        <v>6320</v>
      </c>
      <c r="F399" s="262" t="s">
        <v>6819</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6784</v>
      </c>
      <c r="B400" s="254" t="s">
        <v>6816</v>
      </c>
      <c r="C400" s="255" t="s">
        <v>6844</v>
      </c>
      <c r="D400" s="258" t="s">
        <v>6845</v>
      </c>
      <c r="E400" s="259" t="s">
        <v>6320</v>
      </c>
      <c r="F400" s="262" t="s">
        <v>6819</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6784</v>
      </c>
      <c r="B401" s="254" t="s">
        <v>6816</v>
      </c>
      <c r="C401" s="255" t="s">
        <v>6846</v>
      </c>
      <c r="D401" s="258" t="s">
        <v>6847</v>
      </c>
      <c r="E401" s="259" t="s">
        <v>6070</v>
      </c>
      <c r="F401" s="262" t="s">
        <v>6819</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6784</v>
      </c>
      <c r="B402" s="254" t="s">
        <v>6816</v>
      </c>
      <c r="C402" s="255" t="s">
        <v>6848</v>
      </c>
      <c r="D402" s="258" t="s">
        <v>6849</v>
      </c>
      <c r="E402" s="259" t="s">
        <v>6070</v>
      </c>
      <c r="F402" s="262" t="s">
        <v>6819</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6784</v>
      </c>
      <c r="B403" s="254" t="s">
        <v>6816</v>
      </c>
      <c r="C403" s="255" t="s">
        <v>6850</v>
      </c>
      <c r="D403" s="258" t="s">
        <v>6851</v>
      </c>
      <c r="E403" s="259" t="s">
        <v>6070</v>
      </c>
      <c r="F403" s="262" t="s">
        <v>6819</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6784</v>
      </c>
      <c r="B404" s="254" t="s">
        <v>6816</v>
      </c>
      <c r="C404" s="255" t="s">
        <v>6852</v>
      </c>
      <c r="D404" s="258" t="s">
        <v>6853</v>
      </c>
      <c r="E404" s="259" t="s">
        <v>6185</v>
      </c>
      <c r="F404" s="262" t="s">
        <v>6819</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6784</v>
      </c>
      <c r="B405" s="254" t="s">
        <v>6816</v>
      </c>
      <c r="C405" s="255" t="s">
        <v>6854</v>
      </c>
      <c r="D405" s="258" t="s">
        <v>6855</v>
      </c>
      <c r="E405" s="259" t="s">
        <v>6185</v>
      </c>
      <c r="F405" s="262" t="s">
        <v>6819</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6784</v>
      </c>
      <c r="B406" s="254" t="s">
        <v>6816</v>
      </c>
      <c r="C406" s="255" t="s">
        <v>6856</v>
      </c>
      <c r="D406" s="258" t="s">
        <v>6857</v>
      </c>
      <c r="E406" s="259" t="s">
        <v>6185</v>
      </c>
      <c r="F406" s="262" t="s">
        <v>6858</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6784</v>
      </c>
      <c r="B407" s="254" t="s">
        <v>6816</v>
      </c>
      <c r="C407" s="255" t="s">
        <v>6859</v>
      </c>
      <c r="D407" s="258" t="s">
        <v>6860</v>
      </c>
      <c r="E407" s="259" t="s">
        <v>6185</v>
      </c>
      <c r="F407" s="262" t="s">
        <v>6819</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6784</v>
      </c>
      <c r="B408" s="254" t="s">
        <v>6816</v>
      </c>
      <c r="C408" s="255" t="s">
        <v>6861</v>
      </c>
      <c r="D408" s="258" t="s">
        <v>6862</v>
      </c>
      <c r="E408" s="259" t="s">
        <v>6185</v>
      </c>
      <c r="F408" s="262" t="s">
        <v>6819</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6784</v>
      </c>
      <c r="B409" s="254" t="s">
        <v>6816</v>
      </c>
      <c r="C409" s="255" t="s">
        <v>6863</v>
      </c>
      <c r="D409" s="258" t="s">
        <v>6864</v>
      </c>
      <c r="E409" s="259" t="s">
        <v>6185</v>
      </c>
      <c r="F409" s="262" t="s">
        <v>6865</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6784</v>
      </c>
      <c r="B410" s="253" t="s">
        <v>6866</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6784</v>
      </c>
      <c r="B411" s="254" t="s">
        <v>6866</v>
      </c>
      <c r="C411" s="255" t="s">
        <v>6867</v>
      </c>
      <c r="D411" s="258" t="s">
        <v>6868</v>
      </c>
      <c r="E411" s="259" t="s">
        <v>6041</v>
      </c>
      <c r="F411" s="262" t="s">
        <v>6791</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6784</v>
      </c>
      <c r="B412" s="254" t="s">
        <v>6866</v>
      </c>
      <c r="C412" s="255" t="s">
        <v>6869</v>
      </c>
      <c r="D412" s="258" t="s">
        <v>6870</v>
      </c>
      <c r="E412" s="259" t="s">
        <v>6041</v>
      </c>
      <c r="F412" s="262" t="s">
        <v>6791</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6784</v>
      </c>
      <c r="B413" s="254" t="s">
        <v>6866</v>
      </c>
      <c r="C413" s="255" t="s">
        <v>6871</v>
      </c>
      <c r="D413" s="258" t="s">
        <v>6872</v>
      </c>
      <c r="E413" s="259" t="s">
        <v>6041</v>
      </c>
      <c r="F413" s="262" t="s">
        <v>6791</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6784</v>
      </c>
      <c r="B414" s="254" t="s">
        <v>6866</v>
      </c>
      <c r="C414" s="255" t="s">
        <v>6873</v>
      </c>
      <c r="D414" s="258" t="s">
        <v>6874</v>
      </c>
      <c r="E414" s="259" t="s">
        <v>6041</v>
      </c>
      <c r="F414" s="262" t="s">
        <v>6791</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6784</v>
      </c>
      <c r="B415" s="254" t="s">
        <v>6866</v>
      </c>
      <c r="C415" s="255" t="s">
        <v>6875</v>
      </c>
      <c r="D415" s="258" t="s">
        <v>6876</v>
      </c>
      <c r="E415" s="259" t="s">
        <v>6070</v>
      </c>
      <c r="F415" s="262" t="s">
        <v>6791</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6784</v>
      </c>
      <c r="B416" s="254" t="s">
        <v>6866</v>
      </c>
      <c r="C416" s="255" t="s">
        <v>6877</v>
      </c>
      <c r="D416" s="258" t="s">
        <v>6878</v>
      </c>
      <c r="E416" s="259" t="s">
        <v>6070</v>
      </c>
      <c r="F416" s="262" t="s">
        <v>6879</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6784</v>
      </c>
      <c r="B417" s="254" t="s">
        <v>6866</v>
      </c>
      <c r="C417" s="255" t="s">
        <v>6880</v>
      </c>
      <c r="D417" s="258" t="s">
        <v>6881</v>
      </c>
      <c r="E417" s="259" t="s">
        <v>6070</v>
      </c>
      <c r="F417" s="262" t="s">
        <v>6879</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6784</v>
      </c>
      <c r="B418" s="254" t="s">
        <v>6866</v>
      </c>
      <c r="C418" s="255" t="s">
        <v>6882</v>
      </c>
      <c r="D418" s="258" t="s">
        <v>6883</v>
      </c>
      <c r="E418" s="259" t="s">
        <v>6320</v>
      </c>
      <c r="F418" s="262" t="s">
        <v>6879</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6784</v>
      </c>
      <c r="B419" s="254" t="s">
        <v>6866</v>
      </c>
      <c r="C419" s="255" t="s">
        <v>6884</v>
      </c>
      <c r="D419" s="258" t="s">
        <v>6885</v>
      </c>
      <c r="E419" s="259" t="s">
        <v>6070</v>
      </c>
      <c r="F419" s="262" t="s">
        <v>6879</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6784</v>
      </c>
      <c r="B420" s="254" t="s">
        <v>6866</v>
      </c>
      <c r="C420" s="255" t="s">
        <v>6886</v>
      </c>
      <c r="D420" s="258" t="s">
        <v>6887</v>
      </c>
      <c r="E420" s="259" t="s">
        <v>6320</v>
      </c>
      <c r="F420" s="262" t="s">
        <v>6879</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6784</v>
      </c>
      <c r="B421" s="254" t="s">
        <v>6866</v>
      </c>
      <c r="C421" s="255" t="s">
        <v>6888</v>
      </c>
      <c r="D421" s="258" t="s">
        <v>6889</v>
      </c>
      <c r="E421" s="259" t="s">
        <v>6320</v>
      </c>
      <c r="F421" s="262" t="s">
        <v>6879</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6784</v>
      </c>
      <c r="B422" s="254" t="s">
        <v>6866</v>
      </c>
      <c r="C422" s="255" t="s">
        <v>6890</v>
      </c>
      <c r="D422" s="258" t="s">
        <v>6891</v>
      </c>
      <c r="E422" s="259" t="s">
        <v>6070</v>
      </c>
      <c r="F422" s="262" t="s">
        <v>6879</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6784</v>
      </c>
      <c r="B423" s="254" t="s">
        <v>6866</v>
      </c>
      <c r="C423" s="255" t="s">
        <v>6892</v>
      </c>
      <c r="D423" s="258" t="s">
        <v>6893</v>
      </c>
      <c r="E423" s="259" t="s">
        <v>6070</v>
      </c>
      <c r="F423" s="262" t="s">
        <v>6879</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6894</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6894</v>
      </c>
      <c r="B425" s="253" t="s">
        <v>6895</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6894</v>
      </c>
      <c r="B426" s="254" t="s">
        <v>6895</v>
      </c>
      <c r="C426" s="255" t="s">
        <v>6896</v>
      </c>
      <c r="D426" s="258" t="s">
        <v>6897</v>
      </c>
      <c r="E426" s="259" t="s">
        <v>6041</v>
      </c>
      <c r="F426" s="262" t="s">
        <v>6858</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6894</v>
      </c>
      <c r="B427" s="254" t="s">
        <v>6895</v>
      </c>
      <c r="C427" s="255" t="s">
        <v>6898</v>
      </c>
      <c r="D427" s="258" t="s">
        <v>6899</v>
      </c>
      <c r="E427" s="259" t="s">
        <v>6041</v>
      </c>
      <c r="F427" s="262" t="s">
        <v>6858</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6894</v>
      </c>
      <c r="B428" s="254" t="s">
        <v>6895</v>
      </c>
      <c r="C428" s="255" t="s">
        <v>6900</v>
      </c>
      <c r="D428" s="258" t="s">
        <v>6901</v>
      </c>
      <c r="E428" s="259" t="s">
        <v>6320</v>
      </c>
      <c r="F428" s="262" t="s">
        <v>6858</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6894</v>
      </c>
      <c r="B429" s="254" t="s">
        <v>6895</v>
      </c>
      <c r="C429" s="255" t="s">
        <v>6902</v>
      </c>
      <c r="D429" s="258" t="s">
        <v>6903</v>
      </c>
      <c r="E429" s="259" t="s">
        <v>6070</v>
      </c>
      <c r="F429" s="262" t="s">
        <v>6858</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6894</v>
      </c>
      <c r="B430" s="254" t="s">
        <v>6895</v>
      </c>
      <c r="C430" s="255" t="s">
        <v>6904</v>
      </c>
      <c r="D430" s="258" t="s">
        <v>6905</v>
      </c>
      <c r="E430" s="259" t="s">
        <v>6070</v>
      </c>
      <c r="F430" s="262" t="s">
        <v>6858</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6894</v>
      </c>
      <c r="B431" s="254" t="s">
        <v>6895</v>
      </c>
      <c r="C431" s="255" t="s">
        <v>6906</v>
      </c>
      <c r="D431" s="258" t="s">
        <v>6907</v>
      </c>
      <c r="E431" s="259" t="s">
        <v>6320</v>
      </c>
      <c r="F431" s="262" t="s">
        <v>6858</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6894</v>
      </c>
      <c r="B432" s="254" t="s">
        <v>6895</v>
      </c>
      <c r="C432" s="255" t="s">
        <v>6908</v>
      </c>
      <c r="D432" s="258" t="s">
        <v>6909</v>
      </c>
      <c r="E432" s="259" t="s">
        <v>6320</v>
      </c>
      <c r="F432" s="262" t="s">
        <v>6858</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6894</v>
      </c>
      <c r="B433" s="254" t="s">
        <v>6895</v>
      </c>
      <c r="C433" s="255" t="s">
        <v>6910</v>
      </c>
      <c r="D433" s="258" t="s">
        <v>6911</v>
      </c>
      <c r="E433" s="259" t="s">
        <v>6137</v>
      </c>
      <c r="F433" s="262" t="s">
        <v>6858</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6894</v>
      </c>
      <c r="B434" s="254" t="s">
        <v>6895</v>
      </c>
      <c r="C434" s="255" t="s">
        <v>6912</v>
      </c>
      <c r="D434" s="258" t="s">
        <v>6913</v>
      </c>
      <c r="E434" s="259" t="s">
        <v>6137</v>
      </c>
      <c r="F434" s="262" t="s">
        <v>6858</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6894</v>
      </c>
      <c r="B435" s="254" t="s">
        <v>6895</v>
      </c>
      <c r="C435" s="255" t="s">
        <v>6914</v>
      </c>
      <c r="D435" s="258" t="s">
        <v>6915</v>
      </c>
      <c r="E435" s="259" t="s">
        <v>6070</v>
      </c>
      <c r="F435" s="262" t="s">
        <v>6858</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6894</v>
      </c>
      <c r="B436" s="254" t="s">
        <v>6895</v>
      </c>
      <c r="C436" s="255" t="s">
        <v>6916</v>
      </c>
      <c r="D436" s="258" t="s">
        <v>6917</v>
      </c>
      <c r="E436" s="259" t="s">
        <v>6137</v>
      </c>
      <c r="F436" s="262" t="s">
        <v>6858</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6894</v>
      </c>
      <c r="B437" s="254" t="s">
        <v>6895</v>
      </c>
      <c r="C437" s="255" t="s">
        <v>6918</v>
      </c>
      <c r="D437" s="258" t="s">
        <v>6919</v>
      </c>
      <c r="E437" s="259" t="s">
        <v>6070</v>
      </c>
      <c r="F437" s="262" t="s">
        <v>6858</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6894</v>
      </c>
      <c r="B438" s="253" t="s">
        <v>6920</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6894</v>
      </c>
      <c r="B439" s="254" t="s">
        <v>6920</v>
      </c>
      <c r="C439" s="255" t="s">
        <v>6921</v>
      </c>
      <c r="D439" s="258" t="s">
        <v>6922</v>
      </c>
      <c r="E439" s="259" t="s">
        <v>6041</v>
      </c>
      <c r="F439" s="262" t="s">
        <v>6923</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6894</v>
      </c>
      <c r="B440" s="254" t="s">
        <v>6920</v>
      </c>
      <c r="C440" s="255" t="s">
        <v>6924</v>
      </c>
      <c r="D440" s="258" t="s">
        <v>6925</v>
      </c>
      <c r="E440" s="259" t="s">
        <v>6041</v>
      </c>
      <c r="F440" s="262" t="s">
        <v>6923</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6894</v>
      </c>
      <c r="B441" s="254" t="s">
        <v>6920</v>
      </c>
      <c r="C441" s="255" t="s">
        <v>6926</v>
      </c>
      <c r="D441" s="258" t="s">
        <v>6927</v>
      </c>
      <c r="E441" s="259" t="s">
        <v>6041</v>
      </c>
      <c r="F441" s="262" t="s">
        <v>6923</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6894</v>
      </c>
      <c r="B442" s="254" t="s">
        <v>6920</v>
      </c>
      <c r="C442" s="255" t="s">
        <v>6928</v>
      </c>
      <c r="D442" s="258" t="s">
        <v>6929</v>
      </c>
      <c r="E442" s="259" t="s">
        <v>6041</v>
      </c>
      <c r="F442" s="262" t="s">
        <v>6923</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6894</v>
      </c>
      <c r="B443" s="254" t="s">
        <v>6920</v>
      </c>
      <c r="C443" s="255" t="s">
        <v>6930</v>
      </c>
      <c r="D443" s="258" t="s">
        <v>6931</v>
      </c>
      <c r="E443" s="259" t="s">
        <v>6070</v>
      </c>
      <c r="F443" s="262" t="s">
        <v>6923</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6894</v>
      </c>
      <c r="B444" s="254" t="s">
        <v>6920</v>
      </c>
      <c r="C444" s="255" t="s">
        <v>6932</v>
      </c>
      <c r="D444" s="258" t="s">
        <v>6933</v>
      </c>
      <c r="E444" s="259" t="s">
        <v>6070</v>
      </c>
      <c r="F444" s="262" t="s">
        <v>6923</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6894</v>
      </c>
      <c r="B445" s="254" t="s">
        <v>6920</v>
      </c>
      <c r="C445" s="255" t="s">
        <v>6934</v>
      </c>
      <c r="D445" s="258" t="s">
        <v>6935</v>
      </c>
      <c r="E445" s="259" t="s">
        <v>6070</v>
      </c>
      <c r="F445" s="262" t="s">
        <v>6923</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6894</v>
      </c>
      <c r="B446" s="254" t="s">
        <v>6920</v>
      </c>
      <c r="C446" s="255" t="s">
        <v>6936</v>
      </c>
      <c r="D446" s="258" t="s">
        <v>6937</v>
      </c>
      <c r="E446" s="259" t="s">
        <v>6185</v>
      </c>
      <c r="F446" s="262" t="s">
        <v>6923</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6894</v>
      </c>
      <c r="B447" s="254" t="s">
        <v>6920</v>
      </c>
      <c r="C447" s="255" t="s">
        <v>6938</v>
      </c>
      <c r="D447" s="258" t="s">
        <v>6939</v>
      </c>
      <c r="E447" s="259" t="s">
        <v>6070</v>
      </c>
      <c r="F447" s="262" t="s">
        <v>6923</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6894</v>
      </c>
      <c r="B448" s="254" t="s">
        <v>6920</v>
      </c>
      <c r="C448" s="255" t="s">
        <v>6940</v>
      </c>
      <c r="D448" s="258" t="s">
        <v>6941</v>
      </c>
      <c r="E448" s="259" t="s">
        <v>6185</v>
      </c>
      <c r="F448" s="262" t="s">
        <v>6923</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6894</v>
      </c>
      <c r="B449" s="254" t="s">
        <v>6920</v>
      </c>
      <c r="C449" s="255" t="s">
        <v>6942</v>
      </c>
      <c r="D449" s="258" t="s">
        <v>6943</v>
      </c>
      <c r="E449" s="259" t="s">
        <v>6185</v>
      </c>
      <c r="F449" s="262" t="s">
        <v>6923</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6944</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6944</v>
      </c>
      <c r="B451" s="253" t="s">
        <v>6945</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6944</v>
      </c>
      <c r="B452" s="254" t="s">
        <v>6945</v>
      </c>
      <c r="C452" s="255" t="s">
        <v>6946</v>
      </c>
      <c r="D452" s="258" t="s">
        <v>6947</v>
      </c>
      <c r="E452" s="259" t="s">
        <v>6041</v>
      </c>
      <c r="F452" s="262" t="s">
        <v>6948</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6944</v>
      </c>
      <c r="B453" s="254" t="s">
        <v>6945</v>
      </c>
      <c r="C453" s="255" t="s">
        <v>6949</v>
      </c>
      <c r="D453" s="258" t="s">
        <v>6950</v>
      </c>
      <c r="E453" s="259" t="s">
        <v>6041</v>
      </c>
      <c r="F453" s="262" t="s">
        <v>6948</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6944</v>
      </c>
      <c r="B454" s="254" t="s">
        <v>6945</v>
      </c>
      <c r="C454" s="255" t="s">
        <v>6951</v>
      </c>
      <c r="D454" s="258" t="s">
        <v>6952</v>
      </c>
      <c r="E454" s="259" t="s">
        <v>6041</v>
      </c>
      <c r="F454" s="262" t="s">
        <v>6948</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6944</v>
      </c>
      <c r="B455" s="254" t="s">
        <v>6945</v>
      </c>
      <c r="C455" s="255" t="s">
        <v>6953</v>
      </c>
      <c r="D455" s="258" t="s">
        <v>6954</v>
      </c>
      <c r="E455" s="259" t="s">
        <v>6041</v>
      </c>
      <c r="F455" s="262" t="s">
        <v>6948</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6944</v>
      </c>
      <c r="B456" s="254" t="s">
        <v>6945</v>
      </c>
      <c r="C456" s="255" t="s">
        <v>6955</v>
      </c>
      <c r="D456" s="258" t="s">
        <v>6956</v>
      </c>
      <c r="E456" s="259" t="s">
        <v>6041</v>
      </c>
      <c r="F456" s="262" t="s">
        <v>6948</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6944</v>
      </c>
      <c r="B457" s="254" t="s">
        <v>6945</v>
      </c>
      <c r="C457" s="255" t="s">
        <v>6957</v>
      </c>
      <c r="D457" s="258" t="s">
        <v>6958</v>
      </c>
      <c r="E457" s="259" t="s">
        <v>6070</v>
      </c>
      <c r="F457" s="262" t="s">
        <v>6948</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6944</v>
      </c>
      <c r="B458" s="254" t="s">
        <v>6945</v>
      </c>
      <c r="C458" s="255" t="s">
        <v>6959</v>
      </c>
      <c r="D458" s="258" t="s">
        <v>6960</v>
      </c>
      <c r="E458" s="259" t="s">
        <v>6070</v>
      </c>
      <c r="F458" s="262" t="s">
        <v>6948</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6944</v>
      </c>
      <c r="B459" s="254" t="s">
        <v>6945</v>
      </c>
      <c r="C459" s="255" t="s">
        <v>6961</v>
      </c>
      <c r="D459" s="258" t="s">
        <v>6962</v>
      </c>
      <c r="E459" s="259" t="s">
        <v>6070</v>
      </c>
      <c r="F459" s="262" t="s">
        <v>6948</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6944</v>
      </c>
      <c r="B460" s="254" t="s">
        <v>6945</v>
      </c>
      <c r="C460" s="255" t="s">
        <v>6963</v>
      </c>
      <c r="D460" s="258" t="s">
        <v>6964</v>
      </c>
      <c r="E460" s="259" t="s">
        <v>6070</v>
      </c>
      <c r="F460" s="262" t="s">
        <v>6948</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6944</v>
      </c>
      <c r="B461" s="254" t="s">
        <v>6945</v>
      </c>
      <c r="C461" s="255" t="s">
        <v>6965</v>
      </c>
      <c r="D461" s="258" t="s">
        <v>6966</v>
      </c>
      <c r="E461" s="259" t="s">
        <v>6070</v>
      </c>
      <c r="F461" s="262" t="s">
        <v>6948</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6944</v>
      </c>
      <c r="B462" s="254" t="s">
        <v>6945</v>
      </c>
      <c r="C462" s="255" t="s">
        <v>6967</v>
      </c>
      <c r="D462" s="258" t="s">
        <v>6968</v>
      </c>
      <c r="E462" s="259" t="s">
        <v>6070</v>
      </c>
      <c r="F462" s="262" t="s">
        <v>6948</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6944</v>
      </c>
      <c r="B463" s="254" t="s">
        <v>6945</v>
      </c>
      <c r="C463" s="255" t="s">
        <v>6969</v>
      </c>
      <c r="D463" s="258" t="s">
        <v>6970</v>
      </c>
      <c r="E463" s="259" t="s">
        <v>6070</v>
      </c>
      <c r="F463" s="262" t="s">
        <v>6948</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6944</v>
      </c>
      <c r="B464" s="254" t="s">
        <v>6945</v>
      </c>
      <c r="C464" s="255" t="s">
        <v>6971</v>
      </c>
      <c r="D464" s="258" t="s">
        <v>6972</v>
      </c>
      <c r="E464" s="259" t="s">
        <v>6070</v>
      </c>
      <c r="F464" s="262" t="s">
        <v>6948</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6944</v>
      </c>
      <c r="B465" s="254" t="s">
        <v>6945</v>
      </c>
      <c r="C465" s="255" t="s">
        <v>6973</v>
      </c>
      <c r="D465" s="258" t="s">
        <v>6974</v>
      </c>
      <c r="E465" s="259" t="s">
        <v>6070</v>
      </c>
      <c r="F465" s="262" t="s">
        <v>6948</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6944</v>
      </c>
      <c r="B466" s="253" t="s">
        <v>6975</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6944</v>
      </c>
      <c r="B467" s="254" t="s">
        <v>6975</v>
      </c>
      <c r="C467" s="255" t="s">
        <v>6976</v>
      </c>
      <c r="D467" s="258" t="s">
        <v>6977</v>
      </c>
      <c r="E467" s="259" t="s">
        <v>6041</v>
      </c>
      <c r="F467" s="262" t="s">
        <v>6180</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6944</v>
      </c>
      <c r="B468" s="254" t="s">
        <v>6975</v>
      </c>
      <c r="C468" s="255" t="s">
        <v>6978</v>
      </c>
      <c r="D468" s="258" t="s">
        <v>6979</v>
      </c>
      <c r="E468" s="259" t="s">
        <v>6041</v>
      </c>
      <c r="F468" s="262" t="s">
        <v>6180</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6944</v>
      </c>
      <c r="B469" s="254" t="s">
        <v>6975</v>
      </c>
      <c r="C469" s="255" t="s">
        <v>6980</v>
      </c>
      <c r="D469" s="258" t="s">
        <v>6981</v>
      </c>
      <c r="E469" s="259" t="s">
        <v>6041</v>
      </c>
      <c r="F469" s="262" t="s">
        <v>6180</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6944</v>
      </c>
      <c r="B470" s="254" t="s">
        <v>6975</v>
      </c>
      <c r="C470" s="255" t="s">
        <v>6982</v>
      </c>
      <c r="D470" s="258" t="s">
        <v>6983</v>
      </c>
      <c r="E470" s="259" t="s">
        <v>6137</v>
      </c>
      <c r="F470" s="262" t="s">
        <v>6549</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6944</v>
      </c>
      <c r="B471" s="254" t="s">
        <v>6975</v>
      </c>
      <c r="C471" s="255" t="s">
        <v>6984</v>
      </c>
      <c r="D471" s="258" t="s">
        <v>6985</v>
      </c>
      <c r="E471" s="259" t="s">
        <v>6137</v>
      </c>
      <c r="F471" s="262" t="s">
        <v>6549</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6944</v>
      </c>
      <c r="B472" s="254" t="s">
        <v>6975</v>
      </c>
      <c r="C472" s="255" t="s">
        <v>6986</v>
      </c>
      <c r="D472" s="258" t="s">
        <v>6987</v>
      </c>
      <c r="E472" s="259" t="s">
        <v>6041</v>
      </c>
      <c r="F472" s="262" t="s">
        <v>6549</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6944</v>
      </c>
      <c r="B473" s="254" t="s">
        <v>6975</v>
      </c>
      <c r="C473" s="255" t="s">
        <v>6988</v>
      </c>
      <c r="D473" s="258" t="s">
        <v>6989</v>
      </c>
      <c r="E473" s="259" t="s">
        <v>6041</v>
      </c>
      <c r="F473" s="262" t="s">
        <v>6488</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6944</v>
      </c>
      <c r="B474" s="254" t="s">
        <v>6975</v>
      </c>
      <c r="C474" s="255" t="s">
        <v>6990</v>
      </c>
      <c r="D474" s="258" t="s">
        <v>6991</v>
      </c>
      <c r="E474" s="259" t="s">
        <v>6070</v>
      </c>
      <c r="F474" s="262" t="s">
        <v>6488</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6944</v>
      </c>
      <c r="B475" s="254" t="s">
        <v>6975</v>
      </c>
      <c r="C475" s="255" t="s">
        <v>6992</v>
      </c>
      <c r="D475" s="258" t="s">
        <v>6993</v>
      </c>
      <c r="E475" s="259" t="s">
        <v>6070</v>
      </c>
      <c r="F475" s="262" t="s">
        <v>6488</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6944</v>
      </c>
      <c r="B476" s="254" t="s">
        <v>6975</v>
      </c>
      <c r="C476" s="255" t="s">
        <v>6994</v>
      </c>
      <c r="D476" s="258" t="s">
        <v>6995</v>
      </c>
      <c r="E476" s="259" t="s">
        <v>6070</v>
      </c>
      <c r="F476" s="262" t="s">
        <v>6488</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6944</v>
      </c>
      <c r="B477" s="254" t="s">
        <v>6975</v>
      </c>
      <c r="C477" s="255" t="s">
        <v>6996</v>
      </c>
      <c r="D477" s="258" t="s">
        <v>6997</v>
      </c>
      <c r="E477" s="259" t="s">
        <v>6070</v>
      </c>
      <c r="F477" s="262" t="s">
        <v>6488</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6944</v>
      </c>
      <c r="B478" s="254" t="s">
        <v>6975</v>
      </c>
      <c r="C478" s="255" t="s">
        <v>6998</v>
      </c>
      <c r="D478" s="258" t="s">
        <v>6999</v>
      </c>
      <c r="E478" s="259" t="s">
        <v>6070</v>
      </c>
      <c r="F478" s="262" t="s">
        <v>6549</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6944</v>
      </c>
      <c r="B479" s="254" t="s">
        <v>6975</v>
      </c>
      <c r="C479" s="255" t="s">
        <v>7000</v>
      </c>
      <c r="D479" s="258" t="s">
        <v>7001</v>
      </c>
      <c r="E479" s="259" t="s">
        <v>6185</v>
      </c>
      <c r="F479" s="262" t="s">
        <v>6549</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6944</v>
      </c>
      <c r="B480" s="254" t="s">
        <v>6975</v>
      </c>
      <c r="C480" s="255" t="s">
        <v>7002</v>
      </c>
      <c r="D480" s="258" t="s">
        <v>7003</v>
      </c>
      <c r="E480" s="259" t="s">
        <v>6185</v>
      </c>
      <c r="F480" s="262" t="s">
        <v>6549</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6944</v>
      </c>
      <c r="B481" s="267" t="s">
        <v>6975</v>
      </c>
      <c r="C481" s="268" t="s">
        <v>7004</v>
      </c>
      <c r="D481" s="269" t="s">
        <v>7005</v>
      </c>
      <c r="E481" s="270" t="s">
        <v>6185</v>
      </c>
      <c r="F481" s="271" t="s">
        <v>6180</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1310</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IFERROR(INDEX('Recommendations'!$G$2:$G$276, MATCH(H2,'Recommendations'!$B$2:$B$276,0))="Implemented", FALSE))</xm:f>
            <x14:dxf>
              <font>
                <color rgb="FF000000"/>
              </font>
              <fill>
                <patternFill>
                  <bgColor rgb="FF3C7D22"/>
                </patternFill>
              </fill>
            </x14:dxf>
          </x14:cfRule>
          <x14:cfRule type="expression" priority="2" id="{00000000-000E-0000-0B00-000002000000}">
            <xm:f>AND(H2&lt;&gt;"", IFERROR(INDEX('Recommendations'!$G$2:$G$276, MATCH(H2,'Recommendations'!$B$2:$B$276,0))="Compensated", FALSE))</xm:f>
            <x14:dxf>
              <font>
                <color rgb="FF000000"/>
              </font>
              <fill>
                <patternFill>
                  <bgColor rgb="FFC6E0B4"/>
                </patternFill>
              </fill>
            </x14:dxf>
          </x14:cfRule>
          <x14:cfRule type="expression" priority="3" id="{00000000-000E-0000-0B00-000003000000}">
            <xm:f>AND(H2&lt;&gt;"", IFERROR(INDEX('Recommendations'!$G$2:$G$276, MATCH(H2,'Recommendations'!$B$2:$B$276,0))="Testing", FALSE))</xm:f>
            <x14:dxf>
              <font>
                <color rgb="FF000000"/>
              </font>
              <fill>
                <patternFill>
                  <bgColor rgb="FFFFC000"/>
                </patternFill>
              </fill>
            </x14:dxf>
          </x14:cfRule>
          <x14:cfRule type="expression" priority="4" id="{00000000-000E-0000-0B00-000004000000}">
            <xm:f>AND(H2&lt;&gt;"", IFERROR(INDEX('Recommendations'!$G$2:$G$276, MATCH(H2,'Recommendations'!$B$2:$B$276,0))="Failed", FALSE))</xm:f>
            <x14:dxf>
              <font>
                <color rgb="FF000000"/>
              </font>
              <fill>
                <patternFill>
                  <bgColor rgb="FFD82891"/>
                </patternFill>
              </fill>
            </x14:dxf>
          </x14:cfRule>
          <x14:cfRule type="expression" priority="5" id="{00000000-000E-0000-0B00-000005000000}">
            <xm:f>AND(H2&lt;&gt;"", IFERROR(INDEX('Recommendations'!$G$2:$G$276, MATCH(H2,'Recommendations'!$B$2:$B$276,0))="Risk Accepted", FALSE))</xm:f>
            <x14:dxf>
              <font>
                <color rgb="FF000000"/>
              </font>
              <fill>
                <patternFill>
                  <bgColor rgb="FFD9D9D9"/>
                </patternFill>
              </fill>
            </x14:dxf>
          </x14:cfRule>
          <x14:cfRule type="expression" priority="6" id="{00000000-000E-0000-0B00-000006000000}">
            <xm:f>AND(H2&lt;&gt;"", IFERROR(INDEX('Recommendations'!$G$2:$G$276, MATCH(H2,'Recommendations'!$B$2:$B$276,0))="N/A",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1387</v>
      </c>
      <c r="C2" s="287"/>
      <c r="D2" s="287"/>
      <c r="E2" s="287"/>
      <c r="F2" s="287"/>
      <c r="G2" s="287"/>
      <c r="H2" s="287"/>
      <c r="I2" s="287"/>
    </row>
    <row r="4" spans="2:15" ht="18.5" x14ac:dyDescent="0.45">
      <c r="B4" s="36" t="s">
        <v>1388</v>
      </c>
    </row>
    <row r="5" spans="2:15" x14ac:dyDescent="0.35">
      <c r="B5" s="38" t="s">
        <v>20</v>
      </c>
      <c r="C5" s="38" t="s">
        <v>1389</v>
      </c>
      <c r="D5" s="38" t="s">
        <v>1390</v>
      </c>
      <c r="F5" s="288" t="s">
        <v>1391</v>
      </c>
      <c r="G5" s="288"/>
      <c r="H5" s="288"/>
      <c r="I5" s="289" t="s">
        <v>1392</v>
      </c>
      <c r="J5" s="289"/>
      <c r="K5" s="289"/>
      <c r="L5" s="289"/>
      <c r="M5" s="289"/>
      <c r="N5" s="289"/>
      <c r="O5" s="289"/>
    </row>
    <row r="6" spans="2:15" x14ac:dyDescent="0.35">
      <c r="B6" s="44" t="s">
        <v>1393</v>
      </c>
      <c r="C6" s="45">
        <v>275</v>
      </c>
      <c r="D6" s="46" t="s">
        <v>20</v>
      </c>
      <c r="F6" s="288" t="s">
        <v>1394</v>
      </c>
      <c r="G6" s="288"/>
      <c r="H6" s="288"/>
      <c r="I6" s="290" t="s">
        <v>1395</v>
      </c>
      <c r="J6" s="290"/>
      <c r="K6" s="290"/>
      <c r="L6" s="290"/>
      <c r="M6" s="290"/>
      <c r="N6" s="290"/>
      <c r="O6" s="290"/>
    </row>
    <row r="7" spans="2:15" x14ac:dyDescent="0.35">
      <c r="B7" s="47" t="s">
        <v>1396</v>
      </c>
      <c r="C7" s="48">
        <f>C6-C8-C9</f>
        <v>275</v>
      </c>
      <c r="D7" s="49">
        <f>IF(C6&gt;0,C7/C6,0)</f>
        <v>1</v>
      </c>
      <c r="F7" s="288" t="s">
        <v>1397</v>
      </c>
      <c r="G7" s="288"/>
      <c r="H7" s="288"/>
      <c r="I7" s="290" t="s">
        <v>1395</v>
      </c>
      <c r="J7" s="290"/>
      <c r="K7" s="290"/>
      <c r="L7" s="290"/>
      <c r="M7" s="290"/>
      <c r="N7" s="290"/>
      <c r="O7" s="290"/>
    </row>
    <row r="8" spans="2:15" x14ac:dyDescent="0.35">
      <c r="B8" s="40" t="s">
        <v>1398</v>
      </c>
      <c r="C8" s="41">
        <f>COUNTIF('Recommendations'!G:G,"Risk Accepted")</f>
        <v>0</v>
      </c>
      <c r="D8" s="42">
        <f>IF(C6&gt;0,C8/C6,0)</f>
        <v>0</v>
      </c>
      <c r="F8" s="288" t="s">
        <v>1399</v>
      </c>
      <c r="G8" s="288"/>
      <c r="H8" s="288"/>
      <c r="I8" s="290" t="s">
        <v>1395</v>
      </c>
      <c r="J8" s="290"/>
      <c r="K8" s="290"/>
      <c r="L8" s="290"/>
      <c r="M8" s="290"/>
      <c r="N8" s="290"/>
      <c r="O8" s="290"/>
    </row>
    <row r="9" spans="2:15" x14ac:dyDescent="0.35">
      <c r="B9" s="40" t="s">
        <v>1400</v>
      </c>
      <c r="C9" s="41">
        <f>COUNTIF('Recommendations'!G:G,"N/A")</f>
        <v>0</v>
      </c>
      <c r="D9" s="42">
        <f>IF(C6&gt;0,C9/C6,0)</f>
        <v>0</v>
      </c>
      <c r="F9" s="288" t="s">
        <v>1401</v>
      </c>
      <c r="G9" s="288"/>
      <c r="H9" s="288"/>
      <c r="I9" s="290" t="s">
        <v>1395</v>
      </c>
      <c r="J9" s="290"/>
      <c r="K9" s="290"/>
      <c r="L9" s="290"/>
      <c r="M9" s="290"/>
      <c r="N9" s="290"/>
      <c r="O9" s="290"/>
    </row>
    <row r="12" spans="2:15" ht="18.5" x14ac:dyDescent="0.45">
      <c r="B12" s="36" t="s">
        <v>1402</v>
      </c>
    </row>
    <row r="14" spans="2:15" x14ac:dyDescent="0.35">
      <c r="B14" s="50" t="s">
        <v>1403</v>
      </c>
    </row>
    <row r="15" spans="2:15" x14ac:dyDescent="0.35">
      <c r="B15" s="38" t="s">
        <v>20</v>
      </c>
      <c r="C15" s="38" t="s">
        <v>1404</v>
      </c>
      <c r="D15" s="38" t="s">
        <v>1405</v>
      </c>
      <c r="E15" s="38" t="s">
        <v>1406</v>
      </c>
      <c r="F15" s="38" t="s">
        <v>1407</v>
      </c>
    </row>
    <row r="16" spans="2:15" x14ac:dyDescent="0.35">
      <c r="B16" s="40" t="s">
        <v>1408</v>
      </c>
      <c r="C16" s="41">
        <f>COUNTIF('Recommendations'!M:M,"Resolved")</f>
        <v>0</v>
      </c>
      <c r="D16" s="41">
        <f>COUNTIF('Recommendations'!M:M,"Testing")</f>
        <v>0</v>
      </c>
      <c r="E16" s="41">
        <f>COUNTIF('Recommendations'!M:M,"Outstanding")</f>
        <v>275</v>
      </c>
      <c r="F16" s="41">
        <f>SUM(C16:E16)</f>
        <v>275</v>
      </c>
    </row>
    <row r="18" spans="2:6" x14ac:dyDescent="0.35">
      <c r="B18" s="50" t="s">
        <v>1409</v>
      </c>
    </row>
    <row r="19" spans="2:6" x14ac:dyDescent="0.35">
      <c r="B19" s="51" t="s">
        <v>20</v>
      </c>
      <c r="C19" s="51" t="s">
        <v>1404</v>
      </c>
      <c r="D19" s="51" t="s">
        <v>1405</v>
      </c>
      <c r="E19" s="51" t="s">
        <v>1406</v>
      </c>
      <c r="F19" s="51" t="s">
        <v>20</v>
      </c>
    </row>
    <row r="20" spans="2:6" x14ac:dyDescent="0.35">
      <c r="B20" s="40" t="s">
        <v>1408</v>
      </c>
      <c r="C20" s="42">
        <f>IF(F16&gt;0, C16/F16, 0)</f>
        <v>0</v>
      </c>
      <c r="D20" s="42">
        <f>IF(F16&gt;0, D16/F16, 0)</f>
        <v>0</v>
      </c>
      <c r="E20" s="42">
        <f>IF(F16&gt;0, E16/F16, 0)</f>
        <v>1</v>
      </c>
      <c r="F20" s="43" t="s">
        <v>20</v>
      </c>
    </row>
    <row r="25" spans="2:6" ht="18.5" x14ac:dyDescent="0.45">
      <c r="B25" s="36" t="s">
        <v>1410</v>
      </c>
    </row>
    <row r="27" spans="2:6" x14ac:dyDescent="0.35">
      <c r="B27" s="50" t="s">
        <v>1403</v>
      </c>
    </row>
    <row r="28" spans="2:6" x14ac:dyDescent="0.35">
      <c r="B28" s="38" t="s">
        <v>5</v>
      </c>
      <c r="C28" s="38" t="s">
        <v>1404</v>
      </c>
      <c r="D28" s="38" t="s">
        <v>1405</v>
      </c>
      <c r="E28" s="38" t="s">
        <v>1406</v>
      </c>
      <c r="F28" s="38" t="s">
        <v>1407</v>
      </c>
    </row>
    <row r="29" spans="2:6" x14ac:dyDescent="0.35">
      <c r="B29" s="40" t="s">
        <v>1411</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1412</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1413</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1414</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1415</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275</v>
      </c>
      <c r="F34" s="41">
        <f t="shared" si="0"/>
        <v>275</v>
      </c>
    </row>
    <row r="36" spans="2:6" x14ac:dyDescent="0.35">
      <c r="B36" s="50" t="s">
        <v>1409</v>
      </c>
    </row>
    <row r="37" spans="2:6" x14ac:dyDescent="0.35">
      <c r="B37" s="51" t="s">
        <v>5</v>
      </c>
      <c r="C37" s="51" t="s">
        <v>1404</v>
      </c>
      <c r="D37" s="51" t="s">
        <v>1405</v>
      </c>
      <c r="E37" s="51" t="s">
        <v>1406</v>
      </c>
      <c r="F37" s="51" t="s">
        <v>20</v>
      </c>
    </row>
    <row r="38" spans="2:6" x14ac:dyDescent="0.35">
      <c r="B38" s="40" t="s">
        <v>1411</v>
      </c>
      <c r="C38" s="42">
        <f t="shared" ref="C38:C43" si="1">IF(F29&gt;0, C29/F29, 0)</f>
        <v>0</v>
      </c>
      <c r="D38" s="42">
        <f t="shared" ref="D38:D43" si="2">IF(F29&gt;0, D29/F29, 0)</f>
        <v>0</v>
      </c>
      <c r="E38" s="42">
        <f t="shared" ref="E38:E43" si="3">IF(F29&gt;0, E29/F29, 0)</f>
        <v>0</v>
      </c>
      <c r="F38" s="43" t="s">
        <v>20</v>
      </c>
    </row>
    <row r="39" spans="2:6" x14ac:dyDescent="0.35">
      <c r="B39" s="40" t="s">
        <v>1412</v>
      </c>
      <c r="C39" s="42">
        <f t="shared" si="1"/>
        <v>0</v>
      </c>
      <c r="D39" s="42">
        <f t="shared" si="2"/>
        <v>0</v>
      </c>
      <c r="E39" s="42">
        <f t="shared" si="3"/>
        <v>0</v>
      </c>
      <c r="F39" s="43" t="s">
        <v>20</v>
      </c>
    </row>
    <row r="40" spans="2:6" x14ac:dyDescent="0.35">
      <c r="B40" s="40" t="s">
        <v>1413</v>
      </c>
      <c r="C40" s="42">
        <f t="shared" si="1"/>
        <v>0</v>
      </c>
      <c r="D40" s="42">
        <f t="shared" si="2"/>
        <v>0</v>
      </c>
      <c r="E40" s="42">
        <f t="shared" si="3"/>
        <v>0</v>
      </c>
      <c r="F40" s="43" t="s">
        <v>20</v>
      </c>
    </row>
    <row r="41" spans="2:6" x14ac:dyDescent="0.35">
      <c r="B41" s="40" t="s">
        <v>1414</v>
      </c>
      <c r="C41" s="42">
        <f t="shared" si="1"/>
        <v>0</v>
      </c>
      <c r="D41" s="42">
        <f t="shared" si="2"/>
        <v>0</v>
      </c>
      <c r="E41" s="42">
        <f t="shared" si="3"/>
        <v>0</v>
      </c>
      <c r="F41" s="43" t="s">
        <v>20</v>
      </c>
    </row>
    <row r="42" spans="2:6" x14ac:dyDescent="0.35">
      <c r="B42" s="40" t="s">
        <v>1415</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1416</v>
      </c>
    </row>
    <row r="50" spans="2:6" x14ac:dyDescent="0.35">
      <c r="B50" s="50" t="s">
        <v>1403</v>
      </c>
    </row>
    <row r="51" spans="2:6" x14ac:dyDescent="0.35">
      <c r="B51" s="38" t="s">
        <v>3</v>
      </c>
      <c r="C51" s="38" t="s">
        <v>1404</v>
      </c>
      <c r="D51" s="38" t="s">
        <v>1405</v>
      </c>
      <c r="E51" s="38" t="s">
        <v>1406</v>
      </c>
      <c r="F51" s="38" t="s">
        <v>1407</v>
      </c>
    </row>
    <row r="52" spans="2:6" x14ac:dyDescent="0.35">
      <c r="B52" s="40" t="s">
        <v>1417</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1418</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1419</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1420</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275</v>
      </c>
      <c r="F56" s="41">
        <f>SUM(C56:E56)</f>
        <v>275</v>
      </c>
    </row>
    <row r="58" spans="2:6" x14ac:dyDescent="0.35">
      <c r="B58" s="50" t="s">
        <v>1409</v>
      </c>
    </row>
    <row r="59" spans="2:6" x14ac:dyDescent="0.35">
      <c r="B59" s="51" t="s">
        <v>3</v>
      </c>
      <c r="C59" s="51" t="s">
        <v>1404</v>
      </c>
      <c r="D59" s="51" t="s">
        <v>1405</v>
      </c>
      <c r="E59" s="51" t="s">
        <v>1406</v>
      </c>
      <c r="F59" s="51" t="s">
        <v>20</v>
      </c>
    </row>
    <row r="60" spans="2:6" x14ac:dyDescent="0.35">
      <c r="B60" s="40" t="s">
        <v>1417</v>
      </c>
      <c r="C60" s="42">
        <f>IF(F52&gt;0, C52/F52, 0)</f>
        <v>0</v>
      </c>
      <c r="D60" s="42">
        <f>IF(F52&gt;0, D52/F52, 0)</f>
        <v>0</v>
      </c>
      <c r="E60" s="42">
        <f>IF(F52&gt;0, E52/F52, 0)</f>
        <v>0</v>
      </c>
      <c r="F60" s="43" t="s">
        <v>20</v>
      </c>
    </row>
    <row r="61" spans="2:6" x14ac:dyDescent="0.35">
      <c r="B61" s="40" t="s">
        <v>1418</v>
      </c>
      <c r="C61" s="42">
        <f>IF(F53&gt;0, C53/F53, 0)</f>
        <v>0</v>
      </c>
      <c r="D61" s="42">
        <f>IF(F53&gt;0, D53/F53, 0)</f>
        <v>0</v>
      </c>
      <c r="E61" s="42">
        <f>IF(F53&gt;0, E53/F53, 0)</f>
        <v>0</v>
      </c>
      <c r="F61" s="43" t="s">
        <v>20</v>
      </c>
    </row>
    <row r="62" spans="2:6" x14ac:dyDescent="0.35">
      <c r="B62" s="40" t="s">
        <v>1419</v>
      </c>
      <c r="C62" s="42">
        <f>IF(F54&gt;0, C54/F54, 0)</f>
        <v>0</v>
      </c>
      <c r="D62" s="42">
        <f>IF(F54&gt;0, D54/F54, 0)</f>
        <v>0</v>
      </c>
      <c r="E62" s="42">
        <f>IF(F54&gt;0, E54/F54, 0)</f>
        <v>0</v>
      </c>
      <c r="F62" s="43" t="s">
        <v>20</v>
      </c>
    </row>
    <row r="63" spans="2:6" x14ac:dyDescent="0.35">
      <c r="B63" s="40" t="s">
        <v>1420</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1421</v>
      </c>
    </row>
    <row r="71" spans="2:6" x14ac:dyDescent="0.35">
      <c r="B71" s="50" t="s">
        <v>1403</v>
      </c>
    </row>
    <row r="72" spans="2:6" x14ac:dyDescent="0.35">
      <c r="B72" s="38" t="s">
        <v>1422</v>
      </c>
      <c r="C72" s="38" t="s">
        <v>1404</v>
      </c>
      <c r="D72" s="38" t="s">
        <v>1405</v>
      </c>
      <c r="E72" s="38" t="s">
        <v>1406</v>
      </c>
      <c r="F72" s="38" t="s">
        <v>1407</v>
      </c>
    </row>
    <row r="73" spans="2:6" x14ac:dyDescent="0.35">
      <c r="B73" s="40" t="s">
        <v>1423</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1424</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1425</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275</v>
      </c>
      <c r="F76" s="41">
        <f>SUM(C76:E76)</f>
        <v>275</v>
      </c>
    </row>
    <row r="78" spans="2:6" x14ac:dyDescent="0.35">
      <c r="B78" s="50" t="s">
        <v>1409</v>
      </c>
    </row>
    <row r="79" spans="2:6" x14ac:dyDescent="0.35">
      <c r="B79" s="51" t="s">
        <v>1422</v>
      </c>
      <c r="C79" s="51" t="s">
        <v>1404</v>
      </c>
      <c r="D79" s="51" t="s">
        <v>1405</v>
      </c>
      <c r="E79" s="51" t="s">
        <v>1406</v>
      </c>
      <c r="F79" s="51" t="s">
        <v>20</v>
      </c>
    </row>
    <row r="80" spans="2:6" x14ac:dyDescent="0.35">
      <c r="B80" s="40" t="s">
        <v>1423</v>
      </c>
      <c r="C80" s="42">
        <f>IF(F73&gt;0, C73/F73, 0)</f>
        <v>0</v>
      </c>
      <c r="D80" s="42">
        <f>IF(F73&gt;0, D73/F73, 0)</f>
        <v>0</v>
      </c>
      <c r="E80" s="42">
        <f>IF(F73&gt;0, E73/F73, 0)</f>
        <v>0</v>
      </c>
      <c r="F80" s="43" t="s">
        <v>20</v>
      </c>
    </row>
    <row r="81" spans="2:15" x14ac:dyDescent="0.35">
      <c r="B81" s="40" t="s">
        <v>1424</v>
      </c>
      <c r="C81" s="42">
        <f>IF(F74&gt;0, C74/F74, 0)</f>
        <v>0</v>
      </c>
      <c r="D81" s="42">
        <f>IF(F74&gt;0, D74/F74, 0)</f>
        <v>0</v>
      </c>
      <c r="E81" s="42">
        <f>IF(F74&gt;0, E74/F74, 0)</f>
        <v>0</v>
      </c>
      <c r="F81" s="43" t="s">
        <v>20</v>
      </c>
    </row>
    <row r="82" spans="2:15" x14ac:dyDescent="0.35">
      <c r="B82" s="40" t="s">
        <v>1425</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1426</v>
      </c>
      <c r="J88" s="36" t="s">
        <v>1427</v>
      </c>
    </row>
    <row r="89" spans="2:15" x14ac:dyDescent="0.35">
      <c r="B89" s="38" t="s">
        <v>5</v>
      </c>
      <c r="C89" s="291" t="s">
        <v>1428</v>
      </c>
      <c r="D89" s="291"/>
      <c r="E89" s="38" t="s">
        <v>1396</v>
      </c>
      <c r="F89" s="38" t="s">
        <v>1404</v>
      </c>
      <c r="G89" s="291" t="s">
        <v>1429</v>
      </c>
      <c r="H89" s="291"/>
      <c r="J89" s="38" t="s">
        <v>5</v>
      </c>
      <c r="K89" s="38" t="s">
        <v>1417</v>
      </c>
      <c r="L89" s="38" t="s">
        <v>1418</v>
      </c>
      <c r="M89" s="38" t="s">
        <v>1419</v>
      </c>
      <c r="N89" s="38" t="s">
        <v>1420</v>
      </c>
      <c r="O89" s="38" t="s">
        <v>17</v>
      </c>
    </row>
    <row r="90" spans="2:15" x14ac:dyDescent="0.35">
      <c r="B90" s="44" t="s">
        <v>1411</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1411</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1412</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1412</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1413</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1413</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1414</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1414</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1415</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1415</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275</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275</v>
      </c>
    </row>
    <row r="102" spans="2:24" ht="21" x14ac:dyDescent="0.5">
      <c r="B102" s="36" t="s">
        <v>1430</v>
      </c>
      <c r="P102" s="53" t="s">
        <v>1431</v>
      </c>
    </row>
    <row r="104" spans="2:24" ht="60" customHeight="1" x14ac:dyDescent="0.35">
      <c r="B104" s="294" t="s">
        <v>1432</v>
      </c>
      <c r="C104" s="287"/>
      <c r="D104" s="287"/>
      <c r="E104" s="287"/>
      <c r="F104" s="287"/>
      <c r="P104" s="294" t="s">
        <v>1433</v>
      </c>
      <c r="Q104" s="287"/>
      <c r="R104" s="287"/>
      <c r="S104" s="287"/>
      <c r="T104" s="287"/>
      <c r="U104" s="287"/>
      <c r="V104" s="287"/>
      <c r="W104" s="287"/>
    </row>
    <row r="106" spans="2:24" ht="30" customHeight="1" x14ac:dyDescent="0.35">
      <c r="P106" s="54" t="s">
        <v>1434</v>
      </c>
      <c r="Q106" s="55">
        <f>C16</f>
        <v>0</v>
      </c>
      <c r="R106" s="56"/>
      <c r="S106" s="55">
        <f>C52</f>
        <v>0</v>
      </c>
      <c r="T106" s="56"/>
      <c r="U106" s="55">
        <f>C53</f>
        <v>0</v>
      </c>
      <c r="V106" s="56"/>
      <c r="W106" s="55">
        <f>C54</f>
        <v>0</v>
      </c>
      <c r="X106" s="56"/>
    </row>
    <row r="107" spans="2:24" ht="35" customHeight="1" x14ac:dyDescent="0.35">
      <c r="P107" s="57" t="s">
        <v>1435</v>
      </c>
      <c r="Q107" s="57" t="s">
        <v>1436</v>
      </c>
      <c r="R107" s="57" t="s">
        <v>1437</v>
      </c>
      <c r="S107" s="57" t="s">
        <v>1438</v>
      </c>
      <c r="T107" s="57" t="s">
        <v>1439</v>
      </c>
      <c r="U107" s="57" t="s">
        <v>1440</v>
      </c>
      <c r="V107" s="57" t="s">
        <v>1441</v>
      </c>
      <c r="W107" s="57" t="s">
        <v>1442</v>
      </c>
      <c r="X107" s="57" t="s">
        <v>1443</v>
      </c>
    </row>
    <row r="108" spans="2:24" x14ac:dyDescent="0.35">
      <c r="O108" s="58" t="s">
        <v>1444</v>
      </c>
      <c r="P108" s="59" t="s">
        <v>1445</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1446</v>
      </c>
      <c r="P143" s="53" t="s">
        <v>1447</v>
      </c>
    </row>
    <row r="145" spans="2:22" ht="45" customHeight="1" x14ac:dyDescent="0.35">
      <c r="B145" s="294" t="s">
        <v>1448</v>
      </c>
      <c r="C145" s="287"/>
      <c r="D145" s="287"/>
      <c r="E145" s="287"/>
      <c r="F145" s="287"/>
      <c r="P145" s="294" t="s">
        <v>1449</v>
      </c>
      <c r="Q145" s="287"/>
      <c r="R145" s="287"/>
      <c r="S145" s="287"/>
      <c r="T145" s="287"/>
      <c r="U145" s="287"/>
    </row>
    <row r="146" spans="2:22" ht="35" customHeight="1" x14ac:dyDescent="0.35">
      <c r="P146" s="291" t="s">
        <v>1450</v>
      </c>
      <c r="Q146" s="291"/>
      <c r="R146" s="291" t="s">
        <v>1451</v>
      </c>
      <c r="S146" s="291"/>
      <c r="T146" s="291"/>
    </row>
    <row r="147" spans="2:22" ht="30" customHeight="1" x14ac:dyDescent="0.35">
      <c r="P147" s="295">
        <v>0</v>
      </c>
      <c r="Q147" s="296"/>
      <c r="R147" s="297" t="s">
        <v>1452</v>
      </c>
      <c r="S147" s="298"/>
      <c r="T147" s="298"/>
    </row>
    <row r="150" spans="2:22" ht="25" customHeight="1" x14ac:dyDescent="0.35">
      <c r="P150" s="62" t="s">
        <v>1435</v>
      </c>
      <c r="Q150" s="62" t="s">
        <v>1453</v>
      </c>
      <c r="R150" s="62" t="s">
        <v>1454</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1310</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297</v>
      </c>
      <c r="B62" s="2" t="s">
        <v>298</v>
      </c>
      <c r="C62" s="1" t="s">
        <v>299</v>
      </c>
      <c r="D62" s="3" t="s">
        <v>17</v>
      </c>
      <c r="E62" s="3" t="s">
        <v>18</v>
      </c>
      <c r="F62" s="3" t="s">
        <v>19</v>
      </c>
      <c r="G62" s="3" t="s">
        <v>20</v>
      </c>
      <c r="H62" s="4" t="s">
        <v>20</v>
      </c>
      <c r="I62" s="4" t="s">
        <v>300</v>
      </c>
      <c r="J62" s="4"/>
      <c r="K62" s="4"/>
      <c r="L62" s="4"/>
      <c r="M62" s="3" t="str">
        <f t="shared" si="0"/>
        <v>Outstanding</v>
      </c>
      <c r="N62" s="11" t="s">
        <v>20</v>
      </c>
    </row>
    <row r="63" spans="1:14" ht="60" customHeight="1" x14ac:dyDescent="0.35">
      <c r="A63" s="9" t="s">
        <v>297</v>
      </c>
      <c r="B63" s="2" t="s">
        <v>301</v>
      </c>
      <c r="C63" s="1" t="s">
        <v>302</v>
      </c>
      <c r="D63" s="3" t="s">
        <v>17</v>
      </c>
      <c r="E63" s="3" t="s">
        <v>18</v>
      </c>
      <c r="F63" s="3" t="s">
        <v>19</v>
      </c>
      <c r="G63" s="3" t="s">
        <v>20</v>
      </c>
      <c r="H63" s="4" t="s">
        <v>20</v>
      </c>
      <c r="I63" s="4" t="s">
        <v>303</v>
      </c>
      <c r="J63" s="4"/>
      <c r="K63" s="4"/>
      <c r="L63" s="4"/>
      <c r="M63" s="3" t="str">
        <f t="shared" si="0"/>
        <v>Outstanding</v>
      </c>
      <c r="N63" s="11" t="s">
        <v>20</v>
      </c>
    </row>
    <row r="64" spans="1:14" ht="60" customHeight="1" x14ac:dyDescent="0.35">
      <c r="A64" s="9" t="s">
        <v>297</v>
      </c>
      <c r="B64" s="2" t="s">
        <v>304</v>
      </c>
      <c r="C64" s="1" t="s">
        <v>305</v>
      </c>
      <c r="D64" s="3" t="s">
        <v>17</v>
      </c>
      <c r="E64" s="3" t="s">
        <v>18</v>
      </c>
      <c r="F64" s="3" t="s">
        <v>19</v>
      </c>
      <c r="G64" s="3" t="s">
        <v>20</v>
      </c>
      <c r="H64" s="4" t="s">
        <v>20</v>
      </c>
      <c r="I64" s="4" t="s">
        <v>306</v>
      </c>
      <c r="J64" s="4"/>
      <c r="K64" s="4"/>
      <c r="L64" s="4"/>
      <c r="M64" s="3" t="str">
        <f t="shared" si="0"/>
        <v>Outstanding</v>
      </c>
      <c r="N64" s="11" t="s">
        <v>20</v>
      </c>
    </row>
    <row r="65" spans="1:14" ht="60" customHeight="1" x14ac:dyDescent="0.35">
      <c r="A65" s="9" t="s">
        <v>307</v>
      </c>
      <c r="B65" s="2" t="s">
        <v>308</v>
      </c>
      <c r="C65" s="1" t="s">
        <v>309</v>
      </c>
      <c r="D65" s="3" t="s">
        <v>17</v>
      </c>
      <c r="E65" s="3" t="s">
        <v>18</v>
      </c>
      <c r="F65" s="3" t="s">
        <v>19</v>
      </c>
      <c r="G65" s="3" t="s">
        <v>20</v>
      </c>
      <c r="H65" s="4" t="s">
        <v>20</v>
      </c>
      <c r="I65" s="4" t="s">
        <v>310</v>
      </c>
      <c r="J65" s="4"/>
      <c r="K65" s="4"/>
      <c r="L65" s="4"/>
      <c r="M65" s="3" t="str">
        <f t="shared" si="0"/>
        <v>Outstanding</v>
      </c>
      <c r="N65" s="11" t="s">
        <v>20</v>
      </c>
    </row>
    <row r="66" spans="1:14" ht="60" customHeight="1" x14ac:dyDescent="0.35">
      <c r="A66" s="9" t="s">
        <v>307</v>
      </c>
      <c r="B66" s="2" t="s">
        <v>311</v>
      </c>
      <c r="C66" s="1" t="s">
        <v>312</v>
      </c>
      <c r="D66" s="3" t="s">
        <v>17</v>
      </c>
      <c r="E66" s="3" t="s">
        <v>18</v>
      </c>
      <c r="F66" s="3" t="s">
        <v>19</v>
      </c>
      <c r="G66" s="3" t="s">
        <v>20</v>
      </c>
      <c r="H66" s="4" t="s">
        <v>20</v>
      </c>
      <c r="I66" s="4" t="s">
        <v>313</v>
      </c>
      <c r="J66" s="4"/>
      <c r="K66" s="4"/>
      <c r="L66" s="4"/>
      <c r="M66" s="3" t="str">
        <f t="shared" si="0"/>
        <v>Outstanding</v>
      </c>
      <c r="N66" s="11" t="s">
        <v>20</v>
      </c>
    </row>
    <row r="67" spans="1:14" ht="60" customHeight="1" x14ac:dyDescent="0.35">
      <c r="A67" s="9" t="s">
        <v>307</v>
      </c>
      <c r="B67" s="2" t="s">
        <v>314</v>
      </c>
      <c r="C67" s="1" t="s">
        <v>315</v>
      </c>
      <c r="D67" s="3" t="s">
        <v>17</v>
      </c>
      <c r="E67" s="3" t="s">
        <v>18</v>
      </c>
      <c r="F67" s="3" t="s">
        <v>19</v>
      </c>
      <c r="G67" s="3" t="s">
        <v>20</v>
      </c>
      <c r="H67" s="4" t="s">
        <v>20</v>
      </c>
      <c r="I67" s="4" t="s">
        <v>316</v>
      </c>
      <c r="J67" s="4"/>
      <c r="K67" s="4"/>
      <c r="L67" s="4"/>
      <c r="M67" s="3" t="str">
        <f t="shared" si="0"/>
        <v>Outstanding</v>
      </c>
      <c r="N67" s="11" t="s">
        <v>20</v>
      </c>
    </row>
    <row r="68" spans="1:14" ht="60" customHeight="1" x14ac:dyDescent="0.35">
      <c r="A68" s="9" t="s">
        <v>307</v>
      </c>
      <c r="B68" s="2" t="s">
        <v>317</v>
      </c>
      <c r="C68" s="1" t="s">
        <v>318</v>
      </c>
      <c r="D68" s="3" t="s">
        <v>17</v>
      </c>
      <c r="E68" s="3" t="s">
        <v>18</v>
      </c>
      <c r="F68" s="3" t="s">
        <v>19</v>
      </c>
      <c r="G68" s="3" t="s">
        <v>20</v>
      </c>
      <c r="H68" s="4" t="s">
        <v>20</v>
      </c>
      <c r="I68" s="4" t="s">
        <v>319</v>
      </c>
      <c r="J68" s="4"/>
      <c r="K68" s="4"/>
      <c r="L68" s="4"/>
      <c r="M68" s="3" t="str">
        <f t="shared" si="0"/>
        <v>Outstanding</v>
      </c>
      <c r="N68" s="11" t="s">
        <v>20</v>
      </c>
    </row>
    <row r="69" spans="1:14" ht="60" customHeight="1" x14ac:dyDescent="0.35">
      <c r="A69" s="9" t="s">
        <v>320</v>
      </c>
      <c r="B69" s="2" t="s">
        <v>321</v>
      </c>
      <c r="C69" s="1" t="s">
        <v>322</v>
      </c>
      <c r="D69" s="3" t="s">
        <v>17</v>
      </c>
      <c r="E69" s="3" t="s">
        <v>18</v>
      </c>
      <c r="F69" s="3" t="s">
        <v>19</v>
      </c>
      <c r="G69" s="3" t="s">
        <v>20</v>
      </c>
      <c r="H69" s="4" t="s">
        <v>20</v>
      </c>
      <c r="I69" s="4" t="s">
        <v>323</v>
      </c>
      <c r="J69" s="4"/>
      <c r="K69" s="4"/>
      <c r="L69" s="4"/>
      <c r="M69" s="3" t="str">
        <f t="shared" si="0"/>
        <v>Outstanding</v>
      </c>
      <c r="N69" s="11" t="s">
        <v>20</v>
      </c>
    </row>
    <row r="70" spans="1:14" ht="60" customHeight="1" x14ac:dyDescent="0.35">
      <c r="A70" s="9" t="s">
        <v>320</v>
      </c>
      <c r="B70" s="2" t="s">
        <v>324</v>
      </c>
      <c r="C70" s="1" t="s">
        <v>325</v>
      </c>
      <c r="D70" s="3" t="s">
        <v>17</v>
      </c>
      <c r="E70" s="3" t="s">
        <v>18</v>
      </c>
      <c r="F70" s="3" t="s">
        <v>19</v>
      </c>
      <c r="G70" s="3" t="s">
        <v>20</v>
      </c>
      <c r="H70" s="4" t="s">
        <v>20</v>
      </c>
      <c r="I70" s="4" t="s">
        <v>326</v>
      </c>
      <c r="J70" s="4"/>
      <c r="K70" s="4"/>
      <c r="L70" s="4"/>
      <c r="M70" s="3" t="str">
        <f t="shared" si="0"/>
        <v>Outstanding</v>
      </c>
      <c r="N70" s="11" t="s">
        <v>20</v>
      </c>
    </row>
    <row r="71" spans="1:14" ht="60" customHeight="1" x14ac:dyDescent="0.35">
      <c r="A71" s="9" t="s">
        <v>327</v>
      </c>
      <c r="B71" s="2" t="s">
        <v>328</v>
      </c>
      <c r="C71" s="1" t="s">
        <v>329</v>
      </c>
      <c r="D71" s="3" t="s">
        <v>17</v>
      </c>
      <c r="E71" s="3" t="s">
        <v>18</v>
      </c>
      <c r="F71" s="3" t="s">
        <v>19</v>
      </c>
      <c r="G71" s="3" t="s">
        <v>20</v>
      </c>
      <c r="H71" s="4" t="s">
        <v>20</v>
      </c>
      <c r="I71" s="4" t="s">
        <v>330</v>
      </c>
      <c r="J71" s="4"/>
      <c r="K71" s="4"/>
      <c r="L71" s="4"/>
      <c r="M71" s="3" t="str">
        <f t="shared" si="0"/>
        <v>Outstanding</v>
      </c>
      <c r="N71" s="11" t="s">
        <v>20</v>
      </c>
    </row>
    <row r="72" spans="1:14" ht="60" customHeight="1" x14ac:dyDescent="0.35">
      <c r="A72" s="9" t="s">
        <v>327</v>
      </c>
      <c r="B72" s="2" t="s">
        <v>331</v>
      </c>
      <c r="C72" s="1" t="s">
        <v>332</v>
      </c>
      <c r="D72" s="3" t="s">
        <v>17</v>
      </c>
      <c r="E72" s="3" t="s">
        <v>18</v>
      </c>
      <c r="F72" s="3" t="s">
        <v>19</v>
      </c>
      <c r="G72" s="3" t="s">
        <v>20</v>
      </c>
      <c r="H72" s="4" t="s">
        <v>20</v>
      </c>
      <c r="I72" s="4" t="s">
        <v>333</v>
      </c>
      <c r="J72" s="4"/>
      <c r="K72" s="4"/>
      <c r="L72" s="4"/>
      <c r="M72" s="3" t="str">
        <f t="shared" si="0"/>
        <v>Outstanding</v>
      </c>
      <c r="N72" s="11" t="s">
        <v>20</v>
      </c>
    </row>
    <row r="73" spans="1:14" ht="60" customHeight="1" x14ac:dyDescent="0.35">
      <c r="A73" s="9" t="s">
        <v>334</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334</v>
      </c>
      <c r="B74" s="2" t="s">
        <v>338</v>
      </c>
      <c r="C74" s="1" t="s">
        <v>339</v>
      </c>
      <c r="D74" s="3" t="s">
        <v>17</v>
      </c>
      <c r="E74" s="3" t="s">
        <v>18</v>
      </c>
      <c r="F74" s="3" t="s">
        <v>19</v>
      </c>
      <c r="G74" s="3" t="s">
        <v>20</v>
      </c>
      <c r="H74" s="4" t="s">
        <v>20</v>
      </c>
      <c r="I74" s="4" t="s">
        <v>340</v>
      </c>
      <c r="J74" s="4"/>
      <c r="K74" s="4"/>
      <c r="L74" s="4"/>
      <c r="M74" s="3" t="str">
        <f t="shared" si="0"/>
        <v>Outstanding</v>
      </c>
      <c r="N74" s="11" t="s">
        <v>20</v>
      </c>
    </row>
    <row r="75" spans="1:14" ht="60" customHeight="1" x14ac:dyDescent="0.35">
      <c r="A75" s="9" t="s">
        <v>334</v>
      </c>
      <c r="B75" s="2" t="s">
        <v>341</v>
      </c>
      <c r="C75" s="1" t="s">
        <v>342</v>
      </c>
      <c r="D75" s="3" t="s">
        <v>17</v>
      </c>
      <c r="E75" s="3" t="s">
        <v>18</v>
      </c>
      <c r="F75" s="3" t="s">
        <v>19</v>
      </c>
      <c r="G75" s="3" t="s">
        <v>20</v>
      </c>
      <c r="H75" s="4" t="s">
        <v>20</v>
      </c>
      <c r="I75" s="4" t="s">
        <v>343</v>
      </c>
      <c r="J75" s="4"/>
      <c r="K75" s="4"/>
      <c r="L75" s="4"/>
      <c r="M75" s="3" t="str">
        <f t="shared" si="0"/>
        <v>Outstanding</v>
      </c>
      <c r="N75" s="11" t="s">
        <v>20</v>
      </c>
    </row>
    <row r="76" spans="1:14" ht="60" customHeight="1" x14ac:dyDescent="0.35">
      <c r="A76" s="9" t="s">
        <v>334</v>
      </c>
      <c r="B76" s="2" t="s">
        <v>344</v>
      </c>
      <c r="C76" s="1" t="s">
        <v>345</v>
      </c>
      <c r="D76" s="3" t="s">
        <v>17</v>
      </c>
      <c r="E76" s="3" t="s">
        <v>18</v>
      </c>
      <c r="F76" s="3" t="s">
        <v>19</v>
      </c>
      <c r="G76" s="3" t="s">
        <v>20</v>
      </c>
      <c r="H76" s="4" t="s">
        <v>20</v>
      </c>
      <c r="I76" s="4" t="s">
        <v>346</v>
      </c>
      <c r="J76" s="4"/>
      <c r="K76" s="4"/>
      <c r="L76" s="4"/>
      <c r="M76" s="3" t="str">
        <f t="shared" si="0"/>
        <v>Outstanding</v>
      </c>
      <c r="N76" s="11" t="s">
        <v>20</v>
      </c>
    </row>
    <row r="77" spans="1:14" ht="60" customHeight="1" x14ac:dyDescent="0.35">
      <c r="A77" s="9" t="s">
        <v>334</v>
      </c>
      <c r="B77" s="2" t="s">
        <v>347</v>
      </c>
      <c r="C77" s="1" t="s">
        <v>348</v>
      </c>
      <c r="D77" s="3" t="s">
        <v>17</v>
      </c>
      <c r="E77" s="3" t="s">
        <v>18</v>
      </c>
      <c r="F77" s="3" t="s">
        <v>19</v>
      </c>
      <c r="G77" s="3" t="s">
        <v>20</v>
      </c>
      <c r="H77" s="4" t="s">
        <v>20</v>
      </c>
      <c r="I77" s="4" t="s">
        <v>349</v>
      </c>
      <c r="J77" s="4"/>
      <c r="K77" s="4"/>
      <c r="L77" s="4"/>
      <c r="M77" s="3" t="str">
        <f t="shared" si="0"/>
        <v>Outstanding</v>
      </c>
      <c r="N77" s="11" t="s">
        <v>20</v>
      </c>
    </row>
    <row r="78" spans="1:14" ht="60" customHeight="1" x14ac:dyDescent="0.35">
      <c r="A78" s="9" t="s">
        <v>350</v>
      </c>
      <c r="B78" s="2" t="s">
        <v>351</v>
      </c>
      <c r="C78" s="1" t="s">
        <v>352</v>
      </c>
      <c r="D78" s="3" t="s">
        <v>17</v>
      </c>
      <c r="E78" s="3" t="s">
        <v>18</v>
      </c>
      <c r="F78" s="3" t="s">
        <v>19</v>
      </c>
      <c r="G78" s="3" t="s">
        <v>20</v>
      </c>
      <c r="H78" s="4" t="s">
        <v>20</v>
      </c>
      <c r="I78" s="4" t="s">
        <v>353</v>
      </c>
      <c r="J78" s="4"/>
      <c r="K78" s="4"/>
      <c r="L78" s="4"/>
      <c r="M78" s="3" t="str">
        <f t="shared" si="0"/>
        <v>Outstanding</v>
      </c>
      <c r="N78" s="11" t="s">
        <v>20</v>
      </c>
    </row>
    <row r="79" spans="1:14" ht="60" customHeight="1" x14ac:dyDescent="0.35">
      <c r="A79" s="9" t="s">
        <v>350</v>
      </c>
      <c r="B79" s="2" t="s">
        <v>354</v>
      </c>
      <c r="C79" s="1" t="s">
        <v>355</v>
      </c>
      <c r="D79" s="3" t="s">
        <v>17</v>
      </c>
      <c r="E79" s="3" t="s">
        <v>18</v>
      </c>
      <c r="F79" s="3" t="s">
        <v>19</v>
      </c>
      <c r="G79" s="3" t="s">
        <v>20</v>
      </c>
      <c r="H79" s="4" t="s">
        <v>20</v>
      </c>
      <c r="I79" s="4" t="s">
        <v>356</v>
      </c>
      <c r="J79" s="4"/>
      <c r="K79" s="4"/>
      <c r="L79" s="4"/>
      <c r="M79" s="3" t="str">
        <f t="shared" si="0"/>
        <v>Outstanding</v>
      </c>
      <c r="N79" s="11" t="s">
        <v>20</v>
      </c>
    </row>
    <row r="80" spans="1:14" ht="60" customHeight="1" x14ac:dyDescent="0.35">
      <c r="A80" s="9" t="s">
        <v>350</v>
      </c>
      <c r="B80" s="2" t="s">
        <v>357</v>
      </c>
      <c r="C80" s="1" t="s">
        <v>358</v>
      </c>
      <c r="D80" s="3" t="s">
        <v>17</v>
      </c>
      <c r="E80" s="3" t="s">
        <v>18</v>
      </c>
      <c r="F80" s="3" t="s">
        <v>19</v>
      </c>
      <c r="G80" s="3" t="s">
        <v>20</v>
      </c>
      <c r="H80" s="4" t="s">
        <v>20</v>
      </c>
      <c r="I80" s="4" t="s">
        <v>359</v>
      </c>
      <c r="J80" s="4"/>
      <c r="K80" s="4"/>
      <c r="L80" s="4"/>
      <c r="M80" s="3" t="str">
        <f t="shared" si="0"/>
        <v>Outstanding</v>
      </c>
      <c r="N80" s="11" t="s">
        <v>20</v>
      </c>
    </row>
    <row r="81" spans="1:14" ht="60" customHeight="1" x14ac:dyDescent="0.35">
      <c r="A81" s="9" t="s">
        <v>350</v>
      </c>
      <c r="B81" s="2" t="s">
        <v>360</v>
      </c>
      <c r="C81" s="1" t="s">
        <v>361</v>
      </c>
      <c r="D81" s="3" t="s">
        <v>17</v>
      </c>
      <c r="E81" s="3" t="s">
        <v>18</v>
      </c>
      <c r="F81" s="3" t="s">
        <v>19</v>
      </c>
      <c r="G81" s="3" t="s">
        <v>20</v>
      </c>
      <c r="H81" s="4" t="s">
        <v>20</v>
      </c>
      <c r="I81" s="4" t="s">
        <v>362</v>
      </c>
      <c r="J81" s="4"/>
      <c r="K81" s="4"/>
      <c r="L81" s="4"/>
      <c r="M81" s="3" t="str">
        <f t="shared" si="0"/>
        <v>Outstanding</v>
      </c>
      <c r="N81" s="11" t="s">
        <v>20</v>
      </c>
    </row>
    <row r="82" spans="1:14" ht="60" customHeight="1" x14ac:dyDescent="0.35">
      <c r="A82" s="9" t="s">
        <v>363</v>
      </c>
      <c r="B82" s="2" t="s">
        <v>364</v>
      </c>
      <c r="C82" s="1" t="s">
        <v>365</v>
      </c>
      <c r="D82" s="3" t="s">
        <v>17</v>
      </c>
      <c r="E82" s="3" t="s">
        <v>18</v>
      </c>
      <c r="F82" s="3" t="s">
        <v>19</v>
      </c>
      <c r="G82" s="3" t="s">
        <v>20</v>
      </c>
      <c r="H82" s="4" t="s">
        <v>20</v>
      </c>
      <c r="I82" s="4" t="s">
        <v>366</v>
      </c>
      <c r="J82" s="4"/>
      <c r="K82" s="4"/>
      <c r="L82" s="4"/>
      <c r="M82" s="3" t="str">
        <f t="shared" si="0"/>
        <v>Outstanding</v>
      </c>
      <c r="N82" s="11" t="s">
        <v>20</v>
      </c>
    </row>
    <row r="83" spans="1:14" ht="60" customHeight="1" x14ac:dyDescent="0.35">
      <c r="A83" s="9" t="s">
        <v>363</v>
      </c>
      <c r="B83" s="2" t="s">
        <v>367</v>
      </c>
      <c r="C83" s="1" t="s">
        <v>368</v>
      </c>
      <c r="D83" s="3" t="s">
        <v>17</v>
      </c>
      <c r="E83" s="3" t="s">
        <v>18</v>
      </c>
      <c r="F83" s="3" t="s">
        <v>19</v>
      </c>
      <c r="G83" s="3" t="s">
        <v>20</v>
      </c>
      <c r="H83" s="4" t="s">
        <v>20</v>
      </c>
      <c r="I83" s="4" t="s">
        <v>369</v>
      </c>
      <c r="J83" s="4"/>
      <c r="K83" s="4"/>
      <c r="L83" s="4"/>
      <c r="M83" s="3" t="str">
        <f t="shared" si="0"/>
        <v>Outstanding</v>
      </c>
      <c r="N83" s="11" t="s">
        <v>20</v>
      </c>
    </row>
    <row r="84" spans="1:14" ht="60" customHeight="1" x14ac:dyDescent="0.35">
      <c r="A84" s="9" t="s">
        <v>363</v>
      </c>
      <c r="B84" s="2" t="s">
        <v>370</v>
      </c>
      <c r="C84" s="1" t="s">
        <v>371</v>
      </c>
      <c r="D84" s="3" t="s">
        <v>17</v>
      </c>
      <c r="E84" s="3" t="s">
        <v>18</v>
      </c>
      <c r="F84" s="3" t="s">
        <v>19</v>
      </c>
      <c r="G84" s="3" t="s">
        <v>20</v>
      </c>
      <c r="H84" s="4" t="s">
        <v>20</v>
      </c>
      <c r="I84" s="4" t="s">
        <v>372</v>
      </c>
      <c r="J84" s="4"/>
      <c r="K84" s="4"/>
      <c r="L84" s="4"/>
      <c r="M84" s="3" t="str">
        <f t="shared" si="0"/>
        <v>Outstanding</v>
      </c>
      <c r="N84" s="11" t="s">
        <v>20</v>
      </c>
    </row>
    <row r="85" spans="1:14" ht="60" customHeight="1" x14ac:dyDescent="0.35">
      <c r="A85" s="9" t="s">
        <v>363</v>
      </c>
      <c r="B85" s="2" t="s">
        <v>373</v>
      </c>
      <c r="C85" s="1" t="s">
        <v>374</v>
      </c>
      <c r="D85" s="3" t="s">
        <v>17</v>
      </c>
      <c r="E85" s="3" t="s">
        <v>18</v>
      </c>
      <c r="F85" s="3" t="s">
        <v>19</v>
      </c>
      <c r="G85" s="3" t="s">
        <v>20</v>
      </c>
      <c r="H85" s="4" t="s">
        <v>20</v>
      </c>
      <c r="I85" s="4" t="s">
        <v>375</v>
      </c>
      <c r="J85" s="4"/>
      <c r="K85" s="4"/>
      <c r="L85" s="4"/>
      <c r="M85" s="3" t="str">
        <f t="shared" si="0"/>
        <v>Outstanding</v>
      </c>
      <c r="N85" s="11" t="s">
        <v>20</v>
      </c>
    </row>
    <row r="86" spans="1:14" ht="60" customHeight="1" x14ac:dyDescent="0.35">
      <c r="A86" s="9" t="s">
        <v>376</v>
      </c>
      <c r="B86" s="2" t="s">
        <v>377</v>
      </c>
      <c r="C86" s="1" t="s">
        <v>378</v>
      </c>
      <c r="D86" s="3" t="s">
        <v>17</v>
      </c>
      <c r="E86" s="3" t="s">
        <v>18</v>
      </c>
      <c r="F86" s="3" t="s">
        <v>19</v>
      </c>
      <c r="G86" s="3" t="s">
        <v>20</v>
      </c>
      <c r="H86" s="4" t="s">
        <v>20</v>
      </c>
      <c r="I86" s="4" t="s">
        <v>379</v>
      </c>
      <c r="J86" s="4"/>
      <c r="K86" s="4"/>
      <c r="L86" s="4"/>
      <c r="M86" s="3" t="str">
        <f t="shared" si="0"/>
        <v>Outstanding</v>
      </c>
      <c r="N86" s="11" t="s">
        <v>20</v>
      </c>
    </row>
    <row r="87" spans="1:14" ht="60" customHeight="1" x14ac:dyDescent="0.35">
      <c r="A87" s="9" t="s">
        <v>380</v>
      </c>
      <c r="B87" s="2" t="s">
        <v>381</v>
      </c>
      <c r="C87" s="1" t="s">
        <v>382</v>
      </c>
      <c r="D87" s="3" t="s">
        <v>17</v>
      </c>
      <c r="E87" s="3" t="s">
        <v>18</v>
      </c>
      <c r="F87" s="3" t="s">
        <v>19</v>
      </c>
      <c r="G87" s="3" t="s">
        <v>20</v>
      </c>
      <c r="H87" s="4" t="s">
        <v>20</v>
      </c>
      <c r="I87" s="4" t="s">
        <v>383</v>
      </c>
      <c r="J87" s="4"/>
      <c r="K87" s="4"/>
      <c r="L87" s="4"/>
      <c r="M87" s="3" t="str">
        <f t="shared" si="0"/>
        <v>Outstanding</v>
      </c>
      <c r="N87" s="11" t="s">
        <v>20</v>
      </c>
    </row>
    <row r="88" spans="1:14" ht="60" customHeight="1" x14ac:dyDescent="0.35">
      <c r="A88" s="9" t="s">
        <v>380</v>
      </c>
      <c r="B88" s="2" t="s">
        <v>384</v>
      </c>
      <c r="C88" s="1" t="s">
        <v>385</v>
      </c>
      <c r="D88" s="3" t="s">
        <v>17</v>
      </c>
      <c r="E88" s="3" t="s">
        <v>18</v>
      </c>
      <c r="F88" s="3" t="s">
        <v>19</v>
      </c>
      <c r="G88" s="3" t="s">
        <v>20</v>
      </c>
      <c r="H88" s="4" t="s">
        <v>20</v>
      </c>
      <c r="I88" s="4" t="s">
        <v>386</v>
      </c>
      <c r="J88" s="4"/>
      <c r="K88" s="4"/>
      <c r="L88" s="4"/>
      <c r="M88" s="3" t="str">
        <f t="shared" si="0"/>
        <v>Outstanding</v>
      </c>
      <c r="N88" s="11" t="s">
        <v>20</v>
      </c>
    </row>
    <row r="89" spans="1:14" ht="60" customHeight="1" x14ac:dyDescent="0.35">
      <c r="A89" s="9" t="s">
        <v>380</v>
      </c>
      <c r="B89" s="2" t="s">
        <v>387</v>
      </c>
      <c r="C89" s="1" t="s">
        <v>388</v>
      </c>
      <c r="D89" s="3" t="s">
        <v>17</v>
      </c>
      <c r="E89" s="3" t="s">
        <v>18</v>
      </c>
      <c r="F89" s="3" t="s">
        <v>19</v>
      </c>
      <c r="G89" s="3" t="s">
        <v>20</v>
      </c>
      <c r="H89" s="4" t="s">
        <v>20</v>
      </c>
      <c r="I89" s="4" t="s">
        <v>389</v>
      </c>
      <c r="J89" s="4"/>
      <c r="K89" s="4"/>
      <c r="L89" s="4"/>
      <c r="M89" s="3" t="str">
        <f t="shared" si="0"/>
        <v>Outstanding</v>
      </c>
      <c r="N89" s="11" t="s">
        <v>20</v>
      </c>
    </row>
    <row r="90" spans="1:14" ht="60" customHeight="1" x14ac:dyDescent="0.35">
      <c r="A90" s="9" t="s">
        <v>380</v>
      </c>
      <c r="B90" s="2" t="s">
        <v>390</v>
      </c>
      <c r="C90" s="1" t="s">
        <v>391</v>
      </c>
      <c r="D90" s="3" t="s">
        <v>17</v>
      </c>
      <c r="E90" s="3" t="s">
        <v>18</v>
      </c>
      <c r="F90" s="3" t="s">
        <v>19</v>
      </c>
      <c r="G90" s="3" t="s">
        <v>20</v>
      </c>
      <c r="H90" s="4" t="s">
        <v>20</v>
      </c>
      <c r="I90" s="4" t="s">
        <v>392</v>
      </c>
      <c r="J90" s="4"/>
      <c r="K90" s="4"/>
      <c r="L90" s="4"/>
      <c r="M90" s="3" t="str">
        <f t="shared" si="0"/>
        <v>Outstanding</v>
      </c>
      <c r="N90" s="11" t="s">
        <v>20</v>
      </c>
    </row>
    <row r="91" spans="1:14" ht="60" customHeight="1" x14ac:dyDescent="0.35">
      <c r="A91" s="9" t="s">
        <v>393</v>
      </c>
      <c r="B91" s="2" t="s">
        <v>394</v>
      </c>
      <c r="C91" s="1" t="s">
        <v>395</v>
      </c>
      <c r="D91" s="3" t="s">
        <v>17</v>
      </c>
      <c r="E91" s="3" t="s">
        <v>18</v>
      </c>
      <c r="F91" s="3" t="s">
        <v>19</v>
      </c>
      <c r="G91" s="3" t="s">
        <v>20</v>
      </c>
      <c r="H91" s="4" t="s">
        <v>20</v>
      </c>
      <c r="I91" s="4" t="s">
        <v>396</v>
      </c>
      <c r="J91" s="4"/>
      <c r="K91" s="4"/>
      <c r="L91" s="4"/>
      <c r="M91" s="3" t="str">
        <f t="shared" si="0"/>
        <v>Outstanding</v>
      </c>
      <c r="N91" s="11" t="s">
        <v>20</v>
      </c>
    </row>
    <row r="92" spans="1:14" ht="60" customHeight="1" x14ac:dyDescent="0.35">
      <c r="A92" s="9" t="s">
        <v>393</v>
      </c>
      <c r="B92" s="2" t="s">
        <v>397</v>
      </c>
      <c r="C92" s="1" t="s">
        <v>398</v>
      </c>
      <c r="D92" s="3" t="s">
        <v>17</v>
      </c>
      <c r="E92" s="3" t="s">
        <v>18</v>
      </c>
      <c r="F92" s="3" t="s">
        <v>19</v>
      </c>
      <c r="G92" s="3" t="s">
        <v>20</v>
      </c>
      <c r="H92" s="4" t="s">
        <v>20</v>
      </c>
      <c r="I92" s="4" t="s">
        <v>399</v>
      </c>
      <c r="J92" s="4"/>
      <c r="K92" s="4"/>
      <c r="L92" s="4"/>
      <c r="M92" s="3" t="str">
        <f t="shared" si="0"/>
        <v>Outstanding</v>
      </c>
      <c r="N92" s="11" t="s">
        <v>20</v>
      </c>
    </row>
    <row r="93" spans="1:14" ht="60" customHeight="1" x14ac:dyDescent="0.35">
      <c r="A93" s="9" t="s">
        <v>393</v>
      </c>
      <c r="B93" s="2" t="s">
        <v>400</v>
      </c>
      <c r="C93" s="1" t="s">
        <v>401</v>
      </c>
      <c r="D93" s="3" t="s">
        <v>17</v>
      </c>
      <c r="E93" s="3" t="s">
        <v>18</v>
      </c>
      <c r="F93" s="3" t="s">
        <v>19</v>
      </c>
      <c r="G93" s="3" t="s">
        <v>20</v>
      </c>
      <c r="H93" s="4" t="s">
        <v>20</v>
      </c>
      <c r="I93" s="4" t="s">
        <v>402</v>
      </c>
      <c r="J93" s="4"/>
      <c r="K93" s="4"/>
      <c r="L93" s="4"/>
      <c r="M93" s="3" t="str">
        <f t="shared" si="0"/>
        <v>Outstanding</v>
      </c>
      <c r="N93" s="11" t="s">
        <v>20</v>
      </c>
    </row>
    <row r="94" spans="1:14" ht="60" customHeight="1" x14ac:dyDescent="0.35">
      <c r="A94" s="9" t="s">
        <v>403</v>
      </c>
      <c r="B94" s="2" t="s">
        <v>404</v>
      </c>
      <c r="C94" s="1" t="s">
        <v>405</v>
      </c>
      <c r="D94" s="3" t="s">
        <v>17</v>
      </c>
      <c r="E94" s="3" t="s">
        <v>18</v>
      </c>
      <c r="F94" s="3" t="s">
        <v>19</v>
      </c>
      <c r="G94" s="3" t="s">
        <v>20</v>
      </c>
      <c r="H94" s="4" t="s">
        <v>20</v>
      </c>
      <c r="I94" s="4" t="s">
        <v>406</v>
      </c>
      <c r="J94" s="4"/>
      <c r="K94" s="4"/>
      <c r="L94" s="4"/>
      <c r="M94" s="3" t="str">
        <f t="shared" si="0"/>
        <v>Outstanding</v>
      </c>
      <c r="N94" s="11" t="s">
        <v>20</v>
      </c>
    </row>
    <row r="95" spans="1:14" ht="60" customHeight="1" x14ac:dyDescent="0.35">
      <c r="A95" s="9" t="s">
        <v>403</v>
      </c>
      <c r="B95" s="2" t="s">
        <v>407</v>
      </c>
      <c r="C95" s="1" t="s">
        <v>408</v>
      </c>
      <c r="D95" s="3" t="s">
        <v>17</v>
      </c>
      <c r="E95" s="3" t="s">
        <v>18</v>
      </c>
      <c r="F95" s="3" t="s">
        <v>19</v>
      </c>
      <c r="G95" s="3" t="s">
        <v>20</v>
      </c>
      <c r="H95" s="4" t="s">
        <v>20</v>
      </c>
      <c r="I95" s="4" t="s">
        <v>409</v>
      </c>
      <c r="J95" s="4"/>
      <c r="K95" s="4"/>
      <c r="L95" s="4"/>
      <c r="M95" s="3" t="str">
        <f t="shared" si="0"/>
        <v>Outstanding</v>
      </c>
      <c r="N95" s="11" t="s">
        <v>20</v>
      </c>
    </row>
    <row r="96" spans="1:14" ht="60" customHeight="1" x14ac:dyDescent="0.35">
      <c r="A96" s="9" t="s">
        <v>403</v>
      </c>
      <c r="B96" s="2" t="s">
        <v>410</v>
      </c>
      <c r="C96" s="1" t="s">
        <v>411</v>
      </c>
      <c r="D96" s="3" t="s">
        <v>17</v>
      </c>
      <c r="E96" s="3" t="s">
        <v>18</v>
      </c>
      <c r="F96" s="3" t="s">
        <v>19</v>
      </c>
      <c r="G96" s="3" t="s">
        <v>20</v>
      </c>
      <c r="H96" s="4" t="s">
        <v>20</v>
      </c>
      <c r="I96" s="4" t="s">
        <v>412</v>
      </c>
      <c r="J96" s="4"/>
      <c r="K96" s="4"/>
      <c r="L96" s="4"/>
      <c r="M96" s="3" t="str">
        <f t="shared" si="0"/>
        <v>Outstanding</v>
      </c>
      <c r="N96" s="11" t="s">
        <v>20</v>
      </c>
    </row>
    <row r="97" spans="1:14" ht="60" customHeight="1" x14ac:dyDescent="0.35">
      <c r="A97" s="9" t="s">
        <v>413</v>
      </c>
      <c r="B97" s="2" t="s">
        <v>414</v>
      </c>
      <c r="C97" s="1" t="s">
        <v>415</v>
      </c>
      <c r="D97" s="3" t="s">
        <v>17</v>
      </c>
      <c r="E97" s="3" t="s">
        <v>18</v>
      </c>
      <c r="F97" s="3" t="s">
        <v>19</v>
      </c>
      <c r="G97" s="3" t="s">
        <v>20</v>
      </c>
      <c r="H97" s="4" t="s">
        <v>20</v>
      </c>
      <c r="I97" s="4" t="s">
        <v>416</v>
      </c>
      <c r="J97" s="4"/>
      <c r="K97" s="4"/>
      <c r="L97" s="4"/>
      <c r="M97" s="3" t="str">
        <f t="shared" si="0"/>
        <v>Outstanding</v>
      </c>
      <c r="N97" s="11" t="s">
        <v>20</v>
      </c>
    </row>
    <row r="98" spans="1:14" ht="60" customHeight="1" x14ac:dyDescent="0.35">
      <c r="A98" s="9" t="s">
        <v>413</v>
      </c>
      <c r="B98" s="2" t="s">
        <v>417</v>
      </c>
      <c r="C98" s="1" t="s">
        <v>418</v>
      </c>
      <c r="D98" s="3" t="s">
        <v>17</v>
      </c>
      <c r="E98" s="3" t="s">
        <v>18</v>
      </c>
      <c r="F98" s="3" t="s">
        <v>19</v>
      </c>
      <c r="G98" s="3" t="s">
        <v>20</v>
      </c>
      <c r="H98" s="4" t="s">
        <v>20</v>
      </c>
      <c r="I98" s="4" t="s">
        <v>419</v>
      </c>
      <c r="J98" s="4"/>
      <c r="K98" s="4"/>
      <c r="L98" s="4"/>
      <c r="M98" s="3" t="str">
        <f t="shared" si="0"/>
        <v>Outstanding</v>
      </c>
      <c r="N98" s="11" t="s">
        <v>20</v>
      </c>
    </row>
    <row r="99" spans="1:14" ht="60" customHeight="1" x14ac:dyDescent="0.35">
      <c r="A99" s="9" t="s">
        <v>413</v>
      </c>
      <c r="B99" s="2" t="s">
        <v>420</v>
      </c>
      <c r="C99" s="1" t="s">
        <v>421</v>
      </c>
      <c r="D99" s="3" t="s">
        <v>17</v>
      </c>
      <c r="E99" s="3" t="s">
        <v>18</v>
      </c>
      <c r="F99" s="3" t="s">
        <v>19</v>
      </c>
      <c r="G99" s="3" t="s">
        <v>20</v>
      </c>
      <c r="H99" s="4" t="s">
        <v>20</v>
      </c>
      <c r="I99" s="4" t="s">
        <v>422</v>
      </c>
      <c r="J99" s="4"/>
      <c r="K99" s="4"/>
      <c r="L99" s="4"/>
      <c r="M99" s="3" t="str">
        <f t="shared" si="0"/>
        <v>Outstanding</v>
      </c>
      <c r="N99" s="11" t="s">
        <v>20</v>
      </c>
    </row>
    <row r="100" spans="1:14" ht="60" customHeight="1" x14ac:dyDescent="0.35">
      <c r="A100" s="9" t="s">
        <v>423</v>
      </c>
      <c r="B100" s="2" t="s">
        <v>424</v>
      </c>
      <c r="C100" s="1" t="s">
        <v>425</v>
      </c>
      <c r="D100" s="3" t="s">
        <v>17</v>
      </c>
      <c r="E100" s="3" t="s">
        <v>18</v>
      </c>
      <c r="F100" s="3" t="s">
        <v>19</v>
      </c>
      <c r="G100" s="3" t="s">
        <v>20</v>
      </c>
      <c r="H100" s="4" t="s">
        <v>20</v>
      </c>
      <c r="I100" s="4" t="s">
        <v>426</v>
      </c>
      <c r="J100" s="4" t="s">
        <v>427</v>
      </c>
      <c r="K100" s="4" t="s">
        <v>428</v>
      </c>
      <c r="L100" s="4" t="s">
        <v>429</v>
      </c>
      <c r="M100" s="3" t="str">
        <f t="shared" si="0"/>
        <v>Outstanding</v>
      </c>
      <c r="N100" s="11" t="s">
        <v>20</v>
      </c>
    </row>
    <row r="101" spans="1:14" ht="60" customHeight="1" x14ac:dyDescent="0.35">
      <c r="A101" s="9" t="s">
        <v>423</v>
      </c>
      <c r="B101" s="2" t="s">
        <v>430</v>
      </c>
      <c r="C101" s="1" t="s">
        <v>431</v>
      </c>
      <c r="D101" s="3" t="s">
        <v>17</v>
      </c>
      <c r="E101" s="3" t="s">
        <v>18</v>
      </c>
      <c r="F101" s="3" t="s">
        <v>19</v>
      </c>
      <c r="G101" s="3" t="s">
        <v>20</v>
      </c>
      <c r="H101" s="4" t="s">
        <v>20</v>
      </c>
      <c r="I101" s="4" t="s">
        <v>432</v>
      </c>
      <c r="J101" s="4" t="s">
        <v>433</v>
      </c>
      <c r="K101" s="4" t="s">
        <v>434</v>
      </c>
      <c r="L101" s="4" t="s">
        <v>429</v>
      </c>
      <c r="M101" s="3" t="str">
        <f t="shared" si="0"/>
        <v>Outstanding</v>
      </c>
      <c r="N101" s="11" t="s">
        <v>20</v>
      </c>
    </row>
    <row r="102" spans="1:14" ht="60" customHeight="1" x14ac:dyDescent="0.35">
      <c r="A102" s="9" t="s">
        <v>435</v>
      </c>
      <c r="B102" s="2" t="s">
        <v>436</v>
      </c>
      <c r="C102" s="1" t="s">
        <v>437</v>
      </c>
      <c r="D102" s="3" t="s">
        <v>17</v>
      </c>
      <c r="E102" s="3" t="s">
        <v>18</v>
      </c>
      <c r="F102" s="3" t="s">
        <v>19</v>
      </c>
      <c r="G102" s="3" t="s">
        <v>20</v>
      </c>
      <c r="H102" s="4" t="s">
        <v>20</v>
      </c>
      <c r="I102" s="4" t="s">
        <v>438</v>
      </c>
      <c r="J102" s="4" t="s">
        <v>439</v>
      </c>
      <c r="K102" s="4" t="s">
        <v>440</v>
      </c>
      <c r="L102" s="4" t="s">
        <v>441</v>
      </c>
      <c r="M102" s="3" t="str">
        <f t="shared" si="0"/>
        <v>Outstanding</v>
      </c>
      <c r="N102" s="11" t="s">
        <v>20</v>
      </c>
    </row>
    <row r="103" spans="1:14" ht="60" customHeight="1" x14ac:dyDescent="0.35">
      <c r="A103" s="9" t="s">
        <v>435</v>
      </c>
      <c r="B103" s="2" t="s">
        <v>442</v>
      </c>
      <c r="C103" s="1" t="s">
        <v>443</v>
      </c>
      <c r="D103" s="3" t="s">
        <v>17</v>
      </c>
      <c r="E103" s="3" t="s">
        <v>18</v>
      </c>
      <c r="F103" s="3" t="s">
        <v>19</v>
      </c>
      <c r="G103" s="3" t="s">
        <v>20</v>
      </c>
      <c r="H103" s="4" t="s">
        <v>20</v>
      </c>
      <c r="I103" s="4" t="s">
        <v>444</v>
      </c>
      <c r="J103" s="4" t="s">
        <v>445</v>
      </c>
      <c r="K103" s="4" t="s">
        <v>446</v>
      </c>
      <c r="L103" s="4" t="s">
        <v>441</v>
      </c>
      <c r="M103" s="3" t="str">
        <f t="shared" si="0"/>
        <v>Outstanding</v>
      </c>
      <c r="N103" s="11" t="s">
        <v>20</v>
      </c>
    </row>
    <row r="104" spans="1:14" ht="60" customHeight="1" x14ac:dyDescent="0.35">
      <c r="A104" s="9" t="s">
        <v>435</v>
      </c>
      <c r="B104" s="2" t="s">
        <v>447</v>
      </c>
      <c r="C104" s="1" t="s">
        <v>448</v>
      </c>
      <c r="D104" s="3" t="s">
        <v>17</v>
      </c>
      <c r="E104" s="3" t="s">
        <v>18</v>
      </c>
      <c r="F104" s="3" t="s">
        <v>19</v>
      </c>
      <c r="G104" s="3" t="s">
        <v>20</v>
      </c>
      <c r="H104" s="4" t="s">
        <v>20</v>
      </c>
      <c r="I104" s="4" t="s">
        <v>449</v>
      </c>
      <c r="J104" s="4" t="s">
        <v>450</v>
      </c>
      <c r="K104" s="4" t="s">
        <v>451</v>
      </c>
      <c r="L104" s="4" t="s">
        <v>452</v>
      </c>
      <c r="M104" s="3" t="str">
        <f t="shared" si="0"/>
        <v>Outstanding</v>
      </c>
      <c r="N104" s="11" t="s">
        <v>20</v>
      </c>
    </row>
    <row r="105" spans="1:14" ht="60" customHeight="1" x14ac:dyDescent="0.35">
      <c r="A105" s="9" t="s">
        <v>435</v>
      </c>
      <c r="B105" s="2" t="s">
        <v>453</v>
      </c>
      <c r="C105" s="1" t="s">
        <v>454</v>
      </c>
      <c r="D105" s="3" t="s">
        <v>17</v>
      </c>
      <c r="E105" s="3" t="s">
        <v>18</v>
      </c>
      <c r="F105" s="3" t="s">
        <v>19</v>
      </c>
      <c r="G105" s="3" t="s">
        <v>20</v>
      </c>
      <c r="H105" s="4" t="s">
        <v>20</v>
      </c>
      <c r="I105" s="4" t="s">
        <v>455</v>
      </c>
      <c r="J105" s="4" t="s">
        <v>456</v>
      </c>
      <c r="K105" s="4" t="s">
        <v>457</v>
      </c>
      <c r="L105" s="4" t="s">
        <v>441</v>
      </c>
      <c r="M105" s="3" t="str">
        <f t="shared" si="0"/>
        <v>Outstanding</v>
      </c>
      <c r="N105" s="11" t="s">
        <v>20</v>
      </c>
    </row>
    <row r="106" spans="1:14" ht="60" customHeight="1" x14ac:dyDescent="0.35">
      <c r="A106" s="9" t="s">
        <v>435</v>
      </c>
      <c r="B106" s="2" t="s">
        <v>458</v>
      </c>
      <c r="C106" s="1" t="s">
        <v>459</v>
      </c>
      <c r="D106" s="3" t="s">
        <v>17</v>
      </c>
      <c r="E106" s="3" t="s">
        <v>18</v>
      </c>
      <c r="F106" s="3" t="s">
        <v>19</v>
      </c>
      <c r="G106" s="3" t="s">
        <v>20</v>
      </c>
      <c r="H106" s="4" t="s">
        <v>20</v>
      </c>
      <c r="I106" s="4" t="s">
        <v>460</v>
      </c>
      <c r="J106" s="4" t="s">
        <v>461</v>
      </c>
      <c r="K106" s="4" t="s">
        <v>462</v>
      </c>
      <c r="L106" s="4" t="s">
        <v>441</v>
      </c>
      <c r="M106" s="3" t="str">
        <f t="shared" si="0"/>
        <v>Outstanding</v>
      </c>
      <c r="N106" s="11" t="s">
        <v>20</v>
      </c>
    </row>
    <row r="107" spans="1:14" ht="60" customHeight="1" x14ac:dyDescent="0.35">
      <c r="A107" s="9" t="s">
        <v>435</v>
      </c>
      <c r="B107" s="2" t="s">
        <v>463</v>
      </c>
      <c r="C107" s="1" t="s">
        <v>464</v>
      </c>
      <c r="D107" s="3" t="s">
        <v>17</v>
      </c>
      <c r="E107" s="3" t="s">
        <v>18</v>
      </c>
      <c r="F107" s="3" t="s">
        <v>19</v>
      </c>
      <c r="G107" s="3" t="s">
        <v>20</v>
      </c>
      <c r="H107" s="4" t="s">
        <v>20</v>
      </c>
      <c r="I107" s="4" t="s">
        <v>465</v>
      </c>
      <c r="J107" s="4" t="s">
        <v>466</v>
      </c>
      <c r="K107" s="4" t="s">
        <v>467</v>
      </c>
      <c r="L107" s="4" t="s">
        <v>441</v>
      </c>
      <c r="M107" s="3" t="str">
        <f t="shared" si="0"/>
        <v>Outstanding</v>
      </c>
      <c r="N107" s="11" t="s">
        <v>20</v>
      </c>
    </row>
    <row r="108" spans="1:14" ht="60" customHeight="1" x14ac:dyDescent="0.35">
      <c r="A108" s="9" t="s">
        <v>468</v>
      </c>
      <c r="B108" s="2" t="s">
        <v>469</v>
      </c>
      <c r="C108" s="1" t="s">
        <v>470</v>
      </c>
      <c r="D108" s="3" t="s">
        <v>17</v>
      </c>
      <c r="E108" s="3" t="s">
        <v>18</v>
      </c>
      <c r="F108" s="3" t="s">
        <v>19</v>
      </c>
      <c r="G108" s="3" t="s">
        <v>20</v>
      </c>
      <c r="H108" s="4" t="s">
        <v>20</v>
      </c>
      <c r="I108" s="4" t="s">
        <v>471</v>
      </c>
      <c r="J108" s="4" t="s">
        <v>472</v>
      </c>
      <c r="K108" s="4" t="s">
        <v>473</v>
      </c>
      <c r="L108" s="4" t="s">
        <v>452</v>
      </c>
      <c r="M108" s="3" t="str">
        <f t="shared" si="0"/>
        <v>Outstanding</v>
      </c>
      <c r="N108" s="11" t="s">
        <v>20</v>
      </c>
    </row>
    <row r="109" spans="1:14" ht="60" customHeight="1" x14ac:dyDescent="0.35">
      <c r="A109" s="9" t="s">
        <v>468</v>
      </c>
      <c r="B109" s="2" t="s">
        <v>474</v>
      </c>
      <c r="C109" s="1" t="s">
        <v>475</v>
      </c>
      <c r="D109" s="3" t="s">
        <v>17</v>
      </c>
      <c r="E109" s="3" t="s">
        <v>18</v>
      </c>
      <c r="F109" s="3" t="s">
        <v>19</v>
      </c>
      <c r="G109" s="3" t="s">
        <v>20</v>
      </c>
      <c r="H109" s="4" t="s">
        <v>20</v>
      </c>
      <c r="I109" s="4" t="s">
        <v>476</v>
      </c>
      <c r="J109" s="4" t="s">
        <v>477</v>
      </c>
      <c r="K109" s="4" t="s">
        <v>478</v>
      </c>
      <c r="L109" s="4" t="s">
        <v>452</v>
      </c>
      <c r="M109" s="3" t="str">
        <f t="shared" si="0"/>
        <v>Outstanding</v>
      </c>
      <c r="N109" s="11" t="s">
        <v>20</v>
      </c>
    </row>
    <row r="110" spans="1:14" ht="60" customHeight="1" x14ac:dyDescent="0.35">
      <c r="A110" s="9" t="s">
        <v>468</v>
      </c>
      <c r="B110" s="2" t="s">
        <v>479</v>
      </c>
      <c r="C110" s="1" t="s">
        <v>480</v>
      </c>
      <c r="D110" s="3" t="s">
        <v>17</v>
      </c>
      <c r="E110" s="3" t="s">
        <v>18</v>
      </c>
      <c r="F110" s="3" t="s">
        <v>19</v>
      </c>
      <c r="G110" s="3" t="s">
        <v>20</v>
      </c>
      <c r="H110" s="4" t="s">
        <v>20</v>
      </c>
      <c r="I110" s="4" t="s">
        <v>481</v>
      </c>
      <c r="J110" s="4" t="s">
        <v>482</v>
      </c>
      <c r="K110" s="4" t="s">
        <v>483</v>
      </c>
      <c r="L110" s="4" t="s">
        <v>452</v>
      </c>
      <c r="M110" s="3" t="str">
        <f t="shared" si="0"/>
        <v>Outstanding</v>
      </c>
      <c r="N110" s="11" t="s">
        <v>20</v>
      </c>
    </row>
    <row r="111" spans="1:14" ht="60" customHeight="1" x14ac:dyDescent="0.35">
      <c r="A111" s="9" t="s">
        <v>468</v>
      </c>
      <c r="B111" s="2" t="s">
        <v>484</v>
      </c>
      <c r="C111" s="1" t="s">
        <v>485</v>
      </c>
      <c r="D111" s="3" t="s">
        <v>17</v>
      </c>
      <c r="E111" s="3" t="s">
        <v>18</v>
      </c>
      <c r="F111" s="3" t="s">
        <v>19</v>
      </c>
      <c r="G111" s="3" t="s">
        <v>20</v>
      </c>
      <c r="H111" s="4" t="s">
        <v>20</v>
      </c>
      <c r="I111" s="4" t="s">
        <v>486</v>
      </c>
      <c r="J111" s="4" t="s">
        <v>487</v>
      </c>
      <c r="K111" s="4" t="s">
        <v>488</v>
      </c>
      <c r="L111" s="4" t="s">
        <v>452</v>
      </c>
      <c r="M111" s="3" t="str">
        <f t="shared" si="0"/>
        <v>Outstanding</v>
      </c>
      <c r="N111" s="11" t="s">
        <v>20</v>
      </c>
    </row>
    <row r="112" spans="1:14" ht="60" customHeight="1" x14ac:dyDescent="0.35">
      <c r="A112" s="9" t="s">
        <v>489</v>
      </c>
      <c r="B112" s="2" t="s">
        <v>490</v>
      </c>
      <c r="C112" s="1" t="s">
        <v>491</v>
      </c>
      <c r="D112" s="3" t="s">
        <v>17</v>
      </c>
      <c r="E112" s="3" t="s">
        <v>18</v>
      </c>
      <c r="F112" s="3" t="s">
        <v>19</v>
      </c>
      <c r="G112" s="3" t="s">
        <v>20</v>
      </c>
      <c r="H112" s="4" t="s">
        <v>20</v>
      </c>
      <c r="I112" s="4" t="s">
        <v>492</v>
      </c>
      <c r="J112" s="4" t="s">
        <v>493</v>
      </c>
      <c r="K112" s="4" t="s">
        <v>494</v>
      </c>
      <c r="L112" s="4" t="s">
        <v>452</v>
      </c>
      <c r="M112" s="3" t="str">
        <f t="shared" si="0"/>
        <v>Outstanding</v>
      </c>
      <c r="N112" s="11" t="s">
        <v>20</v>
      </c>
    </row>
    <row r="113" spans="1:14" ht="60" customHeight="1" x14ac:dyDescent="0.35">
      <c r="A113" s="9" t="s">
        <v>495</v>
      </c>
      <c r="B113" s="2" t="s">
        <v>496</v>
      </c>
      <c r="C113" s="1" t="s">
        <v>497</v>
      </c>
      <c r="D113" s="3" t="s">
        <v>17</v>
      </c>
      <c r="E113" s="3" t="s">
        <v>18</v>
      </c>
      <c r="F113" s="3" t="s">
        <v>19</v>
      </c>
      <c r="G113" s="3" t="s">
        <v>20</v>
      </c>
      <c r="H113" s="4" t="s">
        <v>20</v>
      </c>
      <c r="I113" s="4" t="s">
        <v>498</v>
      </c>
      <c r="J113" s="4" t="s">
        <v>499</v>
      </c>
      <c r="K113" s="4" t="s">
        <v>500</v>
      </c>
      <c r="L113" s="4" t="s">
        <v>501</v>
      </c>
      <c r="M113" s="3" t="str">
        <f t="shared" si="0"/>
        <v>Outstanding</v>
      </c>
      <c r="N113" s="11" t="s">
        <v>20</v>
      </c>
    </row>
    <row r="114" spans="1:14" ht="60" customHeight="1" x14ac:dyDescent="0.35">
      <c r="A114" s="9" t="s">
        <v>502</v>
      </c>
      <c r="B114" s="2" t="s">
        <v>503</v>
      </c>
      <c r="C114" s="1" t="s">
        <v>504</v>
      </c>
      <c r="D114" s="3" t="s">
        <v>17</v>
      </c>
      <c r="E114" s="3" t="s">
        <v>18</v>
      </c>
      <c r="F114" s="3" t="s">
        <v>19</v>
      </c>
      <c r="G114" s="3" t="s">
        <v>20</v>
      </c>
      <c r="H114" s="4" t="s">
        <v>20</v>
      </c>
      <c r="I114" s="4" t="s">
        <v>505</v>
      </c>
      <c r="J114" s="4" t="s">
        <v>506</v>
      </c>
      <c r="K114" s="4" t="s">
        <v>507</v>
      </c>
      <c r="L114" s="4" t="s">
        <v>452</v>
      </c>
      <c r="M114" s="3" t="str">
        <f t="shared" si="0"/>
        <v>Outstanding</v>
      </c>
      <c r="N114" s="11" t="s">
        <v>20</v>
      </c>
    </row>
    <row r="115" spans="1:14" ht="60" customHeight="1" x14ac:dyDescent="0.35">
      <c r="A115" s="9" t="s">
        <v>508</v>
      </c>
      <c r="B115" s="2" t="s">
        <v>509</v>
      </c>
      <c r="C115" s="1" t="s">
        <v>510</v>
      </c>
      <c r="D115" s="3" t="s">
        <v>17</v>
      </c>
      <c r="E115" s="3" t="s">
        <v>18</v>
      </c>
      <c r="F115" s="3" t="s">
        <v>19</v>
      </c>
      <c r="G115" s="3" t="s">
        <v>20</v>
      </c>
      <c r="H115" s="4" t="s">
        <v>20</v>
      </c>
      <c r="I115" s="4" t="s">
        <v>511</v>
      </c>
      <c r="J115" s="4" t="s">
        <v>512</v>
      </c>
      <c r="K115" s="4" t="s">
        <v>513</v>
      </c>
      <c r="L115" s="4" t="s">
        <v>452</v>
      </c>
      <c r="M115" s="3" t="str">
        <f t="shared" si="0"/>
        <v>Outstanding</v>
      </c>
      <c r="N115" s="11" t="s">
        <v>20</v>
      </c>
    </row>
    <row r="116" spans="1:14" ht="60" customHeight="1" x14ac:dyDescent="0.35">
      <c r="A116" s="9" t="s">
        <v>508</v>
      </c>
      <c r="B116" s="2" t="s">
        <v>514</v>
      </c>
      <c r="C116" s="1" t="s">
        <v>515</v>
      </c>
      <c r="D116" s="3" t="s">
        <v>17</v>
      </c>
      <c r="E116" s="3" t="s">
        <v>18</v>
      </c>
      <c r="F116" s="3" t="s">
        <v>19</v>
      </c>
      <c r="G116" s="3" t="s">
        <v>20</v>
      </c>
      <c r="H116" s="4" t="s">
        <v>20</v>
      </c>
      <c r="I116" s="4" t="s">
        <v>516</v>
      </c>
      <c r="J116" s="4" t="s">
        <v>517</v>
      </c>
      <c r="K116" s="4" t="s">
        <v>518</v>
      </c>
      <c r="L116" s="4" t="s">
        <v>519</v>
      </c>
      <c r="M116" s="3" t="str">
        <f t="shared" si="0"/>
        <v>Outstanding</v>
      </c>
      <c r="N116" s="11" t="s">
        <v>20</v>
      </c>
    </row>
    <row r="117" spans="1:14" ht="60" customHeight="1" x14ac:dyDescent="0.35">
      <c r="A117" s="9" t="s">
        <v>520</v>
      </c>
      <c r="B117" s="2" t="s">
        <v>521</v>
      </c>
      <c r="C117" s="1" t="s">
        <v>522</v>
      </c>
      <c r="D117" s="3" t="s">
        <v>17</v>
      </c>
      <c r="E117" s="3" t="s">
        <v>18</v>
      </c>
      <c r="F117" s="3" t="s">
        <v>19</v>
      </c>
      <c r="G117" s="3" t="s">
        <v>20</v>
      </c>
      <c r="H117" s="4" t="s">
        <v>20</v>
      </c>
      <c r="I117" s="4" t="s">
        <v>523</v>
      </c>
      <c r="J117" s="4" t="s">
        <v>524</v>
      </c>
      <c r="K117" s="4" t="s">
        <v>525</v>
      </c>
      <c r="L117" s="4" t="s">
        <v>501</v>
      </c>
      <c r="M117" s="3" t="str">
        <f t="shared" si="0"/>
        <v>Outstanding</v>
      </c>
      <c r="N117" s="11" t="s">
        <v>20</v>
      </c>
    </row>
    <row r="118" spans="1:14" ht="60" customHeight="1" x14ac:dyDescent="0.35">
      <c r="A118" s="9" t="s">
        <v>526</v>
      </c>
      <c r="B118" s="2" t="s">
        <v>527</v>
      </c>
      <c r="C118" s="1" t="s">
        <v>528</v>
      </c>
      <c r="D118" s="3" t="s">
        <v>17</v>
      </c>
      <c r="E118" s="3" t="s">
        <v>18</v>
      </c>
      <c r="F118" s="3" t="s">
        <v>19</v>
      </c>
      <c r="G118" s="3" t="s">
        <v>20</v>
      </c>
      <c r="H118" s="4" t="s">
        <v>20</v>
      </c>
      <c r="I118" s="4" t="s">
        <v>529</v>
      </c>
      <c r="J118" s="4" t="s">
        <v>530</v>
      </c>
      <c r="K118" s="4" t="s">
        <v>531</v>
      </c>
      <c r="L118" s="4" t="s">
        <v>532</v>
      </c>
      <c r="M118" s="3" t="str">
        <f t="shared" si="0"/>
        <v>Outstanding</v>
      </c>
      <c r="N118" s="11" t="s">
        <v>20</v>
      </c>
    </row>
    <row r="119" spans="1:14" ht="60" customHeight="1" x14ac:dyDescent="0.35">
      <c r="A119" s="9" t="s">
        <v>533</v>
      </c>
      <c r="B119" s="2" t="s">
        <v>534</v>
      </c>
      <c r="C119" s="1" t="s">
        <v>535</v>
      </c>
      <c r="D119" s="3" t="s">
        <v>17</v>
      </c>
      <c r="E119" s="3" t="s">
        <v>18</v>
      </c>
      <c r="F119" s="3" t="s">
        <v>19</v>
      </c>
      <c r="G119" s="3" t="s">
        <v>20</v>
      </c>
      <c r="H119" s="4" t="s">
        <v>20</v>
      </c>
      <c r="I119" s="4" t="s">
        <v>536</v>
      </c>
      <c r="J119" s="4" t="s">
        <v>537</v>
      </c>
      <c r="K119" s="4" t="s">
        <v>538</v>
      </c>
      <c r="L119" s="4" t="s">
        <v>539</v>
      </c>
      <c r="M119" s="3" t="str">
        <f t="shared" si="0"/>
        <v>Outstanding</v>
      </c>
      <c r="N119" s="11" t="s">
        <v>20</v>
      </c>
    </row>
    <row r="120" spans="1:14" ht="60" customHeight="1" x14ac:dyDescent="0.35">
      <c r="A120" s="9" t="s">
        <v>540</v>
      </c>
      <c r="B120" s="2" t="s">
        <v>541</v>
      </c>
      <c r="C120" s="1" t="s">
        <v>542</v>
      </c>
      <c r="D120" s="3" t="s">
        <v>17</v>
      </c>
      <c r="E120" s="3" t="s">
        <v>18</v>
      </c>
      <c r="F120" s="3" t="s">
        <v>19</v>
      </c>
      <c r="G120" s="3" t="s">
        <v>20</v>
      </c>
      <c r="H120" s="4" t="s">
        <v>20</v>
      </c>
      <c r="I120" s="4" t="s">
        <v>543</v>
      </c>
      <c r="J120" s="4" t="s">
        <v>544</v>
      </c>
      <c r="K120" s="4" t="s">
        <v>545</v>
      </c>
      <c r="L120" s="4" t="s">
        <v>501</v>
      </c>
      <c r="M120" s="3" t="str">
        <f t="shared" si="0"/>
        <v>Outstanding</v>
      </c>
      <c r="N120" s="11" t="s">
        <v>20</v>
      </c>
    </row>
    <row r="121" spans="1:14" ht="60" customHeight="1" x14ac:dyDescent="0.35">
      <c r="A121" s="9" t="s">
        <v>546</v>
      </c>
      <c r="B121" s="2" t="s">
        <v>547</v>
      </c>
      <c r="C121" s="1" t="s">
        <v>548</v>
      </c>
      <c r="D121" s="3" t="s">
        <v>17</v>
      </c>
      <c r="E121" s="3" t="s">
        <v>18</v>
      </c>
      <c r="F121" s="3" t="s">
        <v>19</v>
      </c>
      <c r="G121" s="3" t="s">
        <v>20</v>
      </c>
      <c r="H121" s="4" t="s">
        <v>20</v>
      </c>
      <c r="I121" s="4" t="s">
        <v>549</v>
      </c>
      <c r="J121" s="4" t="s">
        <v>550</v>
      </c>
      <c r="K121" s="4" t="s">
        <v>551</v>
      </c>
      <c r="L121" s="4" t="s">
        <v>441</v>
      </c>
      <c r="M121" s="3" t="str">
        <f t="shared" si="0"/>
        <v>Outstanding</v>
      </c>
      <c r="N121" s="11" t="s">
        <v>20</v>
      </c>
    </row>
    <row r="122" spans="1:14" ht="60" customHeight="1" x14ac:dyDescent="0.35">
      <c r="A122" s="9" t="s">
        <v>546</v>
      </c>
      <c r="B122" s="2" t="s">
        <v>552</v>
      </c>
      <c r="C122" s="1" t="s">
        <v>553</v>
      </c>
      <c r="D122" s="3" t="s">
        <v>17</v>
      </c>
      <c r="E122" s="3" t="s">
        <v>18</v>
      </c>
      <c r="F122" s="3" t="s">
        <v>19</v>
      </c>
      <c r="G122" s="3" t="s">
        <v>20</v>
      </c>
      <c r="H122" s="4" t="s">
        <v>20</v>
      </c>
      <c r="I122" s="4" t="s">
        <v>554</v>
      </c>
      <c r="J122" s="4" t="s">
        <v>555</v>
      </c>
      <c r="K122" s="4" t="s">
        <v>556</v>
      </c>
      <c r="L122" s="4" t="s">
        <v>452</v>
      </c>
      <c r="M122" s="3" t="str">
        <f t="shared" si="0"/>
        <v>Outstanding</v>
      </c>
      <c r="N122" s="11" t="s">
        <v>20</v>
      </c>
    </row>
    <row r="123" spans="1:14" ht="60" customHeight="1" x14ac:dyDescent="0.35">
      <c r="A123" s="9" t="s">
        <v>546</v>
      </c>
      <c r="B123" s="2" t="s">
        <v>557</v>
      </c>
      <c r="C123" s="1" t="s">
        <v>558</v>
      </c>
      <c r="D123" s="3" t="s">
        <v>17</v>
      </c>
      <c r="E123" s="3" t="s">
        <v>18</v>
      </c>
      <c r="F123" s="3" t="s">
        <v>19</v>
      </c>
      <c r="G123" s="3" t="s">
        <v>20</v>
      </c>
      <c r="H123" s="4" t="s">
        <v>20</v>
      </c>
      <c r="I123" s="4" t="s">
        <v>559</v>
      </c>
      <c r="J123" s="4" t="s">
        <v>560</v>
      </c>
      <c r="K123" s="4" t="s">
        <v>561</v>
      </c>
      <c r="L123" s="4" t="s">
        <v>539</v>
      </c>
      <c r="M123" s="3" t="str">
        <f t="shared" si="0"/>
        <v>Outstanding</v>
      </c>
      <c r="N123" s="11" t="s">
        <v>20</v>
      </c>
    </row>
    <row r="124" spans="1:14" ht="60" customHeight="1" x14ac:dyDescent="0.35">
      <c r="A124" s="9" t="s">
        <v>562</v>
      </c>
      <c r="B124" s="2" t="s">
        <v>563</v>
      </c>
      <c r="C124" s="1" t="s">
        <v>564</v>
      </c>
      <c r="D124" s="3" t="s">
        <v>17</v>
      </c>
      <c r="E124" s="3" t="s">
        <v>18</v>
      </c>
      <c r="F124" s="3" t="s">
        <v>19</v>
      </c>
      <c r="G124" s="3" t="s">
        <v>20</v>
      </c>
      <c r="H124" s="4" t="s">
        <v>20</v>
      </c>
      <c r="I124" s="4" t="s">
        <v>565</v>
      </c>
      <c r="J124" s="4" t="s">
        <v>566</v>
      </c>
      <c r="K124" s="4" t="s">
        <v>567</v>
      </c>
      <c r="L124" s="4" t="s">
        <v>568</v>
      </c>
      <c r="M124" s="3" t="str">
        <f t="shared" si="0"/>
        <v>Outstanding</v>
      </c>
      <c r="N124" s="11" t="s">
        <v>20</v>
      </c>
    </row>
    <row r="125" spans="1:14" ht="60" customHeight="1" x14ac:dyDescent="0.35">
      <c r="A125" s="9" t="s">
        <v>569</v>
      </c>
      <c r="B125" s="2" t="s">
        <v>570</v>
      </c>
      <c r="C125" s="1" t="s">
        <v>571</v>
      </c>
      <c r="D125" s="3" t="s">
        <v>17</v>
      </c>
      <c r="E125" s="3" t="s">
        <v>18</v>
      </c>
      <c r="F125" s="3" t="s">
        <v>19</v>
      </c>
      <c r="G125" s="3" t="s">
        <v>20</v>
      </c>
      <c r="H125" s="4" t="s">
        <v>20</v>
      </c>
      <c r="I125" s="4" t="s">
        <v>572</v>
      </c>
      <c r="J125" s="4" t="s">
        <v>573</v>
      </c>
      <c r="K125" s="4" t="s">
        <v>574</v>
      </c>
      <c r="L125" s="4" t="s">
        <v>452</v>
      </c>
      <c r="M125" s="3" t="str">
        <f t="shared" si="0"/>
        <v>Outstanding</v>
      </c>
      <c r="N125" s="11" t="s">
        <v>20</v>
      </c>
    </row>
    <row r="126" spans="1:14" ht="60" customHeight="1" x14ac:dyDescent="0.35">
      <c r="A126" s="9" t="s">
        <v>575</v>
      </c>
      <c r="B126" s="2" t="s">
        <v>576</v>
      </c>
      <c r="C126" s="1" t="s">
        <v>577</v>
      </c>
      <c r="D126" s="3" t="s">
        <v>17</v>
      </c>
      <c r="E126" s="3" t="s">
        <v>18</v>
      </c>
      <c r="F126" s="3" t="s">
        <v>19</v>
      </c>
      <c r="G126" s="3" t="s">
        <v>20</v>
      </c>
      <c r="H126" s="4" t="s">
        <v>20</v>
      </c>
      <c r="I126" s="4" t="s">
        <v>578</v>
      </c>
      <c r="J126" s="4" t="s">
        <v>579</v>
      </c>
      <c r="K126" s="4" t="s">
        <v>580</v>
      </c>
      <c r="L126" s="4" t="s">
        <v>452</v>
      </c>
      <c r="M126" s="3" t="str">
        <f t="shared" si="0"/>
        <v>Outstanding</v>
      </c>
      <c r="N126" s="11" t="s">
        <v>20</v>
      </c>
    </row>
    <row r="127" spans="1:14" ht="60" customHeight="1" x14ac:dyDescent="0.35">
      <c r="A127" s="9" t="s">
        <v>581</v>
      </c>
      <c r="B127" s="2" t="s">
        <v>582</v>
      </c>
      <c r="C127" s="1" t="s">
        <v>571</v>
      </c>
      <c r="D127" s="3" t="s">
        <v>17</v>
      </c>
      <c r="E127" s="3" t="s">
        <v>18</v>
      </c>
      <c r="F127" s="3" t="s">
        <v>19</v>
      </c>
      <c r="G127" s="3" t="s">
        <v>20</v>
      </c>
      <c r="H127" s="4" t="s">
        <v>20</v>
      </c>
      <c r="I127" s="4" t="s">
        <v>583</v>
      </c>
      <c r="J127" s="4" t="s">
        <v>573</v>
      </c>
      <c r="K127" s="4" t="s">
        <v>584</v>
      </c>
      <c r="L127" s="4" t="s">
        <v>452</v>
      </c>
      <c r="M127" s="3" t="str">
        <f t="shared" si="0"/>
        <v>Outstanding</v>
      </c>
      <c r="N127" s="11" t="s">
        <v>20</v>
      </c>
    </row>
    <row r="128" spans="1:14" ht="60" customHeight="1" x14ac:dyDescent="0.35">
      <c r="A128" s="9" t="s">
        <v>585</v>
      </c>
      <c r="B128" s="2" t="s">
        <v>586</v>
      </c>
      <c r="C128" s="1" t="s">
        <v>587</v>
      </c>
      <c r="D128" s="3" t="s">
        <v>17</v>
      </c>
      <c r="E128" s="3" t="s">
        <v>18</v>
      </c>
      <c r="F128" s="3" t="s">
        <v>19</v>
      </c>
      <c r="G128" s="3" t="s">
        <v>20</v>
      </c>
      <c r="H128" s="4" t="s">
        <v>20</v>
      </c>
      <c r="I128" s="4" t="s">
        <v>588</v>
      </c>
      <c r="J128" s="4" t="s">
        <v>589</v>
      </c>
      <c r="K128" s="4" t="s">
        <v>590</v>
      </c>
      <c r="L128" s="4" t="s">
        <v>532</v>
      </c>
      <c r="M128" s="3" t="str">
        <f t="shared" si="0"/>
        <v>Outstanding</v>
      </c>
      <c r="N128" s="11" t="s">
        <v>20</v>
      </c>
    </row>
    <row r="129" spans="1:14" ht="60" customHeight="1" x14ac:dyDescent="0.35">
      <c r="A129" s="9" t="s">
        <v>591</v>
      </c>
      <c r="B129" s="2" t="s">
        <v>592</v>
      </c>
      <c r="C129" s="1" t="s">
        <v>593</v>
      </c>
      <c r="D129" s="3" t="s">
        <v>17</v>
      </c>
      <c r="E129" s="3" t="s">
        <v>18</v>
      </c>
      <c r="F129" s="3" t="s">
        <v>19</v>
      </c>
      <c r="G129" s="3" t="s">
        <v>20</v>
      </c>
      <c r="H129" s="4" t="s">
        <v>20</v>
      </c>
      <c r="I129" s="4" t="s">
        <v>594</v>
      </c>
      <c r="J129" s="4" t="s">
        <v>595</v>
      </c>
      <c r="K129" s="4" t="s">
        <v>596</v>
      </c>
      <c r="L129" s="4" t="s">
        <v>597</v>
      </c>
      <c r="M129" s="3" t="str">
        <f t="shared" si="0"/>
        <v>Outstanding</v>
      </c>
      <c r="N129" s="11" t="s">
        <v>20</v>
      </c>
    </row>
    <row r="130" spans="1:14" ht="60" customHeight="1" x14ac:dyDescent="0.35">
      <c r="A130" s="9" t="s">
        <v>591</v>
      </c>
      <c r="B130" s="2" t="s">
        <v>598</v>
      </c>
      <c r="C130" s="1" t="s">
        <v>599</v>
      </c>
      <c r="D130" s="3" t="s">
        <v>17</v>
      </c>
      <c r="E130" s="3" t="s">
        <v>18</v>
      </c>
      <c r="F130" s="3" t="s">
        <v>19</v>
      </c>
      <c r="G130" s="3" t="s">
        <v>20</v>
      </c>
      <c r="H130" s="4" t="s">
        <v>20</v>
      </c>
      <c r="I130" s="4" t="s">
        <v>600</v>
      </c>
      <c r="J130" s="4" t="s">
        <v>601</v>
      </c>
      <c r="K130" s="4" t="s">
        <v>602</v>
      </c>
      <c r="L130" s="4" t="s">
        <v>603</v>
      </c>
      <c r="M130" s="3" t="str">
        <f t="shared" si="0"/>
        <v>Outstanding</v>
      </c>
      <c r="N130" s="11" t="s">
        <v>20</v>
      </c>
    </row>
    <row r="131" spans="1:14" ht="60" customHeight="1" x14ac:dyDescent="0.35">
      <c r="A131" s="9" t="s">
        <v>591</v>
      </c>
      <c r="B131" s="2" t="s">
        <v>604</v>
      </c>
      <c r="C131" s="1" t="s">
        <v>605</v>
      </c>
      <c r="D131" s="3" t="s">
        <v>17</v>
      </c>
      <c r="E131" s="3" t="s">
        <v>18</v>
      </c>
      <c r="F131" s="3" t="s">
        <v>19</v>
      </c>
      <c r="G131" s="3" t="s">
        <v>20</v>
      </c>
      <c r="H131" s="4" t="s">
        <v>20</v>
      </c>
      <c r="I131" s="4" t="s">
        <v>606</v>
      </c>
      <c r="J131" s="4" t="s">
        <v>607</v>
      </c>
      <c r="K131" s="4" t="s">
        <v>608</v>
      </c>
      <c r="L131" s="4" t="s">
        <v>603</v>
      </c>
      <c r="M131" s="3" t="str">
        <f t="shared" si="0"/>
        <v>Outstanding</v>
      </c>
      <c r="N131" s="11" t="s">
        <v>20</v>
      </c>
    </row>
    <row r="132" spans="1:14" ht="60" customHeight="1" x14ac:dyDescent="0.35">
      <c r="A132" s="9" t="s">
        <v>591</v>
      </c>
      <c r="B132" s="2" t="s">
        <v>609</v>
      </c>
      <c r="C132" s="1" t="s">
        <v>610</v>
      </c>
      <c r="D132" s="3" t="s">
        <v>17</v>
      </c>
      <c r="E132" s="3" t="s">
        <v>18</v>
      </c>
      <c r="F132" s="3" t="s">
        <v>19</v>
      </c>
      <c r="G132" s="3" t="s">
        <v>20</v>
      </c>
      <c r="H132" s="4" t="s">
        <v>20</v>
      </c>
      <c r="I132" s="4" t="s">
        <v>611</v>
      </c>
      <c r="J132" s="4" t="s">
        <v>612</v>
      </c>
      <c r="K132" s="4" t="s">
        <v>613</v>
      </c>
      <c r="L132" s="4" t="s">
        <v>597</v>
      </c>
      <c r="M132" s="3" t="str">
        <f t="shared" si="0"/>
        <v>Outstanding</v>
      </c>
      <c r="N132" s="11" t="s">
        <v>20</v>
      </c>
    </row>
    <row r="133" spans="1:14" ht="60" customHeight="1" x14ac:dyDescent="0.35">
      <c r="A133" s="9" t="s">
        <v>591</v>
      </c>
      <c r="B133" s="2" t="s">
        <v>614</v>
      </c>
      <c r="C133" s="1" t="s">
        <v>615</v>
      </c>
      <c r="D133" s="3" t="s">
        <v>17</v>
      </c>
      <c r="E133" s="3" t="s">
        <v>18</v>
      </c>
      <c r="F133" s="3" t="s">
        <v>19</v>
      </c>
      <c r="G133" s="3" t="s">
        <v>20</v>
      </c>
      <c r="H133" s="4" t="s">
        <v>20</v>
      </c>
      <c r="I133" s="4" t="s">
        <v>616</v>
      </c>
      <c r="J133" s="4" t="s">
        <v>617</v>
      </c>
      <c r="K133" s="4" t="s">
        <v>618</v>
      </c>
      <c r="L133" s="4" t="s">
        <v>619</v>
      </c>
      <c r="M133" s="3" t="str">
        <f t="shared" si="0"/>
        <v>Outstanding</v>
      </c>
      <c r="N133" s="11" t="s">
        <v>20</v>
      </c>
    </row>
    <row r="134" spans="1:14" ht="60" customHeight="1" x14ac:dyDescent="0.35">
      <c r="A134" s="9" t="s">
        <v>591</v>
      </c>
      <c r="B134" s="2" t="s">
        <v>620</v>
      </c>
      <c r="C134" s="1" t="s">
        <v>621</v>
      </c>
      <c r="D134" s="3" t="s">
        <v>17</v>
      </c>
      <c r="E134" s="3" t="s">
        <v>18</v>
      </c>
      <c r="F134" s="3" t="s">
        <v>19</v>
      </c>
      <c r="G134" s="3" t="s">
        <v>20</v>
      </c>
      <c r="H134" s="4" t="s">
        <v>20</v>
      </c>
      <c r="I134" s="4" t="s">
        <v>622</v>
      </c>
      <c r="J134" s="4" t="s">
        <v>623</v>
      </c>
      <c r="K134" s="4" t="s">
        <v>624</v>
      </c>
      <c r="L134" s="4" t="s">
        <v>619</v>
      </c>
      <c r="M134" s="3" t="str">
        <f t="shared" si="0"/>
        <v>Outstanding</v>
      </c>
      <c r="N134" s="11" t="s">
        <v>20</v>
      </c>
    </row>
    <row r="135" spans="1:14" ht="60" customHeight="1" x14ac:dyDescent="0.35">
      <c r="A135" s="9" t="s">
        <v>591</v>
      </c>
      <c r="B135" s="2" t="s">
        <v>625</v>
      </c>
      <c r="C135" s="1" t="s">
        <v>626</v>
      </c>
      <c r="D135" s="3" t="s">
        <v>17</v>
      </c>
      <c r="E135" s="3" t="s">
        <v>18</v>
      </c>
      <c r="F135" s="3" t="s">
        <v>19</v>
      </c>
      <c r="G135" s="3" t="s">
        <v>20</v>
      </c>
      <c r="H135" s="4" t="s">
        <v>20</v>
      </c>
      <c r="I135" s="4" t="s">
        <v>627</v>
      </c>
      <c r="J135" s="4" t="s">
        <v>628</v>
      </c>
      <c r="K135" s="4" t="s">
        <v>629</v>
      </c>
      <c r="L135" s="4" t="s">
        <v>619</v>
      </c>
      <c r="M135" s="3" t="str">
        <f t="shared" si="0"/>
        <v>Outstanding</v>
      </c>
      <c r="N135" s="11" t="s">
        <v>20</v>
      </c>
    </row>
    <row r="136" spans="1:14" ht="60" customHeight="1" x14ac:dyDescent="0.35">
      <c r="A136" s="9" t="s">
        <v>591</v>
      </c>
      <c r="B136" s="2" t="s">
        <v>630</v>
      </c>
      <c r="C136" s="1" t="s">
        <v>631</v>
      </c>
      <c r="D136" s="3" t="s">
        <v>17</v>
      </c>
      <c r="E136" s="3" t="s">
        <v>18</v>
      </c>
      <c r="F136" s="3" t="s">
        <v>19</v>
      </c>
      <c r="G136" s="3" t="s">
        <v>20</v>
      </c>
      <c r="H136" s="4" t="s">
        <v>20</v>
      </c>
      <c r="I136" s="4" t="s">
        <v>632</v>
      </c>
      <c r="J136" s="4" t="s">
        <v>633</v>
      </c>
      <c r="K136" s="4" t="s">
        <v>634</v>
      </c>
      <c r="L136" s="4" t="s">
        <v>597</v>
      </c>
      <c r="M136" s="3" t="str">
        <f t="shared" si="0"/>
        <v>Outstanding</v>
      </c>
      <c r="N136" s="11" t="s">
        <v>20</v>
      </c>
    </row>
    <row r="137" spans="1:14" ht="60" customHeight="1" x14ac:dyDescent="0.35">
      <c r="A137" s="9" t="s">
        <v>591</v>
      </c>
      <c r="B137" s="2" t="s">
        <v>635</v>
      </c>
      <c r="C137" s="1" t="s">
        <v>636</v>
      </c>
      <c r="D137" s="3" t="s">
        <v>17</v>
      </c>
      <c r="E137" s="3" t="s">
        <v>18</v>
      </c>
      <c r="F137" s="3" t="s">
        <v>19</v>
      </c>
      <c r="G137" s="3" t="s">
        <v>20</v>
      </c>
      <c r="H137" s="4" t="s">
        <v>20</v>
      </c>
      <c r="I137" s="4" t="s">
        <v>637</v>
      </c>
      <c r="J137" s="4" t="s">
        <v>638</v>
      </c>
      <c r="K137" s="4" t="s">
        <v>639</v>
      </c>
      <c r="L137" s="4" t="s">
        <v>640</v>
      </c>
      <c r="M137" s="3" t="str">
        <f t="shared" si="0"/>
        <v>Outstanding</v>
      </c>
      <c r="N137" s="11" t="s">
        <v>20</v>
      </c>
    </row>
    <row r="138" spans="1:14" ht="60" customHeight="1" x14ac:dyDescent="0.35">
      <c r="A138" s="9" t="s">
        <v>591</v>
      </c>
      <c r="B138" s="2" t="s">
        <v>641</v>
      </c>
      <c r="C138" s="1" t="s">
        <v>642</v>
      </c>
      <c r="D138" s="3" t="s">
        <v>17</v>
      </c>
      <c r="E138" s="3" t="s">
        <v>18</v>
      </c>
      <c r="F138" s="3" t="s">
        <v>19</v>
      </c>
      <c r="G138" s="3" t="s">
        <v>20</v>
      </c>
      <c r="H138" s="4" t="s">
        <v>20</v>
      </c>
      <c r="I138" s="4" t="s">
        <v>643</v>
      </c>
      <c r="J138" s="4" t="s">
        <v>644</v>
      </c>
      <c r="K138" s="4" t="s">
        <v>645</v>
      </c>
      <c r="L138" s="4" t="s">
        <v>646</v>
      </c>
      <c r="M138" s="3" t="str">
        <f t="shared" si="0"/>
        <v>Outstanding</v>
      </c>
      <c r="N138" s="11" t="s">
        <v>20</v>
      </c>
    </row>
    <row r="139" spans="1:14" ht="60" customHeight="1" x14ac:dyDescent="0.35">
      <c r="A139" s="9" t="s">
        <v>647</v>
      </c>
      <c r="B139" s="2" t="s">
        <v>648</v>
      </c>
      <c r="C139" s="1" t="s">
        <v>649</v>
      </c>
      <c r="D139" s="3" t="s">
        <v>17</v>
      </c>
      <c r="E139" s="3" t="s">
        <v>18</v>
      </c>
      <c r="F139" s="3" t="s">
        <v>19</v>
      </c>
      <c r="G139" s="3" t="s">
        <v>20</v>
      </c>
      <c r="H139" s="4" t="s">
        <v>20</v>
      </c>
      <c r="I139" s="4" t="s">
        <v>650</v>
      </c>
      <c r="J139" s="4" t="s">
        <v>651</v>
      </c>
      <c r="K139" s="4" t="s">
        <v>652</v>
      </c>
      <c r="L139" s="4" t="s">
        <v>646</v>
      </c>
      <c r="M139" s="3" t="str">
        <f t="shared" si="0"/>
        <v>Outstanding</v>
      </c>
      <c r="N139" s="11" t="s">
        <v>20</v>
      </c>
    </row>
    <row r="140" spans="1:14" ht="60" customHeight="1" x14ac:dyDescent="0.35">
      <c r="A140" s="9" t="s">
        <v>653</v>
      </c>
      <c r="B140" s="2" t="s">
        <v>654</v>
      </c>
      <c r="C140" s="1" t="s">
        <v>655</v>
      </c>
      <c r="D140" s="3" t="s">
        <v>17</v>
      </c>
      <c r="E140" s="3" t="s">
        <v>18</v>
      </c>
      <c r="F140" s="3" t="s">
        <v>19</v>
      </c>
      <c r="G140" s="3" t="s">
        <v>20</v>
      </c>
      <c r="H140" s="4" t="s">
        <v>20</v>
      </c>
      <c r="I140" s="4" t="s">
        <v>656</v>
      </c>
      <c r="J140" s="4" t="s">
        <v>657</v>
      </c>
      <c r="K140" s="4" t="s">
        <v>658</v>
      </c>
      <c r="L140" s="4" t="s">
        <v>640</v>
      </c>
      <c r="M140" s="3" t="str">
        <f t="shared" si="0"/>
        <v>Outstanding</v>
      </c>
      <c r="N140" s="11" t="s">
        <v>20</v>
      </c>
    </row>
    <row r="141" spans="1:14" ht="60" customHeight="1" x14ac:dyDescent="0.35">
      <c r="A141" s="9" t="s">
        <v>653</v>
      </c>
      <c r="B141" s="2" t="s">
        <v>659</v>
      </c>
      <c r="C141" s="1" t="s">
        <v>660</v>
      </c>
      <c r="D141" s="3" t="s">
        <v>17</v>
      </c>
      <c r="E141" s="3" t="s">
        <v>18</v>
      </c>
      <c r="F141" s="3" t="s">
        <v>19</v>
      </c>
      <c r="G141" s="3" t="s">
        <v>20</v>
      </c>
      <c r="H141" s="4" t="s">
        <v>20</v>
      </c>
      <c r="I141" s="4" t="s">
        <v>661</v>
      </c>
      <c r="J141" s="4" t="s">
        <v>662</v>
      </c>
      <c r="K141" s="4" t="s">
        <v>663</v>
      </c>
      <c r="L141" s="4" t="s">
        <v>664</v>
      </c>
      <c r="M141" s="3" t="str">
        <f t="shared" si="0"/>
        <v>Outstanding</v>
      </c>
      <c r="N141" s="11" t="s">
        <v>20</v>
      </c>
    </row>
    <row r="142" spans="1:14" ht="60" customHeight="1" x14ac:dyDescent="0.35">
      <c r="A142" s="9" t="s">
        <v>653</v>
      </c>
      <c r="B142" s="2" t="s">
        <v>665</v>
      </c>
      <c r="C142" s="1" t="s">
        <v>666</v>
      </c>
      <c r="D142" s="3" t="s">
        <v>17</v>
      </c>
      <c r="E142" s="3" t="s">
        <v>18</v>
      </c>
      <c r="F142" s="3" t="s">
        <v>19</v>
      </c>
      <c r="G142" s="3" t="s">
        <v>20</v>
      </c>
      <c r="H142" s="4" t="s">
        <v>20</v>
      </c>
      <c r="I142" s="4" t="s">
        <v>667</v>
      </c>
      <c r="J142" s="4" t="s">
        <v>668</v>
      </c>
      <c r="K142" s="4" t="s">
        <v>669</v>
      </c>
      <c r="L142" s="4" t="s">
        <v>664</v>
      </c>
      <c r="M142" s="3" t="str">
        <f t="shared" si="0"/>
        <v>Outstanding</v>
      </c>
      <c r="N142" s="11" t="s">
        <v>20</v>
      </c>
    </row>
    <row r="143" spans="1:14" ht="60" customHeight="1" x14ac:dyDescent="0.35">
      <c r="A143" s="9" t="s">
        <v>653</v>
      </c>
      <c r="B143" s="2" t="s">
        <v>670</v>
      </c>
      <c r="C143" s="1" t="s">
        <v>671</v>
      </c>
      <c r="D143" s="3" t="s">
        <v>17</v>
      </c>
      <c r="E143" s="3" t="s">
        <v>18</v>
      </c>
      <c r="F143" s="3" t="s">
        <v>19</v>
      </c>
      <c r="G143" s="3" t="s">
        <v>20</v>
      </c>
      <c r="H143" s="4" t="s">
        <v>20</v>
      </c>
      <c r="I143" s="4" t="s">
        <v>672</v>
      </c>
      <c r="J143" s="4" t="s">
        <v>673</v>
      </c>
      <c r="K143" s="4" t="s">
        <v>674</v>
      </c>
      <c r="L143" s="4" t="s">
        <v>675</v>
      </c>
      <c r="M143" s="3" t="str">
        <f t="shared" si="0"/>
        <v>Outstanding</v>
      </c>
      <c r="N143" s="11" t="s">
        <v>20</v>
      </c>
    </row>
    <row r="144" spans="1:14" ht="60" customHeight="1" x14ac:dyDescent="0.35">
      <c r="A144" s="9" t="s">
        <v>653</v>
      </c>
      <c r="B144" s="2" t="s">
        <v>676</v>
      </c>
      <c r="C144" s="1" t="s">
        <v>677</v>
      </c>
      <c r="D144" s="3" t="s">
        <v>17</v>
      </c>
      <c r="E144" s="3" t="s">
        <v>18</v>
      </c>
      <c r="F144" s="3" t="s">
        <v>19</v>
      </c>
      <c r="G144" s="3" t="s">
        <v>20</v>
      </c>
      <c r="H144" s="4" t="s">
        <v>20</v>
      </c>
      <c r="I144" s="4" t="s">
        <v>678</v>
      </c>
      <c r="J144" s="4" t="s">
        <v>679</v>
      </c>
      <c r="K144" s="4" t="s">
        <v>680</v>
      </c>
      <c r="L144" s="4" t="s">
        <v>597</v>
      </c>
      <c r="M144" s="3" t="str">
        <f t="shared" si="0"/>
        <v>Outstanding</v>
      </c>
      <c r="N144" s="11" t="s">
        <v>20</v>
      </c>
    </row>
    <row r="145" spans="1:14" ht="60" customHeight="1" x14ac:dyDescent="0.35">
      <c r="A145" s="9" t="s">
        <v>653</v>
      </c>
      <c r="B145" s="2" t="s">
        <v>681</v>
      </c>
      <c r="C145" s="1" t="s">
        <v>682</v>
      </c>
      <c r="D145" s="3" t="s">
        <v>17</v>
      </c>
      <c r="E145" s="3" t="s">
        <v>18</v>
      </c>
      <c r="F145" s="3" t="s">
        <v>19</v>
      </c>
      <c r="G145" s="3" t="s">
        <v>20</v>
      </c>
      <c r="H145" s="4" t="s">
        <v>20</v>
      </c>
      <c r="I145" s="4" t="s">
        <v>683</v>
      </c>
      <c r="J145" s="4" t="s">
        <v>684</v>
      </c>
      <c r="K145" s="4" t="s">
        <v>685</v>
      </c>
      <c r="L145" s="4" t="s">
        <v>686</v>
      </c>
      <c r="M145" s="3" t="str">
        <f t="shared" si="0"/>
        <v>Outstanding</v>
      </c>
      <c r="N145" s="11" t="s">
        <v>20</v>
      </c>
    </row>
    <row r="146" spans="1:14" ht="60" customHeight="1" x14ac:dyDescent="0.35">
      <c r="A146" s="9" t="s">
        <v>653</v>
      </c>
      <c r="B146" s="2" t="s">
        <v>687</v>
      </c>
      <c r="C146" s="1" t="s">
        <v>688</v>
      </c>
      <c r="D146" s="3" t="s">
        <v>17</v>
      </c>
      <c r="E146" s="3" t="s">
        <v>18</v>
      </c>
      <c r="F146" s="3" t="s">
        <v>19</v>
      </c>
      <c r="G146" s="3" t="s">
        <v>20</v>
      </c>
      <c r="H146" s="4" t="s">
        <v>20</v>
      </c>
      <c r="I146" s="4" t="s">
        <v>689</v>
      </c>
      <c r="J146" s="4" t="s">
        <v>690</v>
      </c>
      <c r="K146" s="4" t="s">
        <v>691</v>
      </c>
      <c r="L146" s="4" t="s">
        <v>675</v>
      </c>
      <c r="M146" s="3" t="str">
        <f t="shared" si="0"/>
        <v>Outstanding</v>
      </c>
      <c r="N146" s="11" t="s">
        <v>20</v>
      </c>
    </row>
    <row r="147" spans="1:14" ht="60" customHeight="1" x14ac:dyDescent="0.35">
      <c r="A147" s="9" t="s">
        <v>692</v>
      </c>
      <c r="B147" s="2" t="s">
        <v>693</v>
      </c>
      <c r="C147" s="1" t="s">
        <v>694</v>
      </c>
      <c r="D147" s="3" t="s">
        <v>17</v>
      </c>
      <c r="E147" s="3" t="s">
        <v>18</v>
      </c>
      <c r="F147" s="3" t="s">
        <v>19</v>
      </c>
      <c r="G147" s="3" t="s">
        <v>20</v>
      </c>
      <c r="H147" s="4" t="s">
        <v>20</v>
      </c>
      <c r="I147" s="4" t="s">
        <v>695</v>
      </c>
      <c r="J147" s="4" t="s">
        <v>696</v>
      </c>
      <c r="K147" s="4" t="s">
        <v>697</v>
      </c>
      <c r="L147" s="4" t="s">
        <v>640</v>
      </c>
      <c r="M147" s="3" t="str">
        <f t="shared" si="0"/>
        <v>Outstanding</v>
      </c>
      <c r="N147" s="11" t="s">
        <v>20</v>
      </c>
    </row>
    <row r="148" spans="1:14" ht="60" customHeight="1" x14ac:dyDescent="0.35">
      <c r="A148" s="9" t="s">
        <v>692</v>
      </c>
      <c r="B148" s="2" t="s">
        <v>698</v>
      </c>
      <c r="C148" s="1" t="s">
        <v>699</v>
      </c>
      <c r="D148" s="3" t="s">
        <v>17</v>
      </c>
      <c r="E148" s="3" t="s">
        <v>18</v>
      </c>
      <c r="F148" s="3" t="s">
        <v>19</v>
      </c>
      <c r="G148" s="3" t="s">
        <v>20</v>
      </c>
      <c r="H148" s="4" t="s">
        <v>20</v>
      </c>
      <c r="I148" s="4" t="s">
        <v>700</v>
      </c>
      <c r="J148" s="4" t="s">
        <v>701</v>
      </c>
      <c r="K148" s="4" t="s">
        <v>702</v>
      </c>
      <c r="L148" s="4" t="s">
        <v>597</v>
      </c>
      <c r="M148" s="3" t="str">
        <f t="shared" si="0"/>
        <v>Outstanding</v>
      </c>
      <c r="N148" s="11" t="s">
        <v>20</v>
      </c>
    </row>
    <row r="149" spans="1:14" ht="60" customHeight="1" x14ac:dyDescent="0.35">
      <c r="A149" s="9" t="s">
        <v>703</v>
      </c>
      <c r="B149" s="2" t="s">
        <v>704</v>
      </c>
      <c r="C149" s="1" t="s">
        <v>705</v>
      </c>
      <c r="D149" s="3" t="s">
        <v>17</v>
      </c>
      <c r="E149" s="3" t="s">
        <v>18</v>
      </c>
      <c r="F149" s="3" t="s">
        <v>19</v>
      </c>
      <c r="G149" s="3" t="s">
        <v>20</v>
      </c>
      <c r="H149" s="4" t="s">
        <v>20</v>
      </c>
      <c r="I149" s="4" t="s">
        <v>706</v>
      </c>
      <c r="J149" s="4" t="s">
        <v>707</v>
      </c>
      <c r="K149" s="4" t="s">
        <v>708</v>
      </c>
      <c r="L149" s="4" t="s">
        <v>640</v>
      </c>
      <c r="M149" s="3" t="str">
        <f t="shared" si="0"/>
        <v>Outstanding</v>
      </c>
      <c r="N149" s="11" t="s">
        <v>20</v>
      </c>
    </row>
    <row r="150" spans="1:14" ht="60" customHeight="1" x14ac:dyDescent="0.35">
      <c r="A150" s="9" t="s">
        <v>703</v>
      </c>
      <c r="B150" s="2" t="s">
        <v>709</v>
      </c>
      <c r="C150" s="1" t="s">
        <v>710</v>
      </c>
      <c r="D150" s="3" t="s">
        <v>17</v>
      </c>
      <c r="E150" s="3" t="s">
        <v>18</v>
      </c>
      <c r="F150" s="3" t="s">
        <v>19</v>
      </c>
      <c r="G150" s="3" t="s">
        <v>20</v>
      </c>
      <c r="H150" s="4" t="s">
        <v>20</v>
      </c>
      <c r="I150" s="4" t="s">
        <v>711</v>
      </c>
      <c r="J150" s="4" t="s">
        <v>712</v>
      </c>
      <c r="K150" s="4" t="s">
        <v>713</v>
      </c>
      <c r="L150" s="4" t="s">
        <v>640</v>
      </c>
      <c r="M150" s="3" t="str">
        <f t="shared" si="0"/>
        <v>Outstanding</v>
      </c>
      <c r="N150" s="11" t="s">
        <v>20</v>
      </c>
    </row>
    <row r="151" spans="1:14" ht="60" customHeight="1" x14ac:dyDescent="0.35">
      <c r="A151" s="9" t="s">
        <v>703</v>
      </c>
      <c r="B151" s="2" t="s">
        <v>714</v>
      </c>
      <c r="C151" s="1" t="s">
        <v>715</v>
      </c>
      <c r="D151" s="3" t="s">
        <v>17</v>
      </c>
      <c r="E151" s="3" t="s">
        <v>18</v>
      </c>
      <c r="F151" s="3" t="s">
        <v>19</v>
      </c>
      <c r="G151" s="3" t="s">
        <v>20</v>
      </c>
      <c r="H151" s="4" t="s">
        <v>20</v>
      </c>
      <c r="I151" s="4" t="s">
        <v>716</v>
      </c>
      <c r="J151" s="4" t="s">
        <v>717</v>
      </c>
      <c r="K151" s="4" t="s">
        <v>718</v>
      </c>
      <c r="L151" s="4" t="s">
        <v>640</v>
      </c>
      <c r="M151" s="3" t="str">
        <f t="shared" si="0"/>
        <v>Outstanding</v>
      </c>
      <c r="N151" s="11" t="s">
        <v>20</v>
      </c>
    </row>
    <row r="152" spans="1:14" ht="60" customHeight="1" x14ac:dyDescent="0.35">
      <c r="A152" s="9" t="s">
        <v>703</v>
      </c>
      <c r="B152" s="2" t="s">
        <v>719</v>
      </c>
      <c r="C152" s="1" t="s">
        <v>720</v>
      </c>
      <c r="D152" s="3" t="s">
        <v>17</v>
      </c>
      <c r="E152" s="3" t="s">
        <v>18</v>
      </c>
      <c r="F152" s="3" t="s">
        <v>19</v>
      </c>
      <c r="G152" s="3" t="s">
        <v>20</v>
      </c>
      <c r="H152" s="4" t="s">
        <v>20</v>
      </c>
      <c r="I152" s="4" t="s">
        <v>721</v>
      </c>
      <c r="J152" s="4" t="s">
        <v>722</v>
      </c>
      <c r="K152" s="4" t="s">
        <v>723</v>
      </c>
      <c r="L152" s="4" t="s">
        <v>646</v>
      </c>
      <c r="M152" s="3" t="str">
        <f t="shared" si="0"/>
        <v>Outstanding</v>
      </c>
      <c r="N152" s="11" t="s">
        <v>20</v>
      </c>
    </row>
    <row r="153" spans="1:14" ht="60" customHeight="1" x14ac:dyDescent="0.35">
      <c r="A153" s="9" t="s">
        <v>703</v>
      </c>
      <c r="B153" s="2" t="s">
        <v>724</v>
      </c>
      <c r="C153" s="1" t="s">
        <v>725</v>
      </c>
      <c r="D153" s="3" t="s">
        <v>17</v>
      </c>
      <c r="E153" s="3" t="s">
        <v>18</v>
      </c>
      <c r="F153" s="3" t="s">
        <v>19</v>
      </c>
      <c r="G153" s="3" t="s">
        <v>20</v>
      </c>
      <c r="H153" s="4" t="s">
        <v>20</v>
      </c>
      <c r="I153" s="4" t="s">
        <v>726</v>
      </c>
      <c r="J153" s="4" t="s">
        <v>727</v>
      </c>
      <c r="K153" s="4" t="s">
        <v>728</v>
      </c>
      <c r="L153" s="4" t="s">
        <v>597</v>
      </c>
      <c r="M153" s="3" t="str">
        <f t="shared" si="0"/>
        <v>Outstanding</v>
      </c>
      <c r="N153" s="11" t="s">
        <v>20</v>
      </c>
    </row>
    <row r="154" spans="1:14" ht="60" customHeight="1" x14ac:dyDescent="0.35">
      <c r="A154" s="9" t="s">
        <v>703</v>
      </c>
      <c r="B154" s="2" t="s">
        <v>729</v>
      </c>
      <c r="C154" s="1" t="s">
        <v>730</v>
      </c>
      <c r="D154" s="3" t="s">
        <v>17</v>
      </c>
      <c r="E154" s="3" t="s">
        <v>18</v>
      </c>
      <c r="F154" s="3" t="s">
        <v>19</v>
      </c>
      <c r="G154" s="3" t="s">
        <v>20</v>
      </c>
      <c r="H154" s="4" t="s">
        <v>20</v>
      </c>
      <c r="I154" s="4" t="s">
        <v>731</v>
      </c>
      <c r="J154" s="4" t="s">
        <v>732</v>
      </c>
      <c r="K154" s="4" t="s">
        <v>733</v>
      </c>
      <c r="L154" s="4" t="s">
        <v>734</v>
      </c>
      <c r="M154" s="3" t="str">
        <f t="shared" si="0"/>
        <v>Outstanding</v>
      </c>
      <c r="N154" s="11" t="s">
        <v>20</v>
      </c>
    </row>
    <row r="155" spans="1:14" ht="60" customHeight="1" x14ac:dyDescent="0.35">
      <c r="A155" s="9" t="s">
        <v>703</v>
      </c>
      <c r="B155" s="2" t="s">
        <v>735</v>
      </c>
      <c r="C155" s="1" t="s">
        <v>736</v>
      </c>
      <c r="D155" s="3" t="s">
        <v>17</v>
      </c>
      <c r="E155" s="3" t="s">
        <v>18</v>
      </c>
      <c r="F155" s="3" t="s">
        <v>19</v>
      </c>
      <c r="G155" s="3" t="s">
        <v>20</v>
      </c>
      <c r="H155" s="4" t="s">
        <v>20</v>
      </c>
      <c r="I155" s="4" t="s">
        <v>737</v>
      </c>
      <c r="J155" s="4" t="s">
        <v>738</v>
      </c>
      <c r="K155" s="4" t="s">
        <v>739</v>
      </c>
      <c r="L155" s="4" t="s">
        <v>646</v>
      </c>
      <c r="M155" s="3" t="str">
        <f t="shared" si="0"/>
        <v>Outstanding</v>
      </c>
      <c r="N155" s="11" t="s">
        <v>20</v>
      </c>
    </row>
    <row r="156" spans="1:14" ht="60" customHeight="1" x14ac:dyDescent="0.35">
      <c r="A156" s="9" t="s">
        <v>703</v>
      </c>
      <c r="B156" s="2" t="s">
        <v>740</v>
      </c>
      <c r="C156" s="1" t="s">
        <v>741</v>
      </c>
      <c r="D156" s="3" t="s">
        <v>17</v>
      </c>
      <c r="E156" s="3" t="s">
        <v>18</v>
      </c>
      <c r="F156" s="3" t="s">
        <v>19</v>
      </c>
      <c r="G156" s="3" t="s">
        <v>20</v>
      </c>
      <c r="H156" s="4" t="s">
        <v>20</v>
      </c>
      <c r="I156" s="4" t="s">
        <v>742</v>
      </c>
      <c r="J156" s="4" t="s">
        <v>743</v>
      </c>
      <c r="K156" s="4" t="s">
        <v>744</v>
      </c>
      <c r="L156" s="4" t="s">
        <v>640</v>
      </c>
      <c r="M156" s="3" t="str">
        <f t="shared" si="0"/>
        <v>Outstanding</v>
      </c>
      <c r="N156" s="11" t="s">
        <v>20</v>
      </c>
    </row>
    <row r="157" spans="1:14" ht="60" customHeight="1" x14ac:dyDescent="0.35">
      <c r="A157" s="9" t="s">
        <v>703</v>
      </c>
      <c r="B157" s="2" t="s">
        <v>745</v>
      </c>
      <c r="C157" s="1" t="s">
        <v>746</v>
      </c>
      <c r="D157" s="3" t="s">
        <v>17</v>
      </c>
      <c r="E157" s="3" t="s">
        <v>18</v>
      </c>
      <c r="F157" s="3" t="s">
        <v>19</v>
      </c>
      <c r="G157" s="3" t="s">
        <v>20</v>
      </c>
      <c r="H157" s="4" t="s">
        <v>20</v>
      </c>
      <c r="I157" s="4" t="s">
        <v>747</v>
      </c>
      <c r="J157" s="4" t="s">
        <v>748</v>
      </c>
      <c r="K157" s="4" t="s">
        <v>749</v>
      </c>
      <c r="L157" s="4" t="s">
        <v>646</v>
      </c>
      <c r="M157" s="3" t="str">
        <f t="shared" si="0"/>
        <v>Outstanding</v>
      </c>
      <c r="N157" s="11" t="s">
        <v>20</v>
      </c>
    </row>
    <row r="158" spans="1:14" ht="60" customHeight="1" x14ac:dyDescent="0.35">
      <c r="A158" s="9" t="s">
        <v>703</v>
      </c>
      <c r="B158" s="2" t="s">
        <v>750</v>
      </c>
      <c r="C158" s="1" t="s">
        <v>751</v>
      </c>
      <c r="D158" s="3" t="s">
        <v>17</v>
      </c>
      <c r="E158" s="3" t="s">
        <v>18</v>
      </c>
      <c r="F158" s="3" t="s">
        <v>19</v>
      </c>
      <c r="G158" s="3" t="s">
        <v>20</v>
      </c>
      <c r="H158" s="4" t="s">
        <v>20</v>
      </c>
      <c r="I158" s="4" t="s">
        <v>752</v>
      </c>
      <c r="J158" s="4" t="s">
        <v>753</v>
      </c>
      <c r="K158" s="4" t="s">
        <v>754</v>
      </c>
      <c r="L158" s="4" t="s">
        <v>646</v>
      </c>
      <c r="M158" s="3" t="str">
        <f t="shared" si="0"/>
        <v>Outstanding</v>
      </c>
      <c r="N158" s="11" t="s">
        <v>20</v>
      </c>
    </row>
    <row r="159" spans="1:14" ht="60" customHeight="1" x14ac:dyDescent="0.35">
      <c r="A159" s="9" t="s">
        <v>703</v>
      </c>
      <c r="B159" s="2" t="s">
        <v>755</v>
      </c>
      <c r="C159" s="1" t="s">
        <v>756</v>
      </c>
      <c r="D159" s="3" t="s">
        <v>17</v>
      </c>
      <c r="E159" s="3" t="s">
        <v>18</v>
      </c>
      <c r="F159" s="3" t="s">
        <v>19</v>
      </c>
      <c r="G159" s="3" t="s">
        <v>20</v>
      </c>
      <c r="H159" s="4" t="s">
        <v>20</v>
      </c>
      <c r="I159" s="4" t="s">
        <v>757</v>
      </c>
      <c r="J159" s="4" t="s">
        <v>758</v>
      </c>
      <c r="K159" s="4" t="s">
        <v>759</v>
      </c>
      <c r="L159" s="4" t="s">
        <v>686</v>
      </c>
      <c r="M159" s="3" t="str">
        <f t="shared" si="0"/>
        <v>Outstanding</v>
      </c>
      <c r="N159" s="11" t="s">
        <v>20</v>
      </c>
    </row>
    <row r="160" spans="1:14" ht="60" customHeight="1" x14ac:dyDescent="0.35">
      <c r="A160" s="9" t="s">
        <v>703</v>
      </c>
      <c r="B160" s="2" t="s">
        <v>760</v>
      </c>
      <c r="C160" s="1" t="s">
        <v>761</v>
      </c>
      <c r="D160" s="3" t="s">
        <v>17</v>
      </c>
      <c r="E160" s="3" t="s">
        <v>18</v>
      </c>
      <c r="F160" s="3" t="s">
        <v>19</v>
      </c>
      <c r="G160" s="3" t="s">
        <v>20</v>
      </c>
      <c r="H160" s="4" t="s">
        <v>20</v>
      </c>
      <c r="I160" s="4" t="s">
        <v>762</v>
      </c>
      <c r="J160" s="4" t="s">
        <v>763</v>
      </c>
      <c r="K160" s="4" t="s">
        <v>764</v>
      </c>
      <c r="L160" s="4" t="s">
        <v>640</v>
      </c>
      <c r="M160" s="3" t="str">
        <f t="shared" si="0"/>
        <v>Outstanding</v>
      </c>
      <c r="N160" s="11" t="s">
        <v>20</v>
      </c>
    </row>
    <row r="161" spans="1:14" ht="60" customHeight="1" x14ac:dyDescent="0.35">
      <c r="A161" s="9" t="s">
        <v>703</v>
      </c>
      <c r="B161" s="2" t="s">
        <v>765</v>
      </c>
      <c r="C161" s="1" t="s">
        <v>766</v>
      </c>
      <c r="D161" s="3" t="s">
        <v>17</v>
      </c>
      <c r="E161" s="3" t="s">
        <v>18</v>
      </c>
      <c r="F161" s="3" t="s">
        <v>19</v>
      </c>
      <c r="G161" s="3" t="s">
        <v>20</v>
      </c>
      <c r="H161" s="4" t="s">
        <v>20</v>
      </c>
      <c r="I161" s="4" t="s">
        <v>767</v>
      </c>
      <c r="J161" s="4" t="s">
        <v>768</v>
      </c>
      <c r="K161" s="4" t="s">
        <v>769</v>
      </c>
      <c r="L161" s="4" t="s">
        <v>686</v>
      </c>
      <c r="M161" s="3" t="str">
        <f t="shared" si="0"/>
        <v>Outstanding</v>
      </c>
      <c r="N161" s="11" t="s">
        <v>20</v>
      </c>
    </row>
    <row r="162" spans="1:14" ht="60" customHeight="1" x14ac:dyDescent="0.35">
      <c r="A162" s="9" t="s">
        <v>703</v>
      </c>
      <c r="B162" s="2" t="s">
        <v>770</v>
      </c>
      <c r="C162" s="1" t="s">
        <v>771</v>
      </c>
      <c r="D162" s="3" t="s">
        <v>17</v>
      </c>
      <c r="E162" s="3" t="s">
        <v>18</v>
      </c>
      <c r="F162" s="3" t="s">
        <v>19</v>
      </c>
      <c r="G162" s="3" t="s">
        <v>20</v>
      </c>
      <c r="H162" s="4" t="s">
        <v>20</v>
      </c>
      <c r="I162" s="4" t="s">
        <v>772</v>
      </c>
      <c r="J162" s="4" t="s">
        <v>773</v>
      </c>
      <c r="K162" s="4" t="s">
        <v>774</v>
      </c>
      <c r="L162" s="4" t="s">
        <v>640</v>
      </c>
      <c r="M162" s="3" t="str">
        <f t="shared" si="0"/>
        <v>Outstanding</v>
      </c>
      <c r="N162" s="11" t="s">
        <v>20</v>
      </c>
    </row>
    <row r="163" spans="1:14" ht="60" customHeight="1" x14ac:dyDescent="0.35">
      <c r="A163" s="9" t="s">
        <v>703</v>
      </c>
      <c r="B163" s="2" t="s">
        <v>775</v>
      </c>
      <c r="C163" s="1" t="s">
        <v>776</v>
      </c>
      <c r="D163" s="3" t="s">
        <v>17</v>
      </c>
      <c r="E163" s="3" t="s">
        <v>18</v>
      </c>
      <c r="F163" s="3" t="s">
        <v>19</v>
      </c>
      <c r="G163" s="3" t="s">
        <v>20</v>
      </c>
      <c r="H163" s="4" t="s">
        <v>20</v>
      </c>
      <c r="I163" s="4" t="s">
        <v>777</v>
      </c>
      <c r="J163" s="4" t="s">
        <v>778</v>
      </c>
      <c r="K163" s="4" t="s">
        <v>779</v>
      </c>
      <c r="L163" s="4" t="s">
        <v>640</v>
      </c>
      <c r="M163" s="3" t="str">
        <f t="shared" si="0"/>
        <v>Outstanding</v>
      </c>
      <c r="N163" s="11" t="s">
        <v>20</v>
      </c>
    </row>
    <row r="164" spans="1:14" ht="60" customHeight="1" x14ac:dyDescent="0.35">
      <c r="A164" s="9" t="s">
        <v>703</v>
      </c>
      <c r="B164" s="2" t="s">
        <v>780</v>
      </c>
      <c r="C164" s="1" t="s">
        <v>781</v>
      </c>
      <c r="D164" s="3" t="s">
        <v>17</v>
      </c>
      <c r="E164" s="3" t="s">
        <v>18</v>
      </c>
      <c r="F164" s="3" t="s">
        <v>19</v>
      </c>
      <c r="G164" s="3" t="s">
        <v>20</v>
      </c>
      <c r="H164" s="4" t="s">
        <v>20</v>
      </c>
      <c r="I164" s="4" t="s">
        <v>782</v>
      </c>
      <c r="J164" s="4" t="s">
        <v>783</v>
      </c>
      <c r="K164" s="4" t="s">
        <v>784</v>
      </c>
      <c r="L164" s="4" t="s">
        <v>640</v>
      </c>
      <c r="M164" s="3" t="str">
        <f t="shared" si="0"/>
        <v>Outstanding</v>
      </c>
      <c r="N164" s="11" t="s">
        <v>20</v>
      </c>
    </row>
    <row r="165" spans="1:14" ht="60" customHeight="1" x14ac:dyDescent="0.35">
      <c r="A165" s="9" t="s">
        <v>703</v>
      </c>
      <c r="B165" s="2" t="s">
        <v>785</v>
      </c>
      <c r="C165" s="1" t="s">
        <v>786</v>
      </c>
      <c r="D165" s="3" t="s">
        <v>17</v>
      </c>
      <c r="E165" s="3" t="s">
        <v>18</v>
      </c>
      <c r="F165" s="3" t="s">
        <v>19</v>
      </c>
      <c r="G165" s="3" t="s">
        <v>20</v>
      </c>
      <c r="H165" s="4" t="s">
        <v>20</v>
      </c>
      <c r="I165" s="4" t="s">
        <v>787</v>
      </c>
      <c r="J165" s="4" t="s">
        <v>788</v>
      </c>
      <c r="K165" s="4" t="s">
        <v>789</v>
      </c>
      <c r="L165" s="4" t="s">
        <v>640</v>
      </c>
      <c r="M165" s="3" t="str">
        <f t="shared" si="0"/>
        <v>Outstanding</v>
      </c>
      <c r="N165" s="11" t="s">
        <v>20</v>
      </c>
    </row>
    <row r="166" spans="1:14" ht="60" customHeight="1" x14ac:dyDescent="0.35">
      <c r="A166" s="9" t="s">
        <v>703</v>
      </c>
      <c r="B166" s="2" t="s">
        <v>790</v>
      </c>
      <c r="C166" s="1" t="s">
        <v>791</v>
      </c>
      <c r="D166" s="3" t="s">
        <v>17</v>
      </c>
      <c r="E166" s="3" t="s">
        <v>18</v>
      </c>
      <c r="F166" s="3" t="s">
        <v>19</v>
      </c>
      <c r="G166" s="3" t="s">
        <v>20</v>
      </c>
      <c r="H166" s="4" t="s">
        <v>20</v>
      </c>
      <c r="I166" s="4" t="s">
        <v>792</v>
      </c>
      <c r="J166" s="4" t="s">
        <v>793</v>
      </c>
      <c r="K166" s="4" t="s">
        <v>794</v>
      </c>
      <c r="L166" s="4" t="s">
        <v>646</v>
      </c>
      <c r="M166" s="3" t="str">
        <f t="shared" si="0"/>
        <v>Outstanding</v>
      </c>
      <c r="N166" s="11" t="s">
        <v>20</v>
      </c>
    </row>
    <row r="167" spans="1:14" ht="60" customHeight="1" x14ac:dyDescent="0.35">
      <c r="A167" s="9" t="s">
        <v>703</v>
      </c>
      <c r="B167" s="2" t="s">
        <v>795</v>
      </c>
      <c r="C167" s="1" t="s">
        <v>796</v>
      </c>
      <c r="D167" s="3" t="s">
        <v>17</v>
      </c>
      <c r="E167" s="3" t="s">
        <v>18</v>
      </c>
      <c r="F167" s="3" t="s">
        <v>19</v>
      </c>
      <c r="G167" s="3" t="s">
        <v>20</v>
      </c>
      <c r="H167" s="4" t="s">
        <v>20</v>
      </c>
      <c r="I167" s="4" t="s">
        <v>797</v>
      </c>
      <c r="J167" s="4" t="s">
        <v>798</v>
      </c>
      <c r="K167" s="4" t="s">
        <v>799</v>
      </c>
      <c r="L167" s="4" t="s">
        <v>640</v>
      </c>
      <c r="M167" s="3" t="str">
        <f t="shared" si="0"/>
        <v>Outstanding</v>
      </c>
      <c r="N167" s="11" t="s">
        <v>20</v>
      </c>
    </row>
    <row r="168" spans="1:14" ht="60" customHeight="1" x14ac:dyDescent="0.35">
      <c r="A168" s="9" t="s">
        <v>703</v>
      </c>
      <c r="B168" s="2" t="s">
        <v>800</v>
      </c>
      <c r="C168" s="1" t="s">
        <v>801</v>
      </c>
      <c r="D168" s="3" t="s">
        <v>17</v>
      </c>
      <c r="E168" s="3" t="s">
        <v>18</v>
      </c>
      <c r="F168" s="3" t="s">
        <v>19</v>
      </c>
      <c r="G168" s="3" t="s">
        <v>20</v>
      </c>
      <c r="H168" s="4" t="s">
        <v>20</v>
      </c>
      <c r="I168" s="4" t="s">
        <v>802</v>
      </c>
      <c r="J168" s="4" t="s">
        <v>803</v>
      </c>
      <c r="K168" s="4" t="s">
        <v>804</v>
      </c>
      <c r="L168" s="4" t="s">
        <v>640</v>
      </c>
      <c r="M168" s="3" t="str">
        <f t="shared" si="0"/>
        <v>Outstanding</v>
      </c>
      <c r="N168" s="11" t="s">
        <v>20</v>
      </c>
    </row>
    <row r="169" spans="1:14" ht="60" customHeight="1" x14ac:dyDescent="0.35">
      <c r="A169" s="9" t="s">
        <v>703</v>
      </c>
      <c r="B169" s="2" t="s">
        <v>805</v>
      </c>
      <c r="C169" s="1" t="s">
        <v>806</v>
      </c>
      <c r="D169" s="3" t="s">
        <v>17</v>
      </c>
      <c r="E169" s="3" t="s">
        <v>18</v>
      </c>
      <c r="F169" s="3" t="s">
        <v>19</v>
      </c>
      <c r="G169" s="3" t="s">
        <v>20</v>
      </c>
      <c r="H169" s="4" t="s">
        <v>20</v>
      </c>
      <c r="I169" s="4" t="s">
        <v>807</v>
      </c>
      <c r="J169" s="4" t="s">
        <v>808</v>
      </c>
      <c r="K169" s="4" t="s">
        <v>809</v>
      </c>
      <c r="L169" s="4" t="s">
        <v>640</v>
      </c>
      <c r="M169" s="3" t="str">
        <f t="shared" si="0"/>
        <v>Outstanding</v>
      </c>
      <c r="N169" s="11" t="s">
        <v>20</v>
      </c>
    </row>
    <row r="170" spans="1:14" ht="60" customHeight="1" x14ac:dyDescent="0.35">
      <c r="A170" s="9" t="s">
        <v>703</v>
      </c>
      <c r="B170" s="2" t="s">
        <v>810</v>
      </c>
      <c r="C170" s="1" t="s">
        <v>811</v>
      </c>
      <c r="D170" s="3" t="s">
        <v>17</v>
      </c>
      <c r="E170" s="3" t="s">
        <v>18</v>
      </c>
      <c r="F170" s="3" t="s">
        <v>19</v>
      </c>
      <c r="G170" s="3" t="s">
        <v>20</v>
      </c>
      <c r="H170" s="4" t="s">
        <v>20</v>
      </c>
      <c r="I170" s="4" t="s">
        <v>812</v>
      </c>
      <c r="J170" s="4" t="s">
        <v>813</v>
      </c>
      <c r="K170" s="4" t="s">
        <v>814</v>
      </c>
      <c r="L170" s="4" t="s">
        <v>640</v>
      </c>
      <c r="M170" s="3" t="str">
        <f t="shared" si="0"/>
        <v>Outstanding</v>
      </c>
      <c r="N170" s="11" t="s">
        <v>20</v>
      </c>
    </row>
    <row r="171" spans="1:14" ht="60" customHeight="1" x14ac:dyDescent="0.35">
      <c r="A171" s="9" t="s">
        <v>703</v>
      </c>
      <c r="B171" s="2" t="s">
        <v>815</v>
      </c>
      <c r="C171" s="1" t="s">
        <v>816</v>
      </c>
      <c r="D171" s="3" t="s">
        <v>17</v>
      </c>
      <c r="E171" s="3" t="s">
        <v>18</v>
      </c>
      <c r="F171" s="3" t="s">
        <v>19</v>
      </c>
      <c r="G171" s="3" t="s">
        <v>20</v>
      </c>
      <c r="H171" s="4" t="s">
        <v>20</v>
      </c>
      <c r="I171" s="4" t="s">
        <v>817</v>
      </c>
      <c r="J171" s="4" t="s">
        <v>818</v>
      </c>
      <c r="K171" s="4" t="s">
        <v>819</v>
      </c>
      <c r="L171" s="4" t="s">
        <v>640</v>
      </c>
      <c r="M171" s="3" t="str">
        <f t="shared" si="0"/>
        <v>Outstanding</v>
      </c>
      <c r="N171" s="11" t="s">
        <v>20</v>
      </c>
    </row>
    <row r="172" spans="1:14" ht="60" customHeight="1" x14ac:dyDescent="0.35">
      <c r="A172" s="9" t="s">
        <v>703</v>
      </c>
      <c r="B172" s="2" t="s">
        <v>820</v>
      </c>
      <c r="C172" s="1" t="s">
        <v>821</v>
      </c>
      <c r="D172" s="3" t="s">
        <v>17</v>
      </c>
      <c r="E172" s="3" t="s">
        <v>18</v>
      </c>
      <c r="F172" s="3" t="s">
        <v>19</v>
      </c>
      <c r="G172" s="3" t="s">
        <v>20</v>
      </c>
      <c r="H172" s="4" t="s">
        <v>20</v>
      </c>
      <c r="I172" s="4" t="s">
        <v>822</v>
      </c>
      <c r="J172" s="4" t="s">
        <v>823</v>
      </c>
      <c r="K172" s="4" t="s">
        <v>824</v>
      </c>
      <c r="L172" s="4" t="s">
        <v>640</v>
      </c>
      <c r="M172" s="3" t="str">
        <f t="shared" si="0"/>
        <v>Outstanding</v>
      </c>
      <c r="N172" s="11" t="s">
        <v>20</v>
      </c>
    </row>
    <row r="173" spans="1:14" ht="60" customHeight="1" x14ac:dyDescent="0.35">
      <c r="A173" s="9" t="s">
        <v>703</v>
      </c>
      <c r="B173" s="2" t="s">
        <v>825</v>
      </c>
      <c r="C173" s="1" t="s">
        <v>826</v>
      </c>
      <c r="D173" s="3" t="s">
        <v>17</v>
      </c>
      <c r="E173" s="3" t="s">
        <v>18</v>
      </c>
      <c r="F173" s="3" t="s">
        <v>19</v>
      </c>
      <c r="G173" s="3" t="s">
        <v>20</v>
      </c>
      <c r="H173" s="4" t="s">
        <v>20</v>
      </c>
      <c r="I173" s="4" t="s">
        <v>827</v>
      </c>
      <c r="J173" s="4" t="s">
        <v>828</v>
      </c>
      <c r="K173" s="4" t="s">
        <v>829</v>
      </c>
      <c r="L173" s="4" t="s">
        <v>640</v>
      </c>
      <c r="M173" s="3" t="str">
        <f t="shared" si="0"/>
        <v>Outstanding</v>
      </c>
      <c r="N173" s="11" t="s">
        <v>20</v>
      </c>
    </row>
    <row r="174" spans="1:14" ht="60" customHeight="1" x14ac:dyDescent="0.35">
      <c r="A174" s="9" t="s">
        <v>703</v>
      </c>
      <c r="B174" s="2" t="s">
        <v>830</v>
      </c>
      <c r="C174" s="1" t="s">
        <v>831</v>
      </c>
      <c r="D174" s="3" t="s">
        <v>17</v>
      </c>
      <c r="E174" s="3" t="s">
        <v>18</v>
      </c>
      <c r="F174" s="3" t="s">
        <v>19</v>
      </c>
      <c r="G174" s="3" t="s">
        <v>20</v>
      </c>
      <c r="H174" s="4" t="s">
        <v>20</v>
      </c>
      <c r="I174" s="4" t="s">
        <v>832</v>
      </c>
      <c r="J174" s="4" t="s">
        <v>833</v>
      </c>
      <c r="K174" s="4" t="s">
        <v>834</v>
      </c>
      <c r="L174" s="4" t="s">
        <v>646</v>
      </c>
      <c r="M174" s="3" t="str">
        <f t="shared" si="0"/>
        <v>Outstanding</v>
      </c>
      <c r="N174" s="11" t="s">
        <v>20</v>
      </c>
    </row>
    <row r="175" spans="1:14" ht="60" customHeight="1" x14ac:dyDescent="0.35">
      <c r="A175" s="9" t="s">
        <v>703</v>
      </c>
      <c r="B175" s="2" t="s">
        <v>835</v>
      </c>
      <c r="C175" s="1" t="s">
        <v>836</v>
      </c>
      <c r="D175" s="3" t="s">
        <v>17</v>
      </c>
      <c r="E175" s="3" t="s">
        <v>18</v>
      </c>
      <c r="F175" s="3" t="s">
        <v>19</v>
      </c>
      <c r="G175" s="3" t="s">
        <v>20</v>
      </c>
      <c r="H175" s="4" t="s">
        <v>20</v>
      </c>
      <c r="I175" s="4" t="s">
        <v>837</v>
      </c>
      <c r="J175" s="4" t="s">
        <v>838</v>
      </c>
      <c r="K175" s="4" t="s">
        <v>839</v>
      </c>
      <c r="L175" s="4" t="s">
        <v>597</v>
      </c>
      <c r="M175" s="3" t="str">
        <f t="shared" si="0"/>
        <v>Outstanding</v>
      </c>
      <c r="N175" s="11" t="s">
        <v>20</v>
      </c>
    </row>
    <row r="176" spans="1:14" ht="60" customHeight="1" x14ac:dyDescent="0.35">
      <c r="A176" s="9" t="s">
        <v>703</v>
      </c>
      <c r="B176" s="2" t="s">
        <v>840</v>
      </c>
      <c r="C176" s="1" t="s">
        <v>841</v>
      </c>
      <c r="D176" s="3" t="s">
        <v>17</v>
      </c>
      <c r="E176" s="3" t="s">
        <v>18</v>
      </c>
      <c r="F176" s="3" t="s">
        <v>19</v>
      </c>
      <c r="G176" s="3" t="s">
        <v>20</v>
      </c>
      <c r="H176" s="4" t="s">
        <v>20</v>
      </c>
      <c r="I176" s="4" t="s">
        <v>842</v>
      </c>
      <c r="J176" s="4" t="s">
        <v>843</v>
      </c>
      <c r="K176" s="4" t="s">
        <v>844</v>
      </c>
      <c r="L176" s="4" t="s">
        <v>845</v>
      </c>
      <c r="M176" s="3" t="str">
        <f t="shared" si="0"/>
        <v>Outstanding</v>
      </c>
      <c r="N176" s="11" t="s">
        <v>20</v>
      </c>
    </row>
    <row r="177" spans="1:14" ht="60" customHeight="1" x14ac:dyDescent="0.35">
      <c r="A177" s="9" t="s">
        <v>703</v>
      </c>
      <c r="B177" s="2" t="s">
        <v>846</v>
      </c>
      <c r="C177" s="1" t="s">
        <v>847</v>
      </c>
      <c r="D177" s="3" t="s">
        <v>17</v>
      </c>
      <c r="E177" s="3" t="s">
        <v>18</v>
      </c>
      <c r="F177" s="3" t="s">
        <v>19</v>
      </c>
      <c r="G177" s="3" t="s">
        <v>20</v>
      </c>
      <c r="H177" s="4" t="s">
        <v>20</v>
      </c>
      <c r="I177" s="4" t="s">
        <v>848</v>
      </c>
      <c r="J177" s="4" t="s">
        <v>849</v>
      </c>
      <c r="K177" s="4" t="s">
        <v>850</v>
      </c>
      <c r="L177" s="4" t="s">
        <v>646</v>
      </c>
      <c r="M177" s="3" t="str">
        <f t="shared" si="0"/>
        <v>Outstanding</v>
      </c>
      <c r="N177" s="11" t="s">
        <v>20</v>
      </c>
    </row>
    <row r="178" spans="1:14" ht="60" customHeight="1" x14ac:dyDescent="0.35">
      <c r="A178" s="9" t="s">
        <v>703</v>
      </c>
      <c r="B178" s="2" t="s">
        <v>851</v>
      </c>
      <c r="C178" s="1" t="s">
        <v>852</v>
      </c>
      <c r="D178" s="3" t="s">
        <v>17</v>
      </c>
      <c r="E178" s="3" t="s">
        <v>18</v>
      </c>
      <c r="F178" s="3" t="s">
        <v>19</v>
      </c>
      <c r="G178" s="3" t="s">
        <v>20</v>
      </c>
      <c r="H178" s="4" t="s">
        <v>20</v>
      </c>
      <c r="I178" s="4" t="s">
        <v>853</v>
      </c>
      <c r="J178" s="4" t="s">
        <v>854</v>
      </c>
      <c r="K178" s="4" t="s">
        <v>855</v>
      </c>
      <c r="L178" s="4" t="s">
        <v>640</v>
      </c>
      <c r="M178" s="3" t="str">
        <f t="shared" si="0"/>
        <v>Outstanding</v>
      </c>
      <c r="N178" s="11" t="s">
        <v>20</v>
      </c>
    </row>
    <row r="179" spans="1:14" ht="60" customHeight="1" x14ac:dyDescent="0.35">
      <c r="A179" s="9" t="s">
        <v>703</v>
      </c>
      <c r="B179" s="2" t="s">
        <v>856</v>
      </c>
      <c r="C179" s="1" t="s">
        <v>857</v>
      </c>
      <c r="D179" s="3" t="s">
        <v>17</v>
      </c>
      <c r="E179" s="3" t="s">
        <v>18</v>
      </c>
      <c r="F179" s="3" t="s">
        <v>19</v>
      </c>
      <c r="G179" s="3" t="s">
        <v>20</v>
      </c>
      <c r="H179" s="4" t="s">
        <v>20</v>
      </c>
      <c r="I179" s="4" t="s">
        <v>858</v>
      </c>
      <c r="J179" s="4" t="s">
        <v>859</v>
      </c>
      <c r="K179" s="4" t="s">
        <v>860</v>
      </c>
      <c r="L179" s="4" t="s">
        <v>640</v>
      </c>
      <c r="M179" s="3" t="str">
        <f t="shared" si="0"/>
        <v>Outstanding</v>
      </c>
      <c r="N179" s="11" t="s">
        <v>20</v>
      </c>
    </row>
    <row r="180" spans="1:14" ht="60" customHeight="1" x14ac:dyDescent="0.35">
      <c r="A180" s="9" t="s">
        <v>703</v>
      </c>
      <c r="B180" s="2" t="s">
        <v>861</v>
      </c>
      <c r="C180" s="1" t="s">
        <v>862</v>
      </c>
      <c r="D180" s="3" t="s">
        <v>17</v>
      </c>
      <c r="E180" s="3" t="s">
        <v>18</v>
      </c>
      <c r="F180" s="3" t="s">
        <v>19</v>
      </c>
      <c r="G180" s="3" t="s">
        <v>20</v>
      </c>
      <c r="H180" s="4" t="s">
        <v>20</v>
      </c>
      <c r="I180" s="4" t="s">
        <v>863</v>
      </c>
      <c r="J180" s="4" t="s">
        <v>864</v>
      </c>
      <c r="K180" s="4" t="s">
        <v>865</v>
      </c>
      <c r="L180" s="4" t="s">
        <v>640</v>
      </c>
      <c r="M180" s="3" t="str">
        <f t="shared" si="0"/>
        <v>Outstanding</v>
      </c>
      <c r="N180" s="11" t="s">
        <v>20</v>
      </c>
    </row>
    <row r="181" spans="1:14" ht="60" customHeight="1" x14ac:dyDescent="0.35">
      <c r="A181" s="9" t="s">
        <v>866</v>
      </c>
      <c r="B181" s="2" t="s">
        <v>867</v>
      </c>
      <c r="C181" s="1" t="s">
        <v>766</v>
      </c>
      <c r="D181" s="3" t="s">
        <v>17</v>
      </c>
      <c r="E181" s="3" t="s">
        <v>18</v>
      </c>
      <c r="F181" s="3" t="s">
        <v>19</v>
      </c>
      <c r="G181" s="3" t="s">
        <v>20</v>
      </c>
      <c r="H181" s="4" t="s">
        <v>20</v>
      </c>
      <c r="I181" s="4" t="s">
        <v>868</v>
      </c>
      <c r="J181" s="4" t="s">
        <v>869</v>
      </c>
      <c r="K181" s="4" t="s">
        <v>870</v>
      </c>
      <c r="L181" s="4" t="s">
        <v>686</v>
      </c>
      <c r="M181" s="3" t="str">
        <f t="shared" si="0"/>
        <v>Outstanding</v>
      </c>
      <c r="N181" s="11" t="s">
        <v>20</v>
      </c>
    </row>
    <row r="182" spans="1:14" ht="60" customHeight="1" x14ac:dyDescent="0.35">
      <c r="A182" s="9" t="s">
        <v>866</v>
      </c>
      <c r="B182" s="2" t="s">
        <v>871</v>
      </c>
      <c r="C182" s="1" t="s">
        <v>796</v>
      </c>
      <c r="D182" s="3" t="s">
        <v>17</v>
      </c>
      <c r="E182" s="3" t="s">
        <v>18</v>
      </c>
      <c r="F182" s="3" t="s">
        <v>19</v>
      </c>
      <c r="G182" s="3" t="s">
        <v>20</v>
      </c>
      <c r="H182" s="4" t="s">
        <v>20</v>
      </c>
      <c r="I182" s="4" t="s">
        <v>872</v>
      </c>
      <c r="J182" s="4" t="s">
        <v>798</v>
      </c>
      <c r="K182" s="4" t="s">
        <v>873</v>
      </c>
      <c r="L182" s="4" t="s">
        <v>640</v>
      </c>
      <c r="M182" s="3" t="str">
        <f t="shared" si="0"/>
        <v>Outstanding</v>
      </c>
      <c r="N182" s="11" t="s">
        <v>20</v>
      </c>
    </row>
    <row r="183" spans="1:14" ht="60" customHeight="1" x14ac:dyDescent="0.35">
      <c r="A183" s="9" t="s">
        <v>866</v>
      </c>
      <c r="B183" s="2" t="s">
        <v>874</v>
      </c>
      <c r="C183" s="1" t="s">
        <v>875</v>
      </c>
      <c r="D183" s="3" t="s">
        <v>17</v>
      </c>
      <c r="E183" s="3" t="s">
        <v>18</v>
      </c>
      <c r="F183" s="3" t="s">
        <v>19</v>
      </c>
      <c r="G183" s="3" t="s">
        <v>20</v>
      </c>
      <c r="H183" s="4" t="s">
        <v>20</v>
      </c>
      <c r="I183" s="4" t="s">
        <v>876</v>
      </c>
      <c r="J183" s="4" t="s">
        <v>877</v>
      </c>
      <c r="K183" s="4" t="s">
        <v>878</v>
      </c>
      <c r="L183" s="4" t="s">
        <v>640</v>
      </c>
      <c r="M183" s="3" t="str">
        <f t="shared" si="0"/>
        <v>Outstanding</v>
      </c>
      <c r="N183" s="11" t="s">
        <v>20</v>
      </c>
    </row>
    <row r="184" spans="1:14" ht="60" customHeight="1" x14ac:dyDescent="0.35">
      <c r="A184" s="9" t="s">
        <v>879</v>
      </c>
      <c r="B184" s="2" t="s">
        <v>880</v>
      </c>
      <c r="C184" s="1" t="s">
        <v>766</v>
      </c>
      <c r="D184" s="3" t="s">
        <v>17</v>
      </c>
      <c r="E184" s="3" t="s">
        <v>18</v>
      </c>
      <c r="F184" s="3" t="s">
        <v>19</v>
      </c>
      <c r="G184" s="3" t="s">
        <v>20</v>
      </c>
      <c r="H184" s="4" t="s">
        <v>20</v>
      </c>
      <c r="I184" s="4" t="s">
        <v>881</v>
      </c>
      <c r="J184" s="4" t="s">
        <v>869</v>
      </c>
      <c r="K184" s="4" t="s">
        <v>882</v>
      </c>
      <c r="L184" s="4" t="s">
        <v>686</v>
      </c>
      <c r="M184" s="3" t="str">
        <f t="shared" si="0"/>
        <v>Outstanding</v>
      </c>
      <c r="N184" s="11" t="s">
        <v>20</v>
      </c>
    </row>
    <row r="185" spans="1:14" ht="60" customHeight="1" x14ac:dyDescent="0.35">
      <c r="A185" s="9" t="s">
        <v>879</v>
      </c>
      <c r="B185" s="2" t="s">
        <v>883</v>
      </c>
      <c r="C185" s="1" t="s">
        <v>801</v>
      </c>
      <c r="D185" s="3" t="s">
        <v>17</v>
      </c>
      <c r="E185" s="3" t="s">
        <v>18</v>
      </c>
      <c r="F185" s="3" t="s">
        <v>19</v>
      </c>
      <c r="G185" s="3" t="s">
        <v>20</v>
      </c>
      <c r="H185" s="4" t="s">
        <v>20</v>
      </c>
      <c r="I185" s="4" t="s">
        <v>884</v>
      </c>
      <c r="J185" s="4" t="s">
        <v>877</v>
      </c>
      <c r="K185" s="4" t="s">
        <v>885</v>
      </c>
      <c r="L185" s="4" t="s">
        <v>640</v>
      </c>
      <c r="M185" s="3" t="str">
        <f t="shared" si="0"/>
        <v>Outstanding</v>
      </c>
      <c r="N185" s="11" t="s">
        <v>20</v>
      </c>
    </row>
    <row r="186" spans="1:14" ht="60" customHeight="1" x14ac:dyDescent="0.35">
      <c r="A186" s="9" t="s">
        <v>886</v>
      </c>
      <c r="B186" s="2" t="s">
        <v>887</v>
      </c>
      <c r="C186" s="1" t="s">
        <v>847</v>
      </c>
      <c r="D186" s="3" t="s">
        <v>17</v>
      </c>
      <c r="E186" s="3" t="s">
        <v>18</v>
      </c>
      <c r="F186" s="3" t="s">
        <v>19</v>
      </c>
      <c r="G186" s="3" t="s">
        <v>20</v>
      </c>
      <c r="H186" s="4" t="s">
        <v>20</v>
      </c>
      <c r="I186" s="4" t="s">
        <v>888</v>
      </c>
      <c r="J186" s="4" t="s">
        <v>849</v>
      </c>
      <c r="K186" s="4" t="s">
        <v>889</v>
      </c>
      <c r="L186" s="4" t="s">
        <v>646</v>
      </c>
      <c r="M186" s="3" t="str">
        <f t="shared" si="0"/>
        <v>Outstanding</v>
      </c>
      <c r="N186" s="11" t="s">
        <v>20</v>
      </c>
    </row>
    <row r="187" spans="1:14" ht="60" customHeight="1" x14ac:dyDescent="0.35">
      <c r="A187" s="9" t="s">
        <v>890</v>
      </c>
      <c r="B187" s="2" t="s">
        <v>891</v>
      </c>
      <c r="C187" s="1" t="s">
        <v>801</v>
      </c>
      <c r="D187" s="3" t="s">
        <v>17</v>
      </c>
      <c r="E187" s="3" t="s">
        <v>18</v>
      </c>
      <c r="F187" s="3" t="s">
        <v>19</v>
      </c>
      <c r="G187" s="3" t="s">
        <v>20</v>
      </c>
      <c r="H187" s="4" t="s">
        <v>20</v>
      </c>
      <c r="I187" s="4" t="s">
        <v>892</v>
      </c>
      <c r="J187" s="4" t="s">
        <v>893</v>
      </c>
      <c r="K187" s="4" t="s">
        <v>894</v>
      </c>
      <c r="L187" s="4" t="s">
        <v>640</v>
      </c>
      <c r="M187" s="3" t="str">
        <f t="shared" si="0"/>
        <v>Outstanding</v>
      </c>
      <c r="N187" s="11" t="s">
        <v>20</v>
      </c>
    </row>
    <row r="188" spans="1:14" ht="60" customHeight="1" x14ac:dyDescent="0.35">
      <c r="A188" s="9" t="s">
        <v>895</v>
      </c>
      <c r="B188" s="2" t="s">
        <v>896</v>
      </c>
      <c r="C188" s="1" t="s">
        <v>801</v>
      </c>
      <c r="D188" s="3" t="s">
        <v>17</v>
      </c>
      <c r="E188" s="3" t="s">
        <v>18</v>
      </c>
      <c r="F188" s="3" t="s">
        <v>19</v>
      </c>
      <c r="G188" s="3" t="s">
        <v>20</v>
      </c>
      <c r="H188" s="4" t="s">
        <v>20</v>
      </c>
      <c r="I188" s="4" t="s">
        <v>897</v>
      </c>
      <c r="J188" s="4" t="s">
        <v>893</v>
      </c>
      <c r="K188" s="4" t="s">
        <v>898</v>
      </c>
      <c r="L188" s="4" t="s">
        <v>640</v>
      </c>
      <c r="M188" s="3" t="str">
        <f t="shared" si="0"/>
        <v>Outstanding</v>
      </c>
      <c r="N188" s="11" t="s">
        <v>20</v>
      </c>
    </row>
    <row r="189" spans="1:14" ht="60" customHeight="1" x14ac:dyDescent="0.35">
      <c r="A189" s="9" t="s">
        <v>899</v>
      </c>
      <c r="B189" s="2" t="s">
        <v>900</v>
      </c>
      <c r="C189" s="1" t="s">
        <v>801</v>
      </c>
      <c r="D189" s="3" t="s">
        <v>17</v>
      </c>
      <c r="E189" s="3" t="s">
        <v>18</v>
      </c>
      <c r="F189" s="3" t="s">
        <v>19</v>
      </c>
      <c r="G189" s="3" t="s">
        <v>20</v>
      </c>
      <c r="H189" s="4" t="s">
        <v>20</v>
      </c>
      <c r="I189" s="4" t="s">
        <v>901</v>
      </c>
      <c r="J189" s="4" t="s">
        <v>893</v>
      </c>
      <c r="K189" s="4" t="s">
        <v>902</v>
      </c>
      <c r="L189" s="4" t="s">
        <v>640</v>
      </c>
      <c r="M189" s="3" t="str">
        <f t="shared" si="0"/>
        <v>Outstanding</v>
      </c>
      <c r="N189" s="11" t="s">
        <v>20</v>
      </c>
    </row>
    <row r="190" spans="1:14" ht="60" customHeight="1" x14ac:dyDescent="0.35">
      <c r="A190" s="9" t="s">
        <v>899</v>
      </c>
      <c r="B190" s="2" t="s">
        <v>903</v>
      </c>
      <c r="C190" s="1" t="s">
        <v>904</v>
      </c>
      <c r="D190" s="3" t="s">
        <v>17</v>
      </c>
      <c r="E190" s="3" t="s">
        <v>18</v>
      </c>
      <c r="F190" s="3" t="s">
        <v>19</v>
      </c>
      <c r="G190" s="3" t="s">
        <v>20</v>
      </c>
      <c r="H190" s="4" t="s">
        <v>20</v>
      </c>
      <c r="I190" s="4" t="s">
        <v>905</v>
      </c>
      <c r="J190" s="4" t="s">
        <v>849</v>
      </c>
      <c r="K190" s="4" t="s">
        <v>906</v>
      </c>
      <c r="L190" s="4" t="s">
        <v>646</v>
      </c>
      <c r="M190" s="3" t="str">
        <f t="shared" si="0"/>
        <v>Outstanding</v>
      </c>
      <c r="N190" s="11" t="s">
        <v>20</v>
      </c>
    </row>
    <row r="191" spans="1:14" ht="60" customHeight="1" x14ac:dyDescent="0.35">
      <c r="A191" s="9" t="s">
        <v>907</v>
      </c>
      <c r="B191" s="2" t="s">
        <v>908</v>
      </c>
      <c r="C191" s="1" t="s">
        <v>801</v>
      </c>
      <c r="D191" s="3" t="s">
        <v>17</v>
      </c>
      <c r="E191" s="3" t="s">
        <v>18</v>
      </c>
      <c r="F191" s="3" t="s">
        <v>19</v>
      </c>
      <c r="G191" s="3" t="s">
        <v>20</v>
      </c>
      <c r="H191" s="4" t="s">
        <v>20</v>
      </c>
      <c r="I191" s="4" t="s">
        <v>909</v>
      </c>
      <c r="J191" s="4" t="s">
        <v>893</v>
      </c>
      <c r="K191" s="4" t="s">
        <v>910</v>
      </c>
      <c r="L191" s="4" t="s">
        <v>640</v>
      </c>
      <c r="M191" s="3" t="str">
        <f t="shared" si="0"/>
        <v>Outstanding</v>
      </c>
      <c r="N191" s="11" t="s">
        <v>20</v>
      </c>
    </row>
    <row r="192" spans="1:14" ht="60" customHeight="1" x14ac:dyDescent="0.35">
      <c r="A192" s="9" t="s">
        <v>911</v>
      </c>
      <c r="B192" s="2" t="s">
        <v>912</v>
      </c>
      <c r="C192" s="1" t="s">
        <v>705</v>
      </c>
      <c r="D192" s="3" t="s">
        <v>17</v>
      </c>
      <c r="E192" s="3" t="s">
        <v>18</v>
      </c>
      <c r="F192" s="3" t="s">
        <v>19</v>
      </c>
      <c r="G192" s="3" t="s">
        <v>20</v>
      </c>
      <c r="H192" s="4" t="s">
        <v>20</v>
      </c>
      <c r="I192" s="4" t="s">
        <v>913</v>
      </c>
      <c r="J192" s="4" t="s">
        <v>707</v>
      </c>
      <c r="K192" s="4" t="s">
        <v>914</v>
      </c>
      <c r="L192" s="4" t="s">
        <v>640</v>
      </c>
      <c r="M192" s="3" t="str">
        <f t="shared" si="0"/>
        <v>Outstanding</v>
      </c>
      <c r="N192" s="11" t="s">
        <v>20</v>
      </c>
    </row>
    <row r="193" spans="1:14" ht="60" customHeight="1" x14ac:dyDescent="0.35">
      <c r="A193" s="9" t="s">
        <v>911</v>
      </c>
      <c r="B193" s="2" t="s">
        <v>915</v>
      </c>
      <c r="C193" s="1" t="s">
        <v>916</v>
      </c>
      <c r="D193" s="3" t="s">
        <v>17</v>
      </c>
      <c r="E193" s="3" t="s">
        <v>18</v>
      </c>
      <c r="F193" s="3" t="s">
        <v>19</v>
      </c>
      <c r="G193" s="3" t="s">
        <v>20</v>
      </c>
      <c r="H193" s="4" t="s">
        <v>20</v>
      </c>
      <c r="I193" s="4" t="s">
        <v>917</v>
      </c>
      <c r="J193" s="4" t="s">
        <v>918</v>
      </c>
      <c r="K193" s="4" t="s">
        <v>919</v>
      </c>
      <c r="L193" s="4" t="s">
        <v>640</v>
      </c>
      <c r="M193" s="3" t="str">
        <f t="shared" si="0"/>
        <v>Outstanding</v>
      </c>
      <c r="N193" s="11" t="s">
        <v>20</v>
      </c>
    </row>
    <row r="194" spans="1:14" ht="60" customHeight="1" x14ac:dyDescent="0.35">
      <c r="A194" s="9" t="s">
        <v>911</v>
      </c>
      <c r="B194" s="2" t="s">
        <v>920</v>
      </c>
      <c r="C194" s="1" t="s">
        <v>921</v>
      </c>
      <c r="D194" s="3" t="s">
        <v>17</v>
      </c>
      <c r="E194" s="3" t="s">
        <v>18</v>
      </c>
      <c r="F194" s="3" t="s">
        <v>19</v>
      </c>
      <c r="G194" s="3" t="s">
        <v>20</v>
      </c>
      <c r="H194" s="4" t="s">
        <v>20</v>
      </c>
      <c r="I194" s="4" t="s">
        <v>922</v>
      </c>
      <c r="J194" s="4" t="s">
        <v>923</v>
      </c>
      <c r="K194" s="4" t="s">
        <v>924</v>
      </c>
      <c r="L194" s="4" t="s">
        <v>640</v>
      </c>
      <c r="M194" s="3" t="str">
        <f t="shared" si="0"/>
        <v>Outstanding</v>
      </c>
      <c r="N194" s="11" t="s">
        <v>20</v>
      </c>
    </row>
    <row r="195" spans="1:14" ht="60" customHeight="1" x14ac:dyDescent="0.35">
      <c r="A195" s="9" t="s">
        <v>911</v>
      </c>
      <c r="B195" s="2" t="s">
        <v>925</v>
      </c>
      <c r="C195" s="1" t="s">
        <v>710</v>
      </c>
      <c r="D195" s="3" t="s">
        <v>17</v>
      </c>
      <c r="E195" s="3" t="s">
        <v>18</v>
      </c>
      <c r="F195" s="3" t="s">
        <v>19</v>
      </c>
      <c r="G195" s="3" t="s">
        <v>20</v>
      </c>
      <c r="H195" s="4" t="s">
        <v>20</v>
      </c>
      <c r="I195" s="4" t="s">
        <v>926</v>
      </c>
      <c r="J195" s="4" t="s">
        <v>927</v>
      </c>
      <c r="K195" s="4" t="s">
        <v>928</v>
      </c>
      <c r="L195" s="4" t="s">
        <v>640</v>
      </c>
      <c r="M195" s="3" t="str">
        <f t="shared" si="0"/>
        <v>Outstanding</v>
      </c>
      <c r="N195" s="11" t="s">
        <v>20</v>
      </c>
    </row>
    <row r="196" spans="1:14" ht="60" customHeight="1" x14ac:dyDescent="0.35">
      <c r="A196" s="9" t="s">
        <v>911</v>
      </c>
      <c r="B196" s="2" t="s">
        <v>929</v>
      </c>
      <c r="C196" s="1" t="s">
        <v>715</v>
      </c>
      <c r="D196" s="3" t="s">
        <v>17</v>
      </c>
      <c r="E196" s="3" t="s">
        <v>18</v>
      </c>
      <c r="F196" s="3" t="s">
        <v>19</v>
      </c>
      <c r="G196" s="3" t="s">
        <v>20</v>
      </c>
      <c r="H196" s="4" t="s">
        <v>20</v>
      </c>
      <c r="I196" s="4" t="s">
        <v>930</v>
      </c>
      <c r="J196" s="4" t="s">
        <v>931</v>
      </c>
      <c r="K196" s="4" t="s">
        <v>932</v>
      </c>
      <c r="L196" s="4" t="s">
        <v>640</v>
      </c>
      <c r="M196" s="3" t="str">
        <f t="shared" si="0"/>
        <v>Outstanding</v>
      </c>
      <c r="N196" s="11" t="s">
        <v>20</v>
      </c>
    </row>
    <row r="197" spans="1:14" ht="60" customHeight="1" x14ac:dyDescent="0.35">
      <c r="A197" s="9" t="s">
        <v>911</v>
      </c>
      <c r="B197" s="2" t="s">
        <v>933</v>
      </c>
      <c r="C197" s="1" t="s">
        <v>934</v>
      </c>
      <c r="D197" s="3" t="s">
        <v>17</v>
      </c>
      <c r="E197" s="3" t="s">
        <v>18</v>
      </c>
      <c r="F197" s="3" t="s">
        <v>19</v>
      </c>
      <c r="G197" s="3" t="s">
        <v>20</v>
      </c>
      <c r="H197" s="4" t="s">
        <v>20</v>
      </c>
      <c r="I197" s="4" t="s">
        <v>935</v>
      </c>
      <c r="J197" s="4" t="s">
        <v>936</v>
      </c>
      <c r="K197" s="4" t="s">
        <v>937</v>
      </c>
      <c r="L197" s="4" t="s">
        <v>640</v>
      </c>
      <c r="M197" s="3" t="str">
        <f t="shared" si="0"/>
        <v>Outstanding</v>
      </c>
      <c r="N197" s="11" t="s">
        <v>20</v>
      </c>
    </row>
    <row r="198" spans="1:14" ht="60" customHeight="1" x14ac:dyDescent="0.35">
      <c r="A198" s="9" t="s">
        <v>911</v>
      </c>
      <c r="B198" s="2" t="s">
        <v>938</v>
      </c>
      <c r="C198" s="1" t="s">
        <v>720</v>
      </c>
      <c r="D198" s="3" t="s">
        <v>17</v>
      </c>
      <c r="E198" s="3" t="s">
        <v>18</v>
      </c>
      <c r="F198" s="3" t="s">
        <v>19</v>
      </c>
      <c r="G198" s="3" t="s">
        <v>20</v>
      </c>
      <c r="H198" s="4" t="s">
        <v>20</v>
      </c>
      <c r="I198" s="4" t="s">
        <v>939</v>
      </c>
      <c r="J198" s="4" t="s">
        <v>722</v>
      </c>
      <c r="K198" s="4" t="s">
        <v>940</v>
      </c>
      <c r="L198" s="4" t="s">
        <v>646</v>
      </c>
      <c r="M198" s="3" t="str">
        <f t="shared" si="0"/>
        <v>Outstanding</v>
      </c>
      <c r="N198" s="11" t="s">
        <v>20</v>
      </c>
    </row>
    <row r="199" spans="1:14" ht="60" customHeight="1" x14ac:dyDescent="0.35">
      <c r="A199" s="9" t="s">
        <v>911</v>
      </c>
      <c r="B199" s="2" t="s">
        <v>941</v>
      </c>
      <c r="C199" s="1" t="s">
        <v>942</v>
      </c>
      <c r="D199" s="3" t="s">
        <v>17</v>
      </c>
      <c r="E199" s="3" t="s">
        <v>18</v>
      </c>
      <c r="F199" s="3" t="s">
        <v>19</v>
      </c>
      <c r="G199" s="3" t="s">
        <v>20</v>
      </c>
      <c r="H199" s="4" t="s">
        <v>20</v>
      </c>
      <c r="I199" s="4" t="s">
        <v>943</v>
      </c>
      <c r="J199" s="4" t="s">
        <v>944</v>
      </c>
      <c r="K199" s="4" t="s">
        <v>945</v>
      </c>
      <c r="L199" s="4" t="s">
        <v>640</v>
      </c>
      <c r="M199" s="3" t="str">
        <f t="shared" si="0"/>
        <v>Outstanding</v>
      </c>
      <c r="N199" s="11" t="s">
        <v>20</v>
      </c>
    </row>
    <row r="200" spans="1:14" ht="60" customHeight="1" x14ac:dyDescent="0.35">
      <c r="A200" s="9" t="s">
        <v>911</v>
      </c>
      <c r="B200" s="2" t="s">
        <v>946</v>
      </c>
      <c r="C200" s="1" t="s">
        <v>725</v>
      </c>
      <c r="D200" s="3" t="s">
        <v>17</v>
      </c>
      <c r="E200" s="3" t="s">
        <v>18</v>
      </c>
      <c r="F200" s="3" t="s">
        <v>19</v>
      </c>
      <c r="G200" s="3" t="s">
        <v>20</v>
      </c>
      <c r="H200" s="4" t="s">
        <v>20</v>
      </c>
      <c r="I200" s="4" t="s">
        <v>947</v>
      </c>
      <c r="J200" s="4" t="s">
        <v>727</v>
      </c>
      <c r="K200" s="4" t="s">
        <v>948</v>
      </c>
      <c r="L200" s="4" t="s">
        <v>597</v>
      </c>
      <c r="M200" s="3" t="str">
        <f t="shared" si="0"/>
        <v>Outstanding</v>
      </c>
      <c r="N200" s="11" t="s">
        <v>20</v>
      </c>
    </row>
    <row r="201" spans="1:14" ht="60" customHeight="1" x14ac:dyDescent="0.35">
      <c r="A201" s="9" t="s">
        <v>911</v>
      </c>
      <c r="B201" s="2" t="s">
        <v>949</v>
      </c>
      <c r="C201" s="1" t="s">
        <v>730</v>
      </c>
      <c r="D201" s="3" t="s">
        <v>17</v>
      </c>
      <c r="E201" s="3" t="s">
        <v>18</v>
      </c>
      <c r="F201" s="3" t="s">
        <v>19</v>
      </c>
      <c r="G201" s="3" t="s">
        <v>20</v>
      </c>
      <c r="H201" s="4" t="s">
        <v>20</v>
      </c>
      <c r="I201" s="4" t="s">
        <v>950</v>
      </c>
      <c r="J201" s="4" t="s">
        <v>732</v>
      </c>
      <c r="K201" s="4" t="s">
        <v>951</v>
      </c>
      <c r="L201" s="4" t="s">
        <v>734</v>
      </c>
      <c r="M201" s="3" t="str">
        <f t="shared" si="0"/>
        <v>Outstanding</v>
      </c>
      <c r="N201" s="11" t="s">
        <v>20</v>
      </c>
    </row>
    <row r="202" spans="1:14" ht="60" customHeight="1" x14ac:dyDescent="0.35">
      <c r="A202" s="9" t="s">
        <v>911</v>
      </c>
      <c r="B202" s="2" t="s">
        <v>952</v>
      </c>
      <c r="C202" s="1" t="s">
        <v>736</v>
      </c>
      <c r="D202" s="3" t="s">
        <v>17</v>
      </c>
      <c r="E202" s="3" t="s">
        <v>18</v>
      </c>
      <c r="F202" s="3" t="s">
        <v>19</v>
      </c>
      <c r="G202" s="3" t="s">
        <v>20</v>
      </c>
      <c r="H202" s="4" t="s">
        <v>20</v>
      </c>
      <c r="I202" s="4" t="s">
        <v>953</v>
      </c>
      <c r="J202" s="4" t="s">
        <v>738</v>
      </c>
      <c r="K202" s="4" t="s">
        <v>954</v>
      </c>
      <c r="L202" s="4" t="s">
        <v>646</v>
      </c>
      <c r="M202" s="3" t="str">
        <f t="shared" si="0"/>
        <v>Outstanding</v>
      </c>
      <c r="N202" s="11" t="s">
        <v>20</v>
      </c>
    </row>
    <row r="203" spans="1:14" ht="60" customHeight="1" x14ac:dyDescent="0.35">
      <c r="A203" s="9" t="s">
        <v>911</v>
      </c>
      <c r="B203" s="2" t="s">
        <v>955</v>
      </c>
      <c r="C203" s="1" t="s">
        <v>741</v>
      </c>
      <c r="D203" s="3" t="s">
        <v>17</v>
      </c>
      <c r="E203" s="3" t="s">
        <v>18</v>
      </c>
      <c r="F203" s="3" t="s">
        <v>19</v>
      </c>
      <c r="G203" s="3" t="s">
        <v>20</v>
      </c>
      <c r="H203" s="4" t="s">
        <v>20</v>
      </c>
      <c r="I203" s="4" t="s">
        <v>956</v>
      </c>
      <c r="J203" s="4" t="s">
        <v>743</v>
      </c>
      <c r="K203" s="4" t="s">
        <v>957</v>
      </c>
      <c r="L203" s="4" t="s">
        <v>640</v>
      </c>
      <c r="M203" s="3" t="str">
        <f t="shared" si="0"/>
        <v>Outstanding</v>
      </c>
      <c r="N203" s="11" t="s">
        <v>20</v>
      </c>
    </row>
    <row r="204" spans="1:14" ht="60" customHeight="1" x14ac:dyDescent="0.35">
      <c r="A204" s="9" t="s">
        <v>911</v>
      </c>
      <c r="B204" s="2" t="s">
        <v>958</v>
      </c>
      <c r="C204" s="1" t="s">
        <v>746</v>
      </c>
      <c r="D204" s="3" t="s">
        <v>17</v>
      </c>
      <c r="E204" s="3" t="s">
        <v>18</v>
      </c>
      <c r="F204" s="3" t="s">
        <v>19</v>
      </c>
      <c r="G204" s="3" t="s">
        <v>20</v>
      </c>
      <c r="H204" s="4" t="s">
        <v>20</v>
      </c>
      <c r="I204" s="4" t="s">
        <v>959</v>
      </c>
      <c r="J204" s="4" t="s">
        <v>748</v>
      </c>
      <c r="K204" s="4" t="s">
        <v>960</v>
      </c>
      <c r="L204" s="4" t="s">
        <v>646</v>
      </c>
      <c r="M204" s="3" t="str">
        <f t="shared" si="0"/>
        <v>Outstanding</v>
      </c>
      <c r="N204" s="11" t="s">
        <v>20</v>
      </c>
    </row>
    <row r="205" spans="1:14" ht="60" customHeight="1" x14ac:dyDescent="0.35">
      <c r="A205" s="9" t="s">
        <v>911</v>
      </c>
      <c r="B205" s="2" t="s">
        <v>961</v>
      </c>
      <c r="C205" s="1" t="s">
        <v>751</v>
      </c>
      <c r="D205" s="3" t="s">
        <v>17</v>
      </c>
      <c r="E205" s="3" t="s">
        <v>18</v>
      </c>
      <c r="F205" s="3" t="s">
        <v>19</v>
      </c>
      <c r="G205" s="3" t="s">
        <v>20</v>
      </c>
      <c r="H205" s="4" t="s">
        <v>20</v>
      </c>
      <c r="I205" s="4" t="s">
        <v>962</v>
      </c>
      <c r="J205" s="4" t="s">
        <v>753</v>
      </c>
      <c r="K205" s="4" t="s">
        <v>963</v>
      </c>
      <c r="L205" s="4" t="s">
        <v>646</v>
      </c>
      <c r="M205" s="3" t="str">
        <f t="shared" si="0"/>
        <v>Outstanding</v>
      </c>
      <c r="N205" s="11" t="s">
        <v>20</v>
      </c>
    </row>
    <row r="206" spans="1:14" ht="60" customHeight="1" x14ac:dyDescent="0.35">
      <c r="A206" s="9" t="s">
        <v>911</v>
      </c>
      <c r="B206" s="2" t="s">
        <v>964</v>
      </c>
      <c r="C206" s="1" t="s">
        <v>756</v>
      </c>
      <c r="D206" s="3" t="s">
        <v>17</v>
      </c>
      <c r="E206" s="3" t="s">
        <v>18</v>
      </c>
      <c r="F206" s="3" t="s">
        <v>19</v>
      </c>
      <c r="G206" s="3" t="s">
        <v>20</v>
      </c>
      <c r="H206" s="4" t="s">
        <v>20</v>
      </c>
      <c r="I206" s="4" t="s">
        <v>965</v>
      </c>
      <c r="J206" s="4" t="s">
        <v>758</v>
      </c>
      <c r="K206" s="4" t="s">
        <v>966</v>
      </c>
      <c r="L206" s="4" t="s">
        <v>686</v>
      </c>
      <c r="M206" s="3" t="str">
        <f t="shared" si="0"/>
        <v>Outstanding</v>
      </c>
      <c r="N206" s="11" t="s">
        <v>20</v>
      </c>
    </row>
    <row r="207" spans="1:14" ht="60" customHeight="1" x14ac:dyDescent="0.35">
      <c r="A207" s="9" t="s">
        <v>911</v>
      </c>
      <c r="B207" s="2" t="s">
        <v>967</v>
      </c>
      <c r="C207" s="1" t="s">
        <v>761</v>
      </c>
      <c r="D207" s="3" t="s">
        <v>17</v>
      </c>
      <c r="E207" s="3" t="s">
        <v>18</v>
      </c>
      <c r="F207" s="3" t="s">
        <v>19</v>
      </c>
      <c r="G207" s="3" t="s">
        <v>20</v>
      </c>
      <c r="H207" s="4" t="s">
        <v>20</v>
      </c>
      <c r="I207" s="4" t="s">
        <v>968</v>
      </c>
      <c r="J207" s="4" t="s">
        <v>763</v>
      </c>
      <c r="K207" s="4" t="s">
        <v>969</v>
      </c>
      <c r="L207" s="4" t="s">
        <v>640</v>
      </c>
      <c r="M207" s="3" t="str">
        <f t="shared" si="0"/>
        <v>Outstanding</v>
      </c>
      <c r="N207" s="11" t="s">
        <v>20</v>
      </c>
    </row>
    <row r="208" spans="1:14" ht="60" customHeight="1" x14ac:dyDescent="0.35">
      <c r="A208" s="9" t="s">
        <v>911</v>
      </c>
      <c r="B208" s="2" t="s">
        <v>970</v>
      </c>
      <c r="C208" s="1" t="s">
        <v>766</v>
      </c>
      <c r="D208" s="3" t="s">
        <v>17</v>
      </c>
      <c r="E208" s="3" t="s">
        <v>18</v>
      </c>
      <c r="F208" s="3" t="s">
        <v>19</v>
      </c>
      <c r="G208" s="3" t="s">
        <v>20</v>
      </c>
      <c r="H208" s="4" t="s">
        <v>20</v>
      </c>
      <c r="I208" s="4" t="s">
        <v>971</v>
      </c>
      <c r="J208" s="4" t="s">
        <v>768</v>
      </c>
      <c r="K208" s="4" t="s">
        <v>972</v>
      </c>
      <c r="L208" s="4" t="s">
        <v>686</v>
      </c>
      <c r="M208" s="3" t="str">
        <f t="shared" si="0"/>
        <v>Outstanding</v>
      </c>
      <c r="N208" s="11" t="s">
        <v>20</v>
      </c>
    </row>
    <row r="209" spans="1:14" ht="60" customHeight="1" x14ac:dyDescent="0.35">
      <c r="A209" s="9" t="s">
        <v>911</v>
      </c>
      <c r="B209" s="2" t="s">
        <v>973</v>
      </c>
      <c r="C209" s="1" t="s">
        <v>771</v>
      </c>
      <c r="D209" s="3" t="s">
        <v>17</v>
      </c>
      <c r="E209" s="3" t="s">
        <v>18</v>
      </c>
      <c r="F209" s="3" t="s">
        <v>19</v>
      </c>
      <c r="G209" s="3" t="s">
        <v>20</v>
      </c>
      <c r="H209" s="4" t="s">
        <v>20</v>
      </c>
      <c r="I209" s="4" t="s">
        <v>974</v>
      </c>
      <c r="J209" s="4" t="s">
        <v>975</v>
      </c>
      <c r="K209" s="4" t="s">
        <v>976</v>
      </c>
      <c r="L209" s="4" t="s">
        <v>640</v>
      </c>
      <c r="M209" s="3" t="str">
        <f t="shared" si="0"/>
        <v>Outstanding</v>
      </c>
      <c r="N209" s="11" t="s">
        <v>20</v>
      </c>
    </row>
    <row r="210" spans="1:14" ht="60" customHeight="1" x14ac:dyDescent="0.35">
      <c r="A210" s="9" t="s">
        <v>911</v>
      </c>
      <c r="B210" s="2" t="s">
        <v>977</v>
      </c>
      <c r="C210" s="1" t="s">
        <v>776</v>
      </c>
      <c r="D210" s="3" t="s">
        <v>17</v>
      </c>
      <c r="E210" s="3" t="s">
        <v>18</v>
      </c>
      <c r="F210" s="3" t="s">
        <v>19</v>
      </c>
      <c r="G210" s="3" t="s">
        <v>20</v>
      </c>
      <c r="H210" s="4" t="s">
        <v>20</v>
      </c>
      <c r="I210" s="4" t="s">
        <v>978</v>
      </c>
      <c r="J210" s="4" t="s">
        <v>778</v>
      </c>
      <c r="K210" s="4" t="s">
        <v>979</v>
      </c>
      <c r="L210" s="4" t="s">
        <v>640</v>
      </c>
      <c r="M210" s="3" t="str">
        <f t="shared" si="0"/>
        <v>Outstanding</v>
      </c>
      <c r="N210" s="11" t="s">
        <v>20</v>
      </c>
    </row>
    <row r="211" spans="1:14" ht="60" customHeight="1" x14ac:dyDescent="0.35">
      <c r="A211" s="9" t="s">
        <v>911</v>
      </c>
      <c r="B211" s="2" t="s">
        <v>980</v>
      </c>
      <c r="C211" s="1" t="s">
        <v>781</v>
      </c>
      <c r="D211" s="3" t="s">
        <v>17</v>
      </c>
      <c r="E211" s="3" t="s">
        <v>18</v>
      </c>
      <c r="F211" s="3" t="s">
        <v>19</v>
      </c>
      <c r="G211" s="3" t="s">
        <v>20</v>
      </c>
      <c r="H211" s="4" t="s">
        <v>20</v>
      </c>
      <c r="I211" s="4" t="s">
        <v>981</v>
      </c>
      <c r="J211" s="4" t="s">
        <v>783</v>
      </c>
      <c r="K211" s="4" t="s">
        <v>982</v>
      </c>
      <c r="L211" s="4" t="s">
        <v>640</v>
      </c>
      <c r="M211" s="3" t="str">
        <f t="shared" si="0"/>
        <v>Outstanding</v>
      </c>
      <c r="N211" s="11" t="s">
        <v>20</v>
      </c>
    </row>
    <row r="212" spans="1:14" ht="60" customHeight="1" x14ac:dyDescent="0.35">
      <c r="A212" s="9" t="s">
        <v>911</v>
      </c>
      <c r="B212" s="2" t="s">
        <v>983</v>
      </c>
      <c r="C212" s="1" t="s">
        <v>786</v>
      </c>
      <c r="D212" s="3" t="s">
        <v>17</v>
      </c>
      <c r="E212" s="3" t="s">
        <v>18</v>
      </c>
      <c r="F212" s="3" t="s">
        <v>19</v>
      </c>
      <c r="G212" s="3" t="s">
        <v>20</v>
      </c>
      <c r="H212" s="4" t="s">
        <v>20</v>
      </c>
      <c r="I212" s="4" t="s">
        <v>984</v>
      </c>
      <c r="J212" s="4" t="s">
        <v>788</v>
      </c>
      <c r="K212" s="4" t="s">
        <v>985</v>
      </c>
      <c r="L212" s="4" t="s">
        <v>640</v>
      </c>
      <c r="M212" s="3" t="str">
        <f t="shared" si="0"/>
        <v>Outstanding</v>
      </c>
      <c r="N212" s="11" t="s">
        <v>20</v>
      </c>
    </row>
    <row r="213" spans="1:14" ht="60" customHeight="1" x14ac:dyDescent="0.35">
      <c r="A213" s="9" t="s">
        <v>911</v>
      </c>
      <c r="B213" s="2" t="s">
        <v>986</v>
      </c>
      <c r="C213" s="1" t="s">
        <v>791</v>
      </c>
      <c r="D213" s="3" t="s">
        <v>17</v>
      </c>
      <c r="E213" s="3" t="s">
        <v>18</v>
      </c>
      <c r="F213" s="3" t="s">
        <v>19</v>
      </c>
      <c r="G213" s="3" t="s">
        <v>20</v>
      </c>
      <c r="H213" s="4" t="s">
        <v>20</v>
      </c>
      <c r="I213" s="4" t="s">
        <v>987</v>
      </c>
      <c r="J213" s="4" t="s">
        <v>793</v>
      </c>
      <c r="K213" s="4" t="s">
        <v>988</v>
      </c>
      <c r="L213" s="4" t="s">
        <v>646</v>
      </c>
      <c r="M213" s="3" t="str">
        <f t="shared" si="0"/>
        <v>Outstanding</v>
      </c>
      <c r="N213" s="11" t="s">
        <v>20</v>
      </c>
    </row>
    <row r="214" spans="1:14" ht="60" customHeight="1" x14ac:dyDescent="0.35">
      <c r="A214" s="9" t="s">
        <v>911</v>
      </c>
      <c r="B214" s="2" t="s">
        <v>989</v>
      </c>
      <c r="C214" s="1" t="s">
        <v>796</v>
      </c>
      <c r="D214" s="3" t="s">
        <v>17</v>
      </c>
      <c r="E214" s="3" t="s">
        <v>18</v>
      </c>
      <c r="F214" s="3" t="s">
        <v>19</v>
      </c>
      <c r="G214" s="3" t="s">
        <v>20</v>
      </c>
      <c r="H214" s="4" t="s">
        <v>20</v>
      </c>
      <c r="I214" s="4" t="s">
        <v>990</v>
      </c>
      <c r="J214" s="4" t="s">
        <v>798</v>
      </c>
      <c r="K214" s="4" t="s">
        <v>991</v>
      </c>
      <c r="L214" s="4" t="s">
        <v>640</v>
      </c>
      <c r="M214" s="3" t="str">
        <f t="shared" si="0"/>
        <v>Outstanding</v>
      </c>
      <c r="N214" s="11" t="s">
        <v>20</v>
      </c>
    </row>
    <row r="215" spans="1:14" ht="60" customHeight="1" x14ac:dyDescent="0.35">
      <c r="A215" s="9" t="s">
        <v>911</v>
      </c>
      <c r="B215" s="2" t="s">
        <v>992</v>
      </c>
      <c r="C215" s="1" t="s">
        <v>801</v>
      </c>
      <c r="D215" s="3" t="s">
        <v>17</v>
      </c>
      <c r="E215" s="3" t="s">
        <v>18</v>
      </c>
      <c r="F215" s="3" t="s">
        <v>19</v>
      </c>
      <c r="G215" s="3" t="s">
        <v>20</v>
      </c>
      <c r="H215" s="4" t="s">
        <v>20</v>
      </c>
      <c r="I215" s="4" t="s">
        <v>993</v>
      </c>
      <c r="J215" s="4" t="s">
        <v>893</v>
      </c>
      <c r="K215" s="4" t="s">
        <v>994</v>
      </c>
      <c r="L215" s="4" t="s">
        <v>640</v>
      </c>
      <c r="M215" s="3" t="str">
        <f t="shared" si="0"/>
        <v>Outstanding</v>
      </c>
      <c r="N215" s="11" t="s">
        <v>20</v>
      </c>
    </row>
    <row r="216" spans="1:14" ht="60" customHeight="1" x14ac:dyDescent="0.35">
      <c r="A216" s="9" t="s">
        <v>911</v>
      </c>
      <c r="B216" s="2" t="s">
        <v>995</v>
      </c>
      <c r="C216" s="1" t="s">
        <v>806</v>
      </c>
      <c r="D216" s="3" t="s">
        <v>17</v>
      </c>
      <c r="E216" s="3" t="s">
        <v>18</v>
      </c>
      <c r="F216" s="3" t="s">
        <v>19</v>
      </c>
      <c r="G216" s="3" t="s">
        <v>20</v>
      </c>
      <c r="H216" s="4" t="s">
        <v>20</v>
      </c>
      <c r="I216" s="4" t="s">
        <v>996</v>
      </c>
      <c r="J216" s="4" t="s">
        <v>997</v>
      </c>
      <c r="K216" s="4" t="s">
        <v>998</v>
      </c>
      <c r="L216" s="4" t="s">
        <v>640</v>
      </c>
      <c r="M216" s="3" t="str">
        <f t="shared" si="0"/>
        <v>Outstanding</v>
      </c>
      <c r="N216" s="11" t="s">
        <v>20</v>
      </c>
    </row>
    <row r="217" spans="1:14" ht="60" customHeight="1" x14ac:dyDescent="0.35">
      <c r="A217" s="9" t="s">
        <v>911</v>
      </c>
      <c r="B217" s="2" t="s">
        <v>999</v>
      </c>
      <c r="C217" s="1" t="s">
        <v>1000</v>
      </c>
      <c r="D217" s="3" t="s">
        <v>17</v>
      </c>
      <c r="E217" s="3" t="s">
        <v>18</v>
      </c>
      <c r="F217" s="3" t="s">
        <v>19</v>
      </c>
      <c r="G217" s="3" t="s">
        <v>20</v>
      </c>
      <c r="H217" s="4" t="s">
        <v>20</v>
      </c>
      <c r="I217" s="4" t="s">
        <v>1001</v>
      </c>
      <c r="J217" s="4" t="s">
        <v>1002</v>
      </c>
      <c r="K217" s="4" t="s">
        <v>1003</v>
      </c>
      <c r="L217" s="4" t="s">
        <v>640</v>
      </c>
      <c r="M217" s="3" t="str">
        <f t="shared" si="0"/>
        <v>Outstanding</v>
      </c>
      <c r="N217" s="11" t="s">
        <v>20</v>
      </c>
    </row>
    <row r="218" spans="1:14" ht="60" customHeight="1" x14ac:dyDescent="0.35">
      <c r="A218" s="9" t="s">
        <v>911</v>
      </c>
      <c r="B218" s="2" t="s">
        <v>1004</v>
      </c>
      <c r="C218" s="1" t="s">
        <v>816</v>
      </c>
      <c r="D218" s="3" t="s">
        <v>17</v>
      </c>
      <c r="E218" s="3" t="s">
        <v>18</v>
      </c>
      <c r="F218" s="3" t="s">
        <v>19</v>
      </c>
      <c r="G218" s="3" t="s">
        <v>20</v>
      </c>
      <c r="H218" s="4" t="s">
        <v>20</v>
      </c>
      <c r="I218" s="4" t="s">
        <v>1005</v>
      </c>
      <c r="J218" s="4" t="s">
        <v>1006</v>
      </c>
      <c r="K218" s="4" t="s">
        <v>1007</v>
      </c>
      <c r="L218" s="4" t="s">
        <v>640</v>
      </c>
      <c r="M218" s="3" t="str">
        <f t="shared" si="0"/>
        <v>Outstanding</v>
      </c>
      <c r="N218" s="11" t="s">
        <v>20</v>
      </c>
    </row>
    <row r="219" spans="1:14" ht="60" customHeight="1" x14ac:dyDescent="0.35">
      <c r="A219" s="9" t="s">
        <v>911</v>
      </c>
      <c r="B219" s="2" t="s">
        <v>1008</v>
      </c>
      <c r="C219" s="1" t="s">
        <v>821</v>
      </c>
      <c r="D219" s="3" t="s">
        <v>17</v>
      </c>
      <c r="E219" s="3" t="s">
        <v>18</v>
      </c>
      <c r="F219" s="3" t="s">
        <v>19</v>
      </c>
      <c r="G219" s="3" t="s">
        <v>20</v>
      </c>
      <c r="H219" s="4" t="s">
        <v>20</v>
      </c>
      <c r="I219" s="4" t="s">
        <v>1009</v>
      </c>
      <c r="J219" s="4" t="s">
        <v>1010</v>
      </c>
      <c r="K219" s="4" t="s">
        <v>1011</v>
      </c>
      <c r="L219" s="4" t="s">
        <v>640</v>
      </c>
      <c r="M219" s="3" t="str">
        <f t="shared" si="0"/>
        <v>Outstanding</v>
      </c>
      <c r="N219" s="11" t="s">
        <v>20</v>
      </c>
    </row>
    <row r="220" spans="1:14" ht="60" customHeight="1" x14ac:dyDescent="0.35">
      <c r="A220" s="9" t="s">
        <v>911</v>
      </c>
      <c r="B220" s="2" t="s">
        <v>1012</v>
      </c>
      <c r="C220" s="1" t="s">
        <v>826</v>
      </c>
      <c r="D220" s="3" t="s">
        <v>17</v>
      </c>
      <c r="E220" s="3" t="s">
        <v>18</v>
      </c>
      <c r="F220" s="3" t="s">
        <v>19</v>
      </c>
      <c r="G220" s="3" t="s">
        <v>20</v>
      </c>
      <c r="H220" s="4" t="s">
        <v>20</v>
      </c>
      <c r="I220" s="4" t="s">
        <v>1013</v>
      </c>
      <c r="J220" s="4" t="s">
        <v>1014</v>
      </c>
      <c r="K220" s="4" t="s">
        <v>1015</v>
      </c>
      <c r="L220" s="4" t="s">
        <v>640</v>
      </c>
      <c r="M220" s="3" t="str">
        <f t="shared" si="0"/>
        <v>Outstanding</v>
      </c>
      <c r="N220" s="11" t="s">
        <v>20</v>
      </c>
    </row>
    <row r="221" spans="1:14" ht="60" customHeight="1" x14ac:dyDescent="0.35">
      <c r="A221" s="9" t="s">
        <v>911</v>
      </c>
      <c r="B221" s="2" t="s">
        <v>1016</v>
      </c>
      <c r="C221" s="1" t="s">
        <v>1017</v>
      </c>
      <c r="D221" s="3" t="s">
        <v>17</v>
      </c>
      <c r="E221" s="3" t="s">
        <v>18</v>
      </c>
      <c r="F221" s="3" t="s">
        <v>19</v>
      </c>
      <c r="G221" s="3" t="s">
        <v>20</v>
      </c>
      <c r="H221" s="4" t="s">
        <v>20</v>
      </c>
      <c r="I221" s="4" t="s">
        <v>1018</v>
      </c>
      <c r="J221" s="4" t="s">
        <v>1019</v>
      </c>
      <c r="K221" s="4" t="s">
        <v>1020</v>
      </c>
      <c r="L221" s="4" t="s">
        <v>640</v>
      </c>
      <c r="M221" s="3" t="str">
        <f t="shared" si="0"/>
        <v>Outstanding</v>
      </c>
      <c r="N221" s="11" t="s">
        <v>20</v>
      </c>
    </row>
    <row r="222" spans="1:14" ht="60" customHeight="1" x14ac:dyDescent="0.35">
      <c r="A222" s="9" t="s">
        <v>911</v>
      </c>
      <c r="B222" s="2" t="s">
        <v>1021</v>
      </c>
      <c r="C222" s="1" t="s">
        <v>1022</v>
      </c>
      <c r="D222" s="3" t="s">
        <v>17</v>
      </c>
      <c r="E222" s="3" t="s">
        <v>18</v>
      </c>
      <c r="F222" s="3" t="s">
        <v>19</v>
      </c>
      <c r="G222" s="3" t="s">
        <v>20</v>
      </c>
      <c r="H222" s="4" t="s">
        <v>20</v>
      </c>
      <c r="I222" s="4" t="s">
        <v>1023</v>
      </c>
      <c r="J222" s="4" t="s">
        <v>1024</v>
      </c>
      <c r="K222" s="4" t="s">
        <v>1025</v>
      </c>
      <c r="L222" s="4" t="s">
        <v>640</v>
      </c>
      <c r="M222" s="3" t="str">
        <f t="shared" si="0"/>
        <v>Outstanding</v>
      </c>
      <c r="N222" s="11" t="s">
        <v>20</v>
      </c>
    </row>
    <row r="223" spans="1:14" ht="60" customHeight="1" x14ac:dyDescent="0.35">
      <c r="A223" s="9" t="s">
        <v>911</v>
      </c>
      <c r="B223" s="2" t="s">
        <v>1026</v>
      </c>
      <c r="C223" s="1" t="s">
        <v>1027</v>
      </c>
      <c r="D223" s="3" t="s">
        <v>17</v>
      </c>
      <c r="E223" s="3" t="s">
        <v>18</v>
      </c>
      <c r="F223" s="3" t="s">
        <v>19</v>
      </c>
      <c r="G223" s="3" t="s">
        <v>20</v>
      </c>
      <c r="H223" s="4" t="s">
        <v>20</v>
      </c>
      <c r="I223" s="4" t="s">
        <v>1028</v>
      </c>
      <c r="J223" s="4" t="s">
        <v>1029</v>
      </c>
      <c r="K223" s="4" t="s">
        <v>1030</v>
      </c>
      <c r="L223" s="4" t="s">
        <v>640</v>
      </c>
      <c r="M223" s="3" t="str">
        <f t="shared" si="0"/>
        <v>Outstanding</v>
      </c>
      <c r="N223" s="11" t="s">
        <v>20</v>
      </c>
    </row>
    <row r="224" spans="1:14" ht="60" customHeight="1" x14ac:dyDescent="0.35">
      <c r="A224" s="9" t="s">
        <v>911</v>
      </c>
      <c r="B224" s="2" t="s">
        <v>1031</v>
      </c>
      <c r="C224" s="1" t="s">
        <v>1032</v>
      </c>
      <c r="D224" s="3" t="s">
        <v>17</v>
      </c>
      <c r="E224" s="3" t="s">
        <v>18</v>
      </c>
      <c r="F224" s="3" t="s">
        <v>19</v>
      </c>
      <c r="G224" s="3" t="s">
        <v>20</v>
      </c>
      <c r="H224" s="4" t="s">
        <v>20</v>
      </c>
      <c r="I224" s="4" t="s">
        <v>1033</v>
      </c>
      <c r="J224" s="4" t="s">
        <v>833</v>
      </c>
      <c r="K224" s="4" t="s">
        <v>1034</v>
      </c>
      <c r="L224" s="4" t="s">
        <v>646</v>
      </c>
      <c r="M224" s="3" t="str">
        <f t="shared" si="0"/>
        <v>Outstanding</v>
      </c>
      <c r="N224" s="11" t="s">
        <v>20</v>
      </c>
    </row>
    <row r="225" spans="1:14" ht="60" customHeight="1" x14ac:dyDescent="0.35">
      <c r="A225" s="9" t="s">
        <v>911</v>
      </c>
      <c r="B225" s="2" t="s">
        <v>1035</v>
      </c>
      <c r="C225" s="1" t="s">
        <v>836</v>
      </c>
      <c r="D225" s="3" t="s">
        <v>17</v>
      </c>
      <c r="E225" s="3" t="s">
        <v>18</v>
      </c>
      <c r="F225" s="3" t="s">
        <v>19</v>
      </c>
      <c r="G225" s="3" t="s">
        <v>20</v>
      </c>
      <c r="H225" s="4" t="s">
        <v>20</v>
      </c>
      <c r="I225" s="4" t="s">
        <v>1036</v>
      </c>
      <c r="J225" s="4" t="s">
        <v>838</v>
      </c>
      <c r="K225" s="4" t="s">
        <v>1037</v>
      </c>
      <c r="L225" s="4" t="s">
        <v>597</v>
      </c>
      <c r="M225" s="3" t="str">
        <f t="shared" si="0"/>
        <v>Outstanding</v>
      </c>
      <c r="N225" s="11" t="s">
        <v>20</v>
      </c>
    </row>
    <row r="226" spans="1:14" ht="60" customHeight="1" x14ac:dyDescent="0.35">
      <c r="A226" s="9" t="s">
        <v>911</v>
      </c>
      <c r="B226" s="2" t="s">
        <v>1038</v>
      </c>
      <c r="C226" s="1" t="s">
        <v>841</v>
      </c>
      <c r="D226" s="3" t="s">
        <v>17</v>
      </c>
      <c r="E226" s="3" t="s">
        <v>18</v>
      </c>
      <c r="F226" s="3" t="s">
        <v>19</v>
      </c>
      <c r="G226" s="3" t="s">
        <v>20</v>
      </c>
      <c r="H226" s="4" t="s">
        <v>20</v>
      </c>
      <c r="I226" s="4" t="s">
        <v>1039</v>
      </c>
      <c r="J226" s="4" t="s">
        <v>843</v>
      </c>
      <c r="K226" s="4" t="s">
        <v>1040</v>
      </c>
      <c r="L226" s="4" t="s">
        <v>845</v>
      </c>
      <c r="M226" s="3" t="str">
        <f t="shared" si="0"/>
        <v>Outstanding</v>
      </c>
      <c r="N226" s="11" t="s">
        <v>20</v>
      </c>
    </row>
    <row r="227" spans="1:14" ht="60" customHeight="1" x14ac:dyDescent="0.35">
      <c r="A227" s="9" t="s">
        <v>911</v>
      </c>
      <c r="B227" s="2" t="s">
        <v>1041</v>
      </c>
      <c r="C227" s="1" t="s">
        <v>847</v>
      </c>
      <c r="D227" s="3" t="s">
        <v>17</v>
      </c>
      <c r="E227" s="3" t="s">
        <v>18</v>
      </c>
      <c r="F227" s="3" t="s">
        <v>19</v>
      </c>
      <c r="G227" s="3" t="s">
        <v>20</v>
      </c>
      <c r="H227" s="4" t="s">
        <v>20</v>
      </c>
      <c r="I227" s="4" t="s">
        <v>1042</v>
      </c>
      <c r="J227" s="4" t="s">
        <v>849</v>
      </c>
      <c r="K227" s="4" t="s">
        <v>1043</v>
      </c>
      <c r="L227" s="4" t="s">
        <v>646</v>
      </c>
      <c r="M227" s="3" t="str">
        <f t="shared" si="0"/>
        <v>Outstanding</v>
      </c>
      <c r="N227" s="11" t="s">
        <v>20</v>
      </c>
    </row>
    <row r="228" spans="1:14" ht="60" customHeight="1" x14ac:dyDescent="0.35">
      <c r="A228" s="9" t="s">
        <v>911</v>
      </c>
      <c r="B228" s="2" t="s">
        <v>1044</v>
      </c>
      <c r="C228" s="1" t="s">
        <v>852</v>
      </c>
      <c r="D228" s="3" t="s">
        <v>17</v>
      </c>
      <c r="E228" s="3" t="s">
        <v>18</v>
      </c>
      <c r="F228" s="3" t="s">
        <v>19</v>
      </c>
      <c r="G228" s="3" t="s">
        <v>20</v>
      </c>
      <c r="H228" s="4" t="s">
        <v>20</v>
      </c>
      <c r="I228" s="4" t="s">
        <v>1045</v>
      </c>
      <c r="J228" s="4" t="s">
        <v>854</v>
      </c>
      <c r="K228" s="4" t="s">
        <v>1046</v>
      </c>
      <c r="L228" s="4" t="s">
        <v>640</v>
      </c>
      <c r="M228" s="3" t="str">
        <f t="shared" si="0"/>
        <v>Outstanding</v>
      </c>
      <c r="N228" s="11" t="s">
        <v>20</v>
      </c>
    </row>
    <row r="229" spans="1:14" ht="60" customHeight="1" x14ac:dyDescent="0.35">
      <c r="A229" s="9" t="s">
        <v>911</v>
      </c>
      <c r="B229" s="2" t="s">
        <v>1047</v>
      </c>
      <c r="C229" s="1" t="s">
        <v>857</v>
      </c>
      <c r="D229" s="3" t="s">
        <v>17</v>
      </c>
      <c r="E229" s="3" t="s">
        <v>18</v>
      </c>
      <c r="F229" s="3" t="s">
        <v>19</v>
      </c>
      <c r="G229" s="3" t="s">
        <v>20</v>
      </c>
      <c r="H229" s="4" t="s">
        <v>20</v>
      </c>
      <c r="I229" s="4" t="s">
        <v>1048</v>
      </c>
      <c r="J229" s="4" t="s">
        <v>1049</v>
      </c>
      <c r="K229" s="4" t="s">
        <v>1050</v>
      </c>
      <c r="L229" s="4" t="s">
        <v>640</v>
      </c>
      <c r="M229" s="3" t="str">
        <f t="shared" si="0"/>
        <v>Outstanding</v>
      </c>
      <c r="N229" s="11" t="s">
        <v>20</v>
      </c>
    </row>
    <row r="230" spans="1:14" ht="60" customHeight="1" x14ac:dyDescent="0.35">
      <c r="A230" s="9" t="s">
        <v>911</v>
      </c>
      <c r="B230" s="2" t="s">
        <v>1051</v>
      </c>
      <c r="C230" s="1" t="s">
        <v>862</v>
      </c>
      <c r="D230" s="3" t="s">
        <v>17</v>
      </c>
      <c r="E230" s="3" t="s">
        <v>18</v>
      </c>
      <c r="F230" s="3" t="s">
        <v>19</v>
      </c>
      <c r="G230" s="3" t="s">
        <v>20</v>
      </c>
      <c r="H230" s="4" t="s">
        <v>20</v>
      </c>
      <c r="I230" s="4" t="s">
        <v>1052</v>
      </c>
      <c r="J230" s="4" t="s">
        <v>1053</v>
      </c>
      <c r="K230" s="4" t="s">
        <v>1054</v>
      </c>
      <c r="L230" s="4" t="s">
        <v>640</v>
      </c>
      <c r="M230" s="3" t="str">
        <f t="shared" si="0"/>
        <v>Outstanding</v>
      </c>
      <c r="N230" s="11" t="s">
        <v>20</v>
      </c>
    </row>
    <row r="231" spans="1:14" ht="60" customHeight="1" x14ac:dyDescent="0.35">
      <c r="A231" s="9" t="s">
        <v>1055</v>
      </c>
      <c r="B231" s="2" t="s">
        <v>1056</v>
      </c>
      <c r="C231" s="1" t="s">
        <v>766</v>
      </c>
      <c r="D231" s="3" t="s">
        <v>17</v>
      </c>
      <c r="E231" s="3" t="s">
        <v>18</v>
      </c>
      <c r="F231" s="3" t="s">
        <v>19</v>
      </c>
      <c r="G231" s="3" t="s">
        <v>20</v>
      </c>
      <c r="H231" s="4" t="s">
        <v>20</v>
      </c>
      <c r="I231" s="4" t="s">
        <v>1057</v>
      </c>
      <c r="J231" s="4" t="s">
        <v>869</v>
      </c>
      <c r="K231" s="4" t="s">
        <v>1058</v>
      </c>
      <c r="L231" s="4" t="s">
        <v>686</v>
      </c>
      <c r="M231" s="3" t="str">
        <f t="shared" si="0"/>
        <v>Outstanding</v>
      </c>
      <c r="N231" s="11" t="s">
        <v>20</v>
      </c>
    </row>
    <row r="232" spans="1:14" ht="60" customHeight="1" x14ac:dyDescent="0.35">
      <c r="A232" s="9" t="s">
        <v>1055</v>
      </c>
      <c r="B232" s="2" t="s">
        <v>1059</v>
      </c>
      <c r="C232" s="1" t="s">
        <v>796</v>
      </c>
      <c r="D232" s="3" t="s">
        <v>17</v>
      </c>
      <c r="E232" s="3" t="s">
        <v>18</v>
      </c>
      <c r="F232" s="3" t="s">
        <v>19</v>
      </c>
      <c r="G232" s="3" t="s">
        <v>20</v>
      </c>
      <c r="H232" s="4" t="s">
        <v>20</v>
      </c>
      <c r="I232" s="4" t="s">
        <v>1060</v>
      </c>
      <c r="J232" s="4" t="s">
        <v>1061</v>
      </c>
      <c r="K232" s="4" t="s">
        <v>1062</v>
      </c>
      <c r="L232" s="4" t="s">
        <v>640</v>
      </c>
      <c r="M232" s="3" t="str">
        <f t="shared" si="0"/>
        <v>Outstanding</v>
      </c>
      <c r="N232" s="11" t="s">
        <v>20</v>
      </c>
    </row>
    <row r="233" spans="1:14" ht="60" customHeight="1" x14ac:dyDescent="0.35">
      <c r="A233" s="9" t="s">
        <v>1055</v>
      </c>
      <c r="B233" s="2" t="s">
        <v>1063</v>
      </c>
      <c r="C233" s="1" t="s">
        <v>875</v>
      </c>
      <c r="D233" s="3" t="s">
        <v>17</v>
      </c>
      <c r="E233" s="3" t="s">
        <v>18</v>
      </c>
      <c r="F233" s="3" t="s">
        <v>19</v>
      </c>
      <c r="G233" s="3" t="s">
        <v>20</v>
      </c>
      <c r="H233" s="4" t="s">
        <v>20</v>
      </c>
      <c r="I233" s="4" t="s">
        <v>1064</v>
      </c>
      <c r="J233" s="4" t="s">
        <v>1065</v>
      </c>
      <c r="K233" s="4" t="s">
        <v>1066</v>
      </c>
      <c r="L233" s="4" t="s">
        <v>640</v>
      </c>
      <c r="M233" s="3" t="str">
        <f t="shared" si="0"/>
        <v>Outstanding</v>
      </c>
      <c r="N233" s="11" t="s">
        <v>20</v>
      </c>
    </row>
    <row r="234" spans="1:14" ht="60" customHeight="1" x14ac:dyDescent="0.35">
      <c r="A234" s="9" t="s">
        <v>1067</v>
      </c>
      <c r="B234" s="2" t="s">
        <v>1068</v>
      </c>
      <c r="C234" s="1" t="s">
        <v>1069</v>
      </c>
      <c r="D234" s="3" t="s">
        <v>17</v>
      </c>
      <c r="E234" s="3" t="s">
        <v>18</v>
      </c>
      <c r="F234" s="3" t="s">
        <v>19</v>
      </c>
      <c r="G234" s="3" t="s">
        <v>20</v>
      </c>
      <c r="H234" s="4" t="s">
        <v>20</v>
      </c>
      <c r="I234" s="4" t="s">
        <v>1070</v>
      </c>
      <c r="J234" s="4" t="s">
        <v>1071</v>
      </c>
      <c r="K234" s="4" t="s">
        <v>1072</v>
      </c>
      <c r="L234" s="4" t="s">
        <v>646</v>
      </c>
      <c r="M234" s="3" t="str">
        <f t="shared" si="0"/>
        <v>Outstanding</v>
      </c>
      <c r="N234" s="11" t="s">
        <v>20</v>
      </c>
    </row>
    <row r="235" spans="1:14" ht="60" customHeight="1" x14ac:dyDescent="0.35">
      <c r="A235" s="9" t="s">
        <v>1073</v>
      </c>
      <c r="B235" s="2" t="s">
        <v>1074</v>
      </c>
      <c r="C235" s="1" t="s">
        <v>1075</v>
      </c>
      <c r="D235" s="3" t="s">
        <v>17</v>
      </c>
      <c r="E235" s="3" t="s">
        <v>18</v>
      </c>
      <c r="F235" s="3" t="s">
        <v>19</v>
      </c>
      <c r="G235" s="3" t="s">
        <v>20</v>
      </c>
      <c r="H235" s="4" t="s">
        <v>20</v>
      </c>
      <c r="I235" s="4" t="s">
        <v>1076</v>
      </c>
      <c r="J235" s="4" t="s">
        <v>1077</v>
      </c>
      <c r="K235" s="4" t="s">
        <v>1078</v>
      </c>
      <c r="L235" s="4" t="s">
        <v>597</v>
      </c>
      <c r="M235" s="3" t="str">
        <f t="shared" si="0"/>
        <v>Outstanding</v>
      </c>
      <c r="N235" s="11" t="s">
        <v>20</v>
      </c>
    </row>
    <row r="236" spans="1:14" ht="60" customHeight="1" x14ac:dyDescent="0.35">
      <c r="A236" s="9" t="s">
        <v>1073</v>
      </c>
      <c r="B236" s="2" t="s">
        <v>1079</v>
      </c>
      <c r="C236" s="1" t="s">
        <v>1080</v>
      </c>
      <c r="D236" s="3" t="s">
        <v>17</v>
      </c>
      <c r="E236" s="3" t="s">
        <v>18</v>
      </c>
      <c r="F236" s="3" t="s">
        <v>19</v>
      </c>
      <c r="G236" s="3" t="s">
        <v>20</v>
      </c>
      <c r="H236" s="4" t="s">
        <v>20</v>
      </c>
      <c r="I236" s="4" t="s">
        <v>1081</v>
      </c>
      <c r="J236" s="4" t="s">
        <v>1082</v>
      </c>
      <c r="K236" s="4" t="s">
        <v>1083</v>
      </c>
      <c r="L236" s="4" t="s">
        <v>597</v>
      </c>
      <c r="M236" s="3" t="str">
        <f t="shared" si="0"/>
        <v>Outstanding</v>
      </c>
      <c r="N236" s="11" t="s">
        <v>20</v>
      </c>
    </row>
    <row r="237" spans="1:14" ht="60" customHeight="1" x14ac:dyDescent="0.35">
      <c r="A237" s="9" t="s">
        <v>1084</v>
      </c>
      <c r="B237" s="2" t="s">
        <v>1085</v>
      </c>
      <c r="C237" s="1" t="s">
        <v>1086</v>
      </c>
      <c r="D237" s="3" t="s">
        <v>17</v>
      </c>
      <c r="E237" s="3" t="s">
        <v>18</v>
      </c>
      <c r="F237" s="3" t="s">
        <v>19</v>
      </c>
      <c r="G237" s="3" t="s">
        <v>20</v>
      </c>
      <c r="H237" s="4" t="s">
        <v>20</v>
      </c>
      <c r="I237" s="4" t="s">
        <v>1087</v>
      </c>
      <c r="J237" s="4" t="s">
        <v>1088</v>
      </c>
      <c r="K237" s="4" t="s">
        <v>1089</v>
      </c>
      <c r="L237" s="4" t="s">
        <v>640</v>
      </c>
      <c r="M237" s="3" t="str">
        <f t="shared" si="0"/>
        <v>Outstanding</v>
      </c>
      <c r="N237" s="11" t="s">
        <v>20</v>
      </c>
    </row>
    <row r="238" spans="1:14" ht="60" customHeight="1" x14ac:dyDescent="0.35">
      <c r="A238" s="9" t="s">
        <v>1090</v>
      </c>
      <c r="B238" s="2" t="s">
        <v>1091</v>
      </c>
      <c r="C238" s="1" t="s">
        <v>1086</v>
      </c>
      <c r="D238" s="3" t="s">
        <v>17</v>
      </c>
      <c r="E238" s="3" t="s">
        <v>18</v>
      </c>
      <c r="F238" s="3" t="s">
        <v>19</v>
      </c>
      <c r="G238" s="3" t="s">
        <v>20</v>
      </c>
      <c r="H238" s="4" t="s">
        <v>20</v>
      </c>
      <c r="I238" s="4" t="s">
        <v>1092</v>
      </c>
      <c r="J238" s="4" t="s">
        <v>1093</v>
      </c>
      <c r="K238" s="4" t="s">
        <v>1094</v>
      </c>
      <c r="L238" s="4" t="s">
        <v>640</v>
      </c>
      <c r="M238" s="3" t="str">
        <f t="shared" si="0"/>
        <v>Outstanding</v>
      </c>
      <c r="N238" s="11" t="s">
        <v>20</v>
      </c>
    </row>
    <row r="239" spans="1:14" ht="60" customHeight="1" x14ac:dyDescent="0.35">
      <c r="A239" s="9" t="s">
        <v>1095</v>
      </c>
      <c r="B239" s="2" t="s">
        <v>1096</v>
      </c>
      <c r="C239" s="1" t="s">
        <v>1086</v>
      </c>
      <c r="D239" s="3" t="s">
        <v>17</v>
      </c>
      <c r="E239" s="3" t="s">
        <v>18</v>
      </c>
      <c r="F239" s="3" t="s">
        <v>19</v>
      </c>
      <c r="G239" s="3" t="s">
        <v>20</v>
      </c>
      <c r="H239" s="4" t="s">
        <v>20</v>
      </c>
      <c r="I239" s="4" t="s">
        <v>1097</v>
      </c>
      <c r="J239" s="4" t="s">
        <v>1098</v>
      </c>
      <c r="K239" s="4" t="s">
        <v>1099</v>
      </c>
      <c r="L239" s="4" t="s">
        <v>640</v>
      </c>
      <c r="M239" s="3" t="str">
        <f t="shared" si="0"/>
        <v>Outstanding</v>
      </c>
      <c r="N239" s="11" t="s">
        <v>20</v>
      </c>
    </row>
    <row r="240" spans="1:14" ht="60" customHeight="1" x14ac:dyDescent="0.35">
      <c r="A240" s="9" t="s">
        <v>1100</v>
      </c>
      <c r="B240" s="2" t="s">
        <v>1101</v>
      </c>
      <c r="C240" s="1" t="s">
        <v>1086</v>
      </c>
      <c r="D240" s="3" t="s">
        <v>17</v>
      </c>
      <c r="E240" s="3" t="s">
        <v>18</v>
      </c>
      <c r="F240" s="3" t="s">
        <v>19</v>
      </c>
      <c r="G240" s="3" t="s">
        <v>20</v>
      </c>
      <c r="H240" s="4" t="s">
        <v>20</v>
      </c>
      <c r="I240" s="4" t="s">
        <v>1102</v>
      </c>
      <c r="J240" s="4" t="s">
        <v>1103</v>
      </c>
      <c r="K240" s="4" t="s">
        <v>1104</v>
      </c>
      <c r="L240" s="4" t="s">
        <v>640</v>
      </c>
      <c r="M240" s="3" t="str">
        <f t="shared" si="0"/>
        <v>Outstanding</v>
      </c>
      <c r="N240" s="11" t="s">
        <v>20</v>
      </c>
    </row>
    <row r="241" spans="1:14" ht="60" customHeight="1" x14ac:dyDescent="0.35">
      <c r="A241" s="9" t="s">
        <v>1105</v>
      </c>
      <c r="B241" s="2" t="s">
        <v>1106</v>
      </c>
      <c r="C241" s="1" t="s">
        <v>1086</v>
      </c>
      <c r="D241" s="3" t="s">
        <v>17</v>
      </c>
      <c r="E241" s="3" t="s">
        <v>18</v>
      </c>
      <c r="F241" s="3" t="s">
        <v>19</v>
      </c>
      <c r="G241" s="3" t="s">
        <v>20</v>
      </c>
      <c r="H241" s="4" t="s">
        <v>20</v>
      </c>
      <c r="I241" s="4" t="s">
        <v>1107</v>
      </c>
      <c r="J241" s="4" t="s">
        <v>1108</v>
      </c>
      <c r="K241" s="4" t="s">
        <v>1109</v>
      </c>
      <c r="L241" s="4" t="s">
        <v>640</v>
      </c>
      <c r="M241" s="3" t="str">
        <f t="shared" si="0"/>
        <v>Outstanding</v>
      </c>
      <c r="N241" s="11" t="s">
        <v>20</v>
      </c>
    </row>
    <row r="242" spans="1:14" ht="60" customHeight="1" x14ac:dyDescent="0.35">
      <c r="A242" s="9" t="s">
        <v>1110</v>
      </c>
      <c r="B242" s="2" t="s">
        <v>1111</v>
      </c>
      <c r="C242" s="1" t="s">
        <v>1086</v>
      </c>
      <c r="D242" s="3" t="s">
        <v>17</v>
      </c>
      <c r="E242" s="3" t="s">
        <v>18</v>
      </c>
      <c r="F242" s="3" t="s">
        <v>19</v>
      </c>
      <c r="G242" s="3" t="s">
        <v>20</v>
      </c>
      <c r="H242" s="4" t="s">
        <v>20</v>
      </c>
      <c r="I242" s="4" t="s">
        <v>1112</v>
      </c>
      <c r="J242" s="4" t="s">
        <v>1113</v>
      </c>
      <c r="K242" s="4" t="s">
        <v>1114</v>
      </c>
      <c r="L242" s="4" t="s">
        <v>640</v>
      </c>
      <c r="M242" s="3" t="str">
        <f t="shared" si="0"/>
        <v>Outstanding</v>
      </c>
      <c r="N242" s="11" t="s">
        <v>20</v>
      </c>
    </row>
    <row r="243" spans="1:14" ht="60" customHeight="1" x14ac:dyDescent="0.35">
      <c r="A243" s="9" t="s">
        <v>1115</v>
      </c>
      <c r="B243" s="2" t="s">
        <v>1116</v>
      </c>
      <c r="C243" s="1" t="s">
        <v>1086</v>
      </c>
      <c r="D243" s="3" t="s">
        <v>17</v>
      </c>
      <c r="E243" s="3" t="s">
        <v>18</v>
      </c>
      <c r="F243" s="3" t="s">
        <v>19</v>
      </c>
      <c r="G243" s="3" t="s">
        <v>20</v>
      </c>
      <c r="H243" s="4" t="s">
        <v>20</v>
      </c>
      <c r="I243" s="4" t="s">
        <v>1117</v>
      </c>
      <c r="J243" s="4" t="s">
        <v>1118</v>
      </c>
      <c r="K243" s="4" t="s">
        <v>1119</v>
      </c>
      <c r="L243" s="4" t="s">
        <v>640</v>
      </c>
      <c r="M243" s="3" t="str">
        <f t="shared" si="0"/>
        <v>Outstanding</v>
      </c>
      <c r="N243" s="11" t="s">
        <v>20</v>
      </c>
    </row>
    <row r="244" spans="1:14" ht="60" customHeight="1" x14ac:dyDescent="0.35">
      <c r="A244" s="9" t="s">
        <v>1120</v>
      </c>
      <c r="B244" s="2" t="s">
        <v>1121</v>
      </c>
      <c r="C244" s="1" t="s">
        <v>1086</v>
      </c>
      <c r="D244" s="3" t="s">
        <v>17</v>
      </c>
      <c r="E244" s="3" t="s">
        <v>18</v>
      </c>
      <c r="F244" s="3" t="s">
        <v>19</v>
      </c>
      <c r="G244" s="3" t="s">
        <v>20</v>
      </c>
      <c r="H244" s="4" t="s">
        <v>20</v>
      </c>
      <c r="I244" s="4" t="s">
        <v>1122</v>
      </c>
      <c r="J244" s="4" t="s">
        <v>1123</v>
      </c>
      <c r="K244" s="4" t="s">
        <v>1124</v>
      </c>
      <c r="L244" s="4" t="s">
        <v>640</v>
      </c>
      <c r="M244" s="3" t="str">
        <f t="shared" si="0"/>
        <v>Outstanding</v>
      </c>
      <c r="N244" s="11" t="s">
        <v>20</v>
      </c>
    </row>
    <row r="245" spans="1:14" ht="60" customHeight="1" x14ac:dyDescent="0.35">
      <c r="A245" s="9" t="s">
        <v>1125</v>
      </c>
      <c r="B245" s="2" t="s">
        <v>1126</v>
      </c>
      <c r="C245" s="1" t="s">
        <v>1127</v>
      </c>
      <c r="D245" s="3" t="s">
        <v>17</v>
      </c>
      <c r="E245" s="3" t="s">
        <v>18</v>
      </c>
      <c r="F245" s="3" t="s">
        <v>19</v>
      </c>
      <c r="G245" s="3" t="s">
        <v>20</v>
      </c>
      <c r="H245" s="4" t="s">
        <v>20</v>
      </c>
      <c r="I245" s="4" t="s">
        <v>1128</v>
      </c>
      <c r="J245" s="4" t="s">
        <v>1129</v>
      </c>
      <c r="K245" s="4" t="s">
        <v>1130</v>
      </c>
      <c r="L245" s="4" t="s">
        <v>1131</v>
      </c>
      <c r="M245" s="3" t="str">
        <f t="shared" si="0"/>
        <v>Outstanding</v>
      </c>
      <c r="N245" s="11" t="s">
        <v>20</v>
      </c>
    </row>
    <row r="246" spans="1:14" ht="60" customHeight="1" x14ac:dyDescent="0.35">
      <c r="A246" s="9" t="s">
        <v>1132</v>
      </c>
      <c r="B246" s="2" t="s">
        <v>1133</v>
      </c>
      <c r="C246" s="1" t="s">
        <v>1134</v>
      </c>
      <c r="D246" s="3" t="s">
        <v>17</v>
      </c>
      <c r="E246" s="3" t="s">
        <v>18</v>
      </c>
      <c r="F246" s="3" t="s">
        <v>19</v>
      </c>
      <c r="G246" s="3" t="s">
        <v>20</v>
      </c>
      <c r="H246" s="4" t="s">
        <v>20</v>
      </c>
      <c r="I246" s="4" t="s">
        <v>1135</v>
      </c>
      <c r="J246" s="4" t="s">
        <v>1136</v>
      </c>
      <c r="K246" s="4" t="s">
        <v>1137</v>
      </c>
      <c r="L246" s="4" t="s">
        <v>501</v>
      </c>
      <c r="M246" s="3" t="str">
        <f t="shared" si="0"/>
        <v>Outstanding</v>
      </c>
      <c r="N246" s="11" t="s">
        <v>20</v>
      </c>
    </row>
    <row r="247" spans="1:14" ht="60" customHeight="1" x14ac:dyDescent="0.35">
      <c r="A247" s="9" t="s">
        <v>1132</v>
      </c>
      <c r="B247" s="2" t="s">
        <v>1138</v>
      </c>
      <c r="C247" s="1" t="s">
        <v>1139</v>
      </c>
      <c r="D247" s="3" t="s">
        <v>17</v>
      </c>
      <c r="E247" s="3" t="s">
        <v>18</v>
      </c>
      <c r="F247" s="3" t="s">
        <v>19</v>
      </c>
      <c r="G247" s="3" t="s">
        <v>20</v>
      </c>
      <c r="H247" s="4" t="s">
        <v>20</v>
      </c>
      <c r="I247" s="4" t="s">
        <v>1140</v>
      </c>
      <c r="J247" s="4" t="s">
        <v>1141</v>
      </c>
      <c r="K247" s="4" t="s">
        <v>1142</v>
      </c>
      <c r="L247" s="4" t="s">
        <v>452</v>
      </c>
      <c r="M247" s="3" t="str">
        <f t="shared" si="0"/>
        <v>Outstanding</v>
      </c>
      <c r="N247" s="11" t="s">
        <v>20</v>
      </c>
    </row>
    <row r="248" spans="1:14" ht="60" customHeight="1" x14ac:dyDescent="0.35">
      <c r="A248" s="9" t="s">
        <v>1132</v>
      </c>
      <c r="B248" s="2" t="s">
        <v>1143</v>
      </c>
      <c r="C248" s="1" t="s">
        <v>1144</v>
      </c>
      <c r="D248" s="3" t="s">
        <v>17</v>
      </c>
      <c r="E248" s="3" t="s">
        <v>18</v>
      </c>
      <c r="F248" s="3" t="s">
        <v>19</v>
      </c>
      <c r="G248" s="3" t="s">
        <v>20</v>
      </c>
      <c r="H248" s="4" t="s">
        <v>20</v>
      </c>
      <c r="I248" s="4" t="s">
        <v>1145</v>
      </c>
      <c r="J248" s="4" t="s">
        <v>1146</v>
      </c>
      <c r="K248" s="4" t="s">
        <v>1147</v>
      </c>
      <c r="L248" s="4" t="s">
        <v>452</v>
      </c>
      <c r="M248" s="3" t="str">
        <f t="shared" si="0"/>
        <v>Outstanding</v>
      </c>
      <c r="N248" s="11" t="s">
        <v>20</v>
      </c>
    </row>
    <row r="249" spans="1:14" ht="60" customHeight="1" x14ac:dyDescent="0.35">
      <c r="A249" s="9" t="s">
        <v>1148</v>
      </c>
      <c r="B249" s="2" t="s">
        <v>1149</v>
      </c>
      <c r="C249" s="1" t="s">
        <v>1150</v>
      </c>
      <c r="D249" s="3" t="s">
        <v>17</v>
      </c>
      <c r="E249" s="3" t="s">
        <v>18</v>
      </c>
      <c r="F249" s="3" t="s">
        <v>19</v>
      </c>
      <c r="G249" s="3" t="s">
        <v>20</v>
      </c>
      <c r="H249" s="4" t="s">
        <v>20</v>
      </c>
      <c r="I249" s="4" t="s">
        <v>1151</v>
      </c>
      <c r="J249" s="4" t="s">
        <v>1152</v>
      </c>
      <c r="K249" s="4" t="s">
        <v>1153</v>
      </c>
      <c r="L249" s="4" t="s">
        <v>1154</v>
      </c>
      <c r="M249" s="3" t="str">
        <f t="shared" si="0"/>
        <v>Outstanding</v>
      </c>
      <c r="N249" s="11" t="s">
        <v>20</v>
      </c>
    </row>
    <row r="250" spans="1:14" ht="60" customHeight="1" x14ac:dyDescent="0.35">
      <c r="A250" s="9" t="s">
        <v>1155</v>
      </c>
      <c r="B250" s="2" t="s">
        <v>1156</v>
      </c>
      <c r="C250" s="1" t="s">
        <v>1157</v>
      </c>
      <c r="D250" s="3" t="s">
        <v>17</v>
      </c>
      <c r="E250" s="3" t="s">
        <v>18</v>
      </c>
      <c r="F250" s="3" t="s">
        <v>19</v>
      </c>
      <c r="G250" s="3" t="s">
        <v>20</v>
      </c>
      <c r="H250" s="4" t="s">
        <v>20</v>
      </c>
      <c r="I250" s="4" t="s">
        <v>1158</v>
      </c>
      <c r="J250" s="4" t="s">
        <v>1159</v>
      </c>
      <c r="K250" s="4" t="s">
        <v>1160</v>
      </c>
      <c r="L250" s="4" t="s">
        <v>1154</v>
      </c>
      <c r="M250" s="3" t="str">
        <f t="shared" si="0"/>
        <v>Outstanding</v>
      </c>
      <c r="N250" s="11" t="s">
        <v>20</v>
      </c>
    </row>
    <row r="251" spans="1:14" ht="60" customHeight="1" x14ac:dyDescent="0.35">
      <c r="A251" s="9" t="s">
        <v>1161</v>
      </c>
      <c r="B251" s="2" t="s">
        <v>1162</v>
      </c>
      <c r="C251" s="1" t="s">
        <v>1163</v>
      </c>
      <c r="D251" s="3" t="s">
        <v>17</v>
      </c>
      <c r="E251" s="3" t="s">
        <v>18</v>
      </c>
      <c r="F251" s="3" t="s">
        <v>19</v>
      </c>
      <c r="G251" s="3" t="s">
        <v>20</v>
      </c>
      <c r="H251" s="4" t="s">
        <v>20</v>
      </c>
      <c r="I251" s="4" t="s">
        <v>1164</v>
      </c>
      <c r="J251" s="4" t="s">
        <v>1165</v>
      </c>
      <c r="K251" s="4" t="s">
        <v>1166</v>
      </c>
      <c r="L251" s="4" t="s">
        <v>501</v>
      </c>
      <c r="M251" s="3" t="str">
        <f t="shared" si="0"/>
        <v>Outstanding</v>
      </c>
      <c r="N251" s="11" t="s">
        <v>20</v>
      </c>
    </row>
    <row r="252" spans="1:14" ht="60" customHeight="1" x14ac:dyDescent="0.35">
      <c r="A252" s="9" t="s">
        <v>1167</v>
      </c>
      <c r="B252" s="2" t="s">
        <v>1168</v>
      </c>
      <c r="C252" s="1" t="s">
        <v>1169</v>
      </c>
      <c r="D252" s="3" t="s">
        <v>17</v>
      </c>
      <c r="E252" s="3" t="s">
        <v>18</v>
      </c>
      <c r="F252" s="3" t="s">
        <v>19</v>
      </c>
      <c r="G252" s="3" t="s">
        <v>20</v>
      </c>
      <c r="H252" s="4" t="s">
        <v>20</v>
      </c>
      <c r="I252" s="4" t="s">
        <v>1170</v>
      </c>
      <c r="J252" s="4" t="s">
        <v>1171</v>
      </c>
      <c r="K252" s="4" t="s">
        <v>1172</v>
      </c>
      <c r="L252" s="4" t="s">
        <v>532</v>
      </c>
      <c r="M252" s="3" t="str">
        <f t="shared" si="0"/>
        <v>Outstanding</v>
      </c>
      <c r="N252" s="11" t="s">
        <v>20</v>
      </c>
    </row>
    <row r="253" spans="1:14" ht="60" customHeight="1" x14ac:dyDescent="0.35">
      <c r="A253" s="9" t="s">
        <v>1167</v>
      </c>
      <c r="B253" s="2" t="s">
        <v>1173</v>
      </c>
      <c r="C253" s="1" t="s">
        <v>1174</v>
      </c>
      <c r="D253" s="3" t="s">
        <v>17</v>
      </c>
      <c r="E253" s="3" t="s">
        <v>18</v>
      </c>
      <c r="F253" s="3" t="s">
        <v>19</v>
      </c>
      <c r="G253" s="3" t="s">
        <v>20</v>
      </c>
      <c r="H253" s="4" t="s">
        <v>20</v>
      </c>
      <c r="I253" s="4" t="s">
        <v>1175</v>
      </c>
      <c r="J253" s="4" t="s">
        <v>1176</v>
      </c>
      <c r="K253" s="4" t="s">
        <v>1177</v>
      </c>
      <c r="L253" s="4" t="s">
        <v>452</v>
      </c>
      <c r="M253" s="3" t="str">
        <f t="shared" si="0"/>
        <v>Outstanding</v>
      </c>
      <c r="N253" s="11" t="s">
        <v>20</v>
      </c>
    </row>
    <row r="254" spans="1:14" ht="60" customHeight="1" x14ac:dyDescent="0.35">
      <c r="A254" s="9" t="s">
        <v>1167</v>
      </c>
      <c r="B254" s="2" t="s">
        <v>1178</v>
      </c>
      <c r="C254" s="1" t="s">
        <v>1179</v>
      </c>
      <c r="D254" s="3" t="s">
        <v>17</v>
      </c>
      <c r="E254" s="3" t="s">
        <v>18</v>
      </c>
      <c r="F254" s="3" t="s">
        <v>19</v>
      </c>
      <c r="G254" s="3" t="s">
        <v>20</v>
      </c>
      <c r="H254" s="4" t="s">
        <v>20</v>
      </c>
      <c r="I254" s="4" t="s">
        <v>1180</v>
      </c>
      <c r="J254" s="4" t="s">
        <v>1181</v>
      </c>
      <c r="K254" s="4" t="s">
        <v>1182</v>
      </c>
      <c r="L254" s="4" t="s">
        <v>532</v>
      </c>
      <c r="M254" s="3" t="str">
        <f t="shared" si="0"/>
        <v>Outstanding</v>
      </c>
      <c r="N254" s="11" t="s">
        <v>20</v>
      </c>
    </row>
    <row r="255" spans="1:14" ht="60" customHeight="1" x14ac:dyDescent="0.35">
      <c r="A255" s="9" t="s">
        <v>1167</v>
      </c>
      <c r="B255" s="2" t="s">
        <v>1183</v>
      </c>
      <c r="C255" s="1" t="s">
        <v>1184</v>
      </c>
      <c r="D255" s="3" t="s">
        <v>17</v>
      </c>
      <c r="E255" s="3" t="s">
        <v>18</v>
      </c>
      <c r="F255" s="3" t="s">
        <v>19</v>
      </c>
      <c r="G255" s="3" t="s">
        <v>20</v>
      </c>
      <c r="H255" s="4" t="s">
        <v>20</v>
      </c>
      <c r="I255" s="4" t="s">
        <v>1185</v>
      </c>
      <c r="J255" s="4" t="s">
        <v>1186</v>
      </c>
      <c r="K255" s="4" t="s">
        <v>1187</v>
      </c>
      <c r="L255" s="4" t="s">
        <v>532</v>
      </c>
      <c r="M255" s="3" t="str">
        <f t="shared" si="0"/>
        <v>Outstanding</v>
      </c>
      <c r="N255" s="11" t="s">
        <v>20</v>
      </c>
    </row>
    <row r="256" spans="1:14" ht="60" customHeight="1" x14ac:dyDescent="0.35">
      <c r="A256" s="9" t="s">
        <v>1188</v>
      </c>
      <c r="B256" s="2" t="s">
        <v>1189</v>
      </c>
      <c r="C256" s="1" t="s">
        <v>1190</v>
      </c>
      <c r="D256" s="3" t="s">
        <v>17</v>
      </c>
      <c r="E256" s="3" t="s">
        <v>18</v>
      </c>
      <c r="F256" s="3" t="s">
        <v>19</v>
      </c>
      <c r="G256" s="3" t="s">
        <v>20</v>
      </c>
      <c r="H256" s="4" t="s">
        <v>20</v>
      </c>
      <c r="I256" s="4" t="s">
        <v>1191</v>
      </c>
      <c r="J256" s="4" t="s">
        <v>1192</v>
      </c>
      <c r="K256" s="4" t="s">
        <v>1193</v>
      </c>
      <c r="L256" s="4" t="s">
        <v>532</v>
      </c>
      <c r="M256" s="3" t="str">
        <f t="shared" si="0"/>
        <v>Outstanding</v>
      </c>
      <c r="N256" s="11" t="s">
        <v>20</v>
      </c>
    </row>
    <row r="257" spans="1:14" ht="60" customHeight="1" x14ac:dyDescent="0.35">
      <c r="A257" s="9" t="s">
        <v>1194</v>
      </c>
      <c r="B257" s="2" t="s">
        <v>1195</v>
      </c>
      <c r="C257" s="1" t="s">
        <v>1196</v>
      </c>
      <c r="D257" s="3" t="s">
        <v>17</v>
      </c>
      <c r="E257" s="3" t="s">
        <v>18</v>
      </c>
      <c r="F257" s="3" t="s">
        <v>19</v>
      </c>
      <c r="G257" s="3" t="s">
        <v>20</v>
      </c>
      <c r="H257" s="4" t="s">
        <v>20</v>
      </c>
      <c r="I257" s="4" t="s">
        <v>1197</v>
      </c>
      <c r="J257" s="4" t="s">
        <v>1198</v>
      </c>
      <c r="K257" s="4" t="s">
        <v>1199</v>
      </c>
      <c r="L257" s="4" t="s">
        <v>1200</v>
      </c>
      <c r="M257" s="3" t="str">
        <f t="shared" ref="M257:M276" si="1">IF(OR(G257="Implemented",G257="Compensated"),"Resolved",IF(OR(G257="Risk Accepted",G257="N/A"),"Excluded",IF(G257="Testing","Testing","Outstanding")))</f>
        <v>Outstanding</v>
      </c>
      <c r="N257" s="11" t="s">
        <v>20</v>
      </c>
    </row>
    <row r="258" spans="1:14" ht="60" customHeight="1" x14ac:dyDescent="0.35">
      <c r="A258" s="9" t="s">
        <v>1201</v>
      </c>
      <c r="B258" s="2" t="s">
        <v>1202</v>
      </c>
      <c r="C258" s="1" t="s">
        <v>1203</v>
      </c>
      <c r="D258" s="3" t="s">
        <v>17</v>
      </c>
      <c r="E258" s="3" t="s">
        <v>18</v>
      </c>
      <c r="F258" s="3" t="s">
        <v>19</v>
      </c>
      <c r="G258" s="3" t="s">
        <v>20</v>
      </c>
      <c r="H258" s="4" t="s">
        <v>20</v>
      </c>
      <c r="I258" s="4" t="s">
        <v>1204</v>
      </c>
      <c r="J258" s="4" t="s">
        <v>1205</v>
      </c>
      <c r="K258" s="4" t="s">
        <v>1206</v>
      </c>
      <c r="L258" s="4" t="s">
        <v>1207</v>
      </c>
      <c r="M258" s="3" t="str">
        <f t="shared" si="1"/>
        <v>Outstanding</v>
      </c>
      <c r="N258" s="11" t="s">
        <v>20</v>
      </c>
    </row>
    <row r="259" spans="1:14" ht="60" customHeight="1" x14ac:dyDescent="0.35">
      <c r="A259" s="9" t="s">
        <v>1208</v>
      </c>
      <c r="B259" s="2" t="s">
        <v>1209</v>
      </c>
      <c r="C259" s="1" t="s">
        <v>1210</v>
      </c>
      <c r="D259" s="3" t="s">
        <v>17</v>
      </c>
      <c r="E259" s="3" t="s">
        <v>18</v>
      </c>
      <c r="F259" s="3" t="s">
        <v>19</v>
      </c>
      <c r="G259" s="3" t="s">
        <v>20</v>
      </c>
      <c r="H259" s="4" t="s">
        <v>20</v>
      </c>
      <c r="I259" s="4" t="s">
        <v>1211</v>
      </c>
      <c r="J259" s="4" t="s">
        <v>1212</v>
      </c>
      <c r="K259" s="4" t="s">
        <v>1213</v>
      </c>
      <c r="L259" s="4" t="s">
        <v>1207</v>
      </c>
      <c r="M259" s="3" t="str">
        <f t="shared" si="1"/>
        <v>Outstanding</v>
      </c>
      <c r="N259" s="11" t="s">
        <v>20</v>
      </c>
    </row>
    <row r="260" spans="1:14" ht="60" customHeight="1" x14ac:dyDescent="0.35">
      <c r="A260" s="9" t="s">
        <v>1208</v>
      </c>
      <c r="B260" s="2" t="s">
        <v>1214</v>
      </c>
      <c r="C260" s="1" t="s">
        <v>1215</v>
      </c>
      <c r="D260" s="3" t="s">
        <v>17</v>
      </c>
      <c r="E260" s="3" t="s">
        <v>18</v>
      </c>
      <c r="F260" s="3" t="s">
        <v>19</v>
      </c>
      <c r="G260" s="3" t="s">
        <v>20</v>
      </c>
      <c r="H260" s="4" t="s">
        <v>20</v>
      </c>
      <c r="I260" s="4" t="s">
        <v>1216</v>
      </c>
      <c r="J260" s="4" t="s">
        <v>1217</v>
      </c>
      <c r="K260" s="4" t="s">
        <v>1218</v>
      </c>
      <c r="L260" s="4" t="s">
        <v>1219</v>
      </c>
      <c r="M260" s="3" t="str">
        <f t="shared" si="1"/>
        <v>Outstanding</v>
      </c>
      <c r="N260" s="11" t="s">
        <v>20</v>
      </c>
    </row>
    <row r="261" spans="1:14" ht="60" customHeight="1" x14ac:dyDescent="0.35">
      <c r="A261" s="9" t="s">
        <v>1208</v>
      </c>
      <c r="B261" s="2" t="s">
        <v>1220</v>
      </c>
      <c r="C261" s="1" t="s">
        <v>1221</v>
      </c>
      <c r="D261" s="3" t="s">
        <v>17</v>
      </c>
      <c r="E261" s="3" t="s">
        <v>18</v>
      </c>
      <c r="F261" s="3" t="s">
        <v>19</v>
      </c>
      <c r="G261" s="3" t="s">
        <v>20</v>
      </c>
      <c r="H261" s="4" t="s">
        <v>20</v>
      </c>
      <c r="I261" s="4" t="s">
        <v>1222</v>
      </c>
      <c r="J261" s="4" t="s">
        <v>1223</v>
      </c>
      <c r="K261" s="4" t="s">
        <v>1224</v>
      </c>
      <c r="L261" s="4" t="s">
        <v>1207</v>
      </c>
      <c r="M261" s="3" t="str">
        <f t="shared" si="1"/>
        <v>Outstanding</v>
      </c>
      <c r="N261" s="11" t="s">
        <v>20</v>
      </c>
    </row>
    <row r="262" spans="1:14" ht="60" customHeight="1" x14ac:dyDescent="0.35">
      <c r="A262" s="9" t="s">
        <v>1225</v>
      </c>
      <c r="B262" s="2" t="s">
        <v>1226</v>
      </c>
      <c r="C262" s="1" t="s">
        <v>1227</v>
      </c>
      <c r="D262" s="3" t="s">
        <v>17</v>
      </c>
      <c r="E262" s="3" t="s">
        <v>18</v>
      </c>
      <c r="F262" s="3" t="s">
        <v>19</v>
      </c>
      <c r="G262" s="3" t="s">
        <v>20</v>
      </c>
      <c r="H262" s="4" t="s">
        <v>20</v>
      </c>
      <c r="I262" s="4" t="s">
        <v>1228</v>
      </c>
      <c r="J262" s="4" t="s">
        <v>1229</v>
      </c>
      <c r="K262" s="4" t="s">
        <v>1230</v>
      </c>
      <c r="L262" s="4" t="s">
        <v>646</v>
      </c>
      <c r="M262" s="3" t="str">
        <f t="shared" si="1"/>
        <v>Outstanding</v>
      </c>
      <c r="N262" s="11" t="s">
        <v>20</v>
      </c>
    </row>
    <row r="263" spans="1:14" ht="60" customHeight="1" x14ac:dyDescent="0.35">
      <c r="A263" s="9" t="s">
        <v>1231</v>
      </c>
      <c r="B263" s="2" t="s">
        <v>1232</v>
      </c>
      <c r="C263" s="1" t="s">
        <v>1233</v>
      </c>
      <c r="D263" s="3" t="s">
        <v>17</v>
      </c>
      <c r="E263" s="3" t="s">
        <v>18</v>
      </c>
      <c r="F263" s="3" t="s">
        <v>19</v>
      </c>
      <c r="G263" s="3" t="s">
        <v>20</v>
      </c>
      <c r="H263" s="4" t="s">
        <v>20</v>
      </c>
      <c r="I263" s="4" t="s">
        <v>1234</v>
      </c>
      <c r="J263" s="4" t="s">
        <v>1235</v>
      </c>
      <c r="K263" s="4" t="s">
        <v>1236</v>
      </c>
      <c r="L263" s="4" t="s">
        <v>1237</v>
      </c>
      <c r="M263" s="3" t="str">
        <f t="shared" si="1"/>
        <v>Outstanding</v>
      </c>
      <c r="N263" s="11" t="s">
        <v>20</v>
      </c>
    </row>
    <row r="264" spans="1:14" ht="60" customHeight="1" x14ac:dyDescent="0.35">
      <c r="A264" s="9" t="s">
        <v>1238</v>
      </c>
      <c r="B264" s="2" t="s">
        <v>1239</v>
      </c>
      <c r="C264" s="1" t="s">
        <v>1240</v>
      </c>
      <c r="D264" s="3" t="s">
        <v>17</v>
      </c>
      <c r="E264" s="3" t="s">
        <v>18</v>
      </c>
      <c r="F264" s="3" t="s">
        <v>19</v>
      </c>
      <c r="G264" s="3" t="s">
        <v>20</v>
      </c>
      <c r="H264" s="4" t="s">
        <v>20</v>
      </c>
      <c r="I264" s="4" t="s">
        <v>1241</v>
      </c>
      <c r="J264" s="4" t="s">
        <v>589</v>
      </c>
      <c r="K264" s="4" t="s">
        <v>590</v>
      </c>
      <c r="L264" s="4" t="s">
        <v>532</v>
      </c>
      <c r="M264" s="3" t="str">
        <f t="shared" si="1"/>
        <v>Outstanding</v>
      </c>
      <c r="N264" s="11" t="s">
        <v>20</v>
      </c>
    </row>
    <row r="265" spans="1:14" ht="60" customHeight="1" x14ac:dyDescent="0.35">
      <c r="A265" s="9" t="s">
        <v>1242</v>
      </c>
      <c r="B265" s="2" t="s">
        <v>1243</v>
      </c>
      <c r="C265" s="1" t="s">
        <v>1244</v>
      </c>
      <c r="D265" s="3" t="s">
        <v>17</v>
      </c>
      <c r="E265" s="3" t="s">
        <v>18</v>
      </c>
      <c r="F265" s="3" t="s">
        <v>19</v>
      </c>
      <c r="G265" s="3" t="s">
        <v>20</v>
      </c>
      <c r="H265" s="4" t="s">
        <v>20</v>
      </c>
      <c r="I265" s="4" t="s">
        <v>1245</v>
      </c>
      <c r="J265" s="4" t="s">
        <v>1246</v>
      </c>
      <c r="K265" s="4" t="s">
        <v>1247</v>
      </c>
      <c r="L265" s="4" t="s">
        <v>1248</v>
      </c>
      <c r="M265" s="3" t="str">
        <f t="shared" si="1"/>
        <v>Outstanding</v>
      </c>
      <c r="N265" s="11" t="s">
        <v>20</v>
      </c>
    </row>
    <row r="266" spans="1:14" ht="60" customHeight="1" x14ac:dyDescent="0.35">
      <c r="A266" s="9" t="s">
        <v>1249</v>
      </c>
      <c r="B266" s="2" t="s">
        <v>1250</v>
      </c>
      <c r="C266" s="1" t="s">
        <v>1251</v>
      </c>
      <c r="D266" s="3" t="s">
        <v>17</v>
      </c>
      <c r="E266" s="3" t="s">
        <v>18</v>
      </c>
      <c r="F266" s="3" t="s">
        <v>19</v>
      </c>
      <c r="G266" s="3" t="s">
        <v>20</v>
      </c>
      <c r="H266" s="4" t="s">
        <v>20</v>
      </c>
      <c r="I266" s="4" t="s">
        <v>1252</v>
      </c>
      <c r="J266" s="4" t="s">
        <v>1253</v>
      </c>
      <c r="K266" s="4" t="s">
        <v>1254</v>
      </c>
      <c r="L266" s="4" t="s">
        <v>539</v>
      </c>
      <c r="M266" s="3" t="str">
        <f t="shared" si="1"/>
        <v>Outstanding</v>
      </c>
      <c r="N266" s="11" t="s">
        <v>20</v>
      </c>
    </row>
    <row r="267" spans="1:14" ht="60" customHeight="1" x14ac:dyDescent="0.35">
      <c r="A267" s="9" t="s">
        <v>1249</v>
      </c>
      <c r="B267" s="2" t="s">
        <v>1255</v>
      </c>
      <c r="C267" s="1" t="s">
        <v>1256</v>
      </c>
      <c r="D267" s="3" t="s">
        <v>17</v>
      </c>
      <c r="E267" s="3" t="s">
        <v>18</v>
      </c>
      <c r="F267" s="3" t="s">
        <v>19</v>
      </c>
      <c r="G267" s="3" t="s">
        <v>20</v>
      </c>
      <c r="H267" s="4" t="s">
        <v>20</v>
      </c>
      <c r="I267" s="4" t="s">
        <v>1257</v>
      </c>
      <c r="J267" s="4" t="s">
        <v>1258</v>
      </c>
      <c r="K267" s="4" t="s">
        <v>1259</v>
      </c>
      <c r="L267" s="4" t="s">
        <v>539</v>
      </c>
      <c r="M267" s="3" t="str">
        <f t="shared" si="1"/>
        <v>Outstanding</v>
      </c>
      <c r="N267" s="11" t="s">
        <v>20</v>
      </c>
    </row>
    <row r="268" spans="1:14" ht="60" customHeight="1" x14ac:dyDescent="0.35">
      <c r="A268" s="9" t="s">
        <v>1260</v>
      </c>
      <c r="B268" s="2" t="s">
        <v>1261</v>
      </c>
      <c r="C268" s="1" t="s">
        <v>1262</v>
      </c>
      <c r="D268" s="3" t="s">
        <v>17</v>
      </c>
      <c r="E268" s="3" t="s">
        <v>18</v>
      </c>
      <c r="F268" s="3" t="s">
        <v>19</v>
      </c>
      <c r="G268" s="3" t="s">
        <v>20</v>
      </c>
      <c r="H268" s="4" t="s">
        <v>20</v>
      </c>
      <c r="I268" s="4" t="s">
        <v>1263</v>
      </c>
      <c r="J268" s="4" t="s">
        <v>1264</v>
      </c>
      <c r="K268" s="4" t="s">
        <v>1265</v>
      </c>
      <c r="L268" s="4" t="s">
        <v>1266</v>
      </c>
      <c r="M268" s="3" t="str">
        <f t="shared" si="1"/>
        <v>Outstanding</v>
      </c>
      <c r="N268" s="11" t="s">
        <v>20</v>
      </c>
    </row>
    <row r="269" spans="1:14" ht="60" customHeight="1" x14ac:dyDescent="0.35">
      <c r="A269" s="9" t="s">
        <v>1267</v>
      </c>
      <c r="B269" s="2" t="s">
        <v>1268</v>
      </c>
      <c r="C269" s="1" t="s">
        <v>1269</v>
      </c>
      <c r="D269" s="3" t="s">
        <v>17</v>
      </c>
      <c r="E269" s="3" t="s">
        <v>18</v>
      </c>
      <c r="F269" s="3" t="s">
        <v>19</v>
      </c>
      <c r="G269" s="3" t="s">
        <v>20</v>
      </c>
      <c r="H269" s="4" t="s">
        <v>20</v>
      </c>
      <c r="I269" s="4" t="s">
        <v>1270</v>
      </c>
      <c r="J269" s="4" t="s">
        <v>1271</v>
      </c>
      <c r="K269" s="4" t="s">
        <v>1272</v>
      </c>
      <c r="L269" s="4" t="s">
        <v>1273</v>
      </c>
      <c r="M269" s="3" t="str">
        <f t="shared" si="1"/>
        <v>Outstanding</v>
      </c>
      <c r="N269" s="11" t="s">
        <v>20</v>
      </c>
    </row>
    <row r="270" spans="1:14" ht="60" customHeight="1" x14ac:dyDescent="0.35">
      <c r="A270" s="9" t="s">
        <v>1274</v>
      </c>
      <c r="B270" s="2" t="s">
        <v>1275</v>
      </c>
      <c r="C270" s="1" t="s">
        <v>1276</v>
      </c>
      <c r="D270" s="3" t="s">
        <v>17</v>
      </c>
      <c r="E270" s="3" t="s">
        <v>18</v>
      </c>
      <c r="F270" s="3" t="s">
        <v>19</v>
      </c>
      <c r="G270" s="3" t="s">
        <v>20</v>
      </c>
      <c r="H270" s="4" t="s">
        <v>20</v>
      </c>
      <c r="I270" s="4" t="s">
        <v>1277</v>
      </c>
      <c r="J270" s="4" t="s">
        <v>1278</v>
      </c>
      <c r="K270" s="4" t="s">
        <v>1279</v>
      </c>
      <c r="L270" s="4" t="s">
        <v>452</v>
      </c>
      <c r="M270" s="3" t="str">
        <f t="shared" si="1"/>
        <v>Outstanding</v>
      </c>
      <c r="N270" s="11" t="s">
        <v>20</v>
      </c>
    </row>
    <row r="271" spans="1:14" ht="60" customHeight="1" x14ac:dyDescent="0.35">
      <c r="A271" s="9" t="s">
        <v>1274</v>
      </c>
      <c r="B271" s="2" t="s">
        <v>1280</v>
      </c>
      <c r="C271" s="1" t="s">
        <v>1281</v>
      </c>
      <c r="D271" s="3" t="s">
        <v>17</v>
      </c>
      <c r="E271" s="3" t="s">
        <v>18</v>
      </c>
      <c r="F271" s="3" t="s">
        <v>19</v>
      </c>
      <c r="G271" s="3" t="s">
        <v>20</v>
      </c>
      <c r="H271" s="4" t="s">
        <v>20</v>
      </c>
      <c r="I271" s="4" t="s">
        <v>1282</v>
      </c>
      <c r="J271" s="4" t="s">
        <v>1283</v>
      </c>
      <c r="K271" s="4" t="s">
        <v>1284</v>
      </c>
      <c r="L271" s="4" t="s">
        <v>452</v>
      </c>
      <c r="M271" s="3" t="str">
        <f t="shared" si="1"/>
        <v>Outstanding</v>
      </c>
      <c r="N271" s="11" t="s">
        <v>20</v>
      </c>
    </row>
    <row r="272" spans="1:14" ht="60" customHeight="1" x14ac:dyDescent="0.35">
      <c r="A272" s="9" t="s">
        <v>1274</v>
      </c>
      <c r="B272" s="2" t="s">
        <v>1285</v>
      </c>
      <c r="C272" s="1" t="s">
        <v>1286</v>
      </c>
      <c r="D272" s="3" t="s">
        <v>17</v>
      </c>
      <c r="E272" s="3" t="s">
        <v>18</v>
      </c>
      <c r="F272" s="3" t="s">
        <v>19</v>
      </c>
      <c r="G272" s="3" t="s">
        <v>20</v>
      </c>
      <c r="H272" s="4" t="s">
        <v>20</v>
      </c>
      <c r="I272" s="4" t="s">
        <v>1287</v>
      </c>
      <c r="J272" s="4" t="s">
        <v>1288</v>
      </c>
      <c r="K272" s="4" t="s">
        <v>1289</v>
      </c>
      <c r="L272" s="4" t="s">
        <v>452</v>
      </c>
      <c r="M272" s="3" t="str">
        <f t="shared" si="1"/>
        <v>Outstanding</v>
      </c>
      <c r="N272" s="11" t="s">
        <v>20</v>
      </c>
    </row>
    <row r="273" spans="1:14" ht="60" customHeight="1" x14ac:dyDescent="0.35">
      <c r="A273" s="9" t="s">
        <v>1290</v>
      </c>
      <c r="B273" s="2" t="s">
        <v>1291</v>
      </c>
      <c r="C273" s="1" t="s">
        <v>1276</v>
      </c>
      <c r="D273" s="3" t="s">
        <v>17</v>
      </c>
      <c r="E273" s="3" t="s">
        <v>18</v>
      </c>
      <c r="F273" s="3" t="s">
        <v>19</v>
      </c>
      <c r="G273" s="3" t="s">
        <v>20</v>
      </c>
      <c r="H273" s="4" t="s">
        <v>20</v>
      </c>
      <c r="I273" s="4" t="s">
        <v>1292</v>
      </c>
      <c r="J273" s="4" t="s">
        <v>1293</v>
      </c>
      <c r="K273" s="4" t="s">
        <v>1294</v>
      </c>
      <c r="L273" s="4" t="s">
        <v>452</v>
      </c>
      <c r="M273" s="3" t="str">
        <f t="shared" si="1"/>
        <v>Outstanding</v>
      </c>
      <c r="N273" s="11" t="s">
        <v>20</v>
      </c>
    </row>
    <row r="274" spans="1:14" ht="60" customHeight="1" x14ac:dyDescent="0.35">
      <c r="A274" s="9" t="s">
        <v>1290</v>
      </c>
      <c r="B274" s="2" t="s">
        <v>1295</v>
      </c>
      <c r="C274" s="1" t="s">
        <v>1296</v>
      </c>
      <c r="D274" s="3" t="s">
        <v>17</v>
      </c>
      <c r="E274" s="3" t="s">
        <v>18</v>
      </c>
      <c r="F274" s="3" t="s">
        <v>19</v>
      </c>
      <c r="G274" s="3" t="s">
        <v>20</v>
      </c>
      <c r="H274" s="4" t="s">
        <v>20</v>
      </c>
      <c r="I274" s="4" t="s">
        <v>1297</v>
      </c>
      <c r="J274" s="4" t="s">
        <v>1298</v>
      </c>
      <c r="K274" s="4" t="s">
        <v>1299</v>
      </c>
      <c r="L274" s="4" t="s">
        <v>452</v>
      </c>
      <c r="M274" s="3" t="str">
        <f t="shared" si="1"/>
        <v>Outstanding</v>
      </c>
      <c r="N274" s="11" t="s">
        <v>20</v>
      </c>
    </row>
    <row r="275" spans="1:14" ht="60" customHeight="1" x14ac:dyDescent="0.35">
      <c r="A275" s="9" t="s">
        <v>1290</v>
      </c>
      <c r="B275" s="2" t="s">
        <v>1300</v>
      </c>
      <c r="C275" s="1" t="s">
        <v>1301</v>
      </c>
      <c r="D275" s="3" t="s">
        <v>17</v>
      </c>
      <c r="E275" s="3" t="s">
        <v>18</v>
      </c>
      <c r="F275" s="3" t="s">
        <v>19</v>
      </c>
      <c r="G275" s="3" t="s">
        <v>20</v>
      </c>
      <c r="H275" s="4" t="s">
        <v>20</v>
      </c>
      <c r="I275" s="4" t="s">
        <v>1302</v>
      </c>
      <c r="J275" s="4" t="s">
        <v>1303</v>
      </c>
      <c r="K275" s="4" t="s">
        <v>1304</v>
      </c>
      <c r="L275" s="4" t="s">
        <v>452</v>
      </c>
      <c r="M275" s="3" t="str">
        <f t="shared" si="1"/>
        <v>Outstanding</v>
      </c>
      <c r="N275" s="11" t="s">
        <v>20</v>
      </c>
    </row>
    <row r="276" spans="1:14" ht="60" customHeight="1" x14ac:dyDescent="0.35">
      <c r="A276" s="10" t="s">
        <v>591</v>
      </c>
      <c r="B276" s="5" t="s">
        <v>1305</v>
      </c>
      <c r="C276" s="6" t="s">
        <v>1306</v>
      </c>
      <c r="D276" s="7" t="s">
        <v>17</v>
      </c>
      <c r="E276" s="7" t="s">
        <v>18</v>
      </c>
      <c r="F276" s="7" t="s">
        <v>19</v>
      </c>
      <c r="G276" s="7" t="s">
        <v>20</v>
      </c>
      <c r="H276" s="8" t="s">
        <v>20</v>
      </c>
      <c r="I276" s="8" t="s">
        <v>1307</v>
      </c>
      <c r="J276" s="8" t="s">
        <v>1308</v>
      </c>
      <c r="K276" s="8" t="s">
        <v>1309</v>
      </c>
      <c r="L276" s="8" t="s">
        <v>619</v>
      </c>
      <c r="M276" s="7" t="str">
        <f t="shared" si="1"/>
        <v>Outstanding</v>
      </c>
      <c r="N276" s="12" t="s">
        <v>20</v>
      </c>
    </row>
    <row r="280" spans="1:14" ht="32" customHeight="1" x14ac:dyDescent="0.35">
      <c r="A280" s="285" t="s">
        <v>1310</v>
      </c>
      <c r="B280" s="285"/>
      <c r="C280" s="285"/>
      <c r="D280" s="285"/>
    </row>
  </sheetData>
  <mergeCells count="1">
    <mergeCell ref="A280:D280"/>
  </mergeCells>
  <conditionalFormatting sqref="D2:D27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6" xr:uid="{00000000-0002-0000-0200-000000000000}">
      <formula1>"Must,Should,Could,Won't,Unassigned"</formula1>
    </dataValidation>
    <dataValidation type="list" showErrorMessage="1" errorTitle="Invalid Value" error="Please select a value from the list: Low, Medium, High, Unassessed." sqref="E2:E276" xr:uid="{00000000-0002-0000-0200-000001000000}">
      <formula1>"Low,Medium,High,Unassessed"</formula1>
    </dataValidation>
    <dataValidation type="list" showErrorMessage="1" errorTitle="Invalid Value" error="Please select a value from the list: Phase1, Phase2, Phase3, Phase4, Phase5, Pending." sqref="F2:F2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6" xr:uid="{00000000-0002-0000-0200-000003000000}">
      <formula1>"Implemented,Testing,Failed,Compensated,Risk Accepted,N/A"</formula1>
    </dataValidation>
  </dataValidations>
  <hyperlinks>
    <hyperlink ref="A2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1455</v>
      </c>
      <c r="C2" s="302" t="s">
        <v>1455</v>
      </c>
      <c r="D2" s="302" t="s">
        <v>1455</v>
      </c>
      <c r="E2" s="302" t="s">
        <v>1455</v>
      </c>
      <c r="F2" s="302" t="s">
        <v>1455</v>
      </c>
      <c r="G2" s="302" t="s">
        <v>1455</v>
      </c>
      <c r="H2" s="306" t="s">
        <v>1456</v>
      </c>
      <c r="I2" s="306" t="s">
        <v>1456</v>
      </c>
      <c r="J2" s="306" t="s">
        <v>1456</v>
      </c>
      <c r="K2" s="306" t="s">
        <v>1456</v>
      </c>
      <c r="L2" s="306" t="s">
        <v>1456</v>
      </c>
      <c r="M2" s="305" t="s">
        <v>1457</v>
      </c>
      <c r="N2" s="305" t="s">
        <v>1457</v>
      </c>
      <c r="O2" s="307" t="s">
        <v>1458</v>
      </c>
      <c r="P2" s="307" t="s">
        <v>1458</v>
      </c>
      <c r="Q2" s="303" t="s">
        <v>12</v>
      </c>
      <c r="R2" s="303" t="s">
        <v>12</v>
      </c>
      <c r="S2" s="303" t="s">
        <v>12</v>
      </c>
      <c r="T2" s="304" t="s">
        <v>1459</v>
      </c>
    </row>
    <row r="3" spans="2:20" ht="35" customHeight="1" x14ac:dyDescent="0.35">
      <c r="B3" s="67" t="s">
        <v>1460</v>
      </c>
      <c r="C3" s="67" t="s">
        <v>1461</v>
      </c>
      <c r="D3" s="67" t="s">
        <v>1462</v>
      </c>
      <c r="E3" s="67" t="s">
        <v>1463</v>
      </c>
      <c r="F3" s="67" t="s">
        <v>1464</v>
      </c>
      <c r="G3" s="67" t="s">
        <v>9</v>
      </c>
      <c r="H3" s="68" t="s">
        <v>1465</v>
      </c>
      <c r="I3" s="68" t="s">
        <v>1466</v>
      </c>
      <c r="J3" s="68" t="s">
        <v>1467</v>
      </c>
      <c r="K3" s="68" t="s">
        <v>1468</v>
      </c>
      <c r="L3" s="68" t="s">
        <v>1401</v>
      </c>
      <c r="M3" s="69" t="s">
        <v>1469</v>
      </c>
      <c r="N3" s="69" t="s">
        <v>1470</v>
      </c>
      <c r="O3" s="70" t="s">
        <v>1471</v>
      </c>
      <c r="P3" s="70" t="s">
        <v>1472</v>
      </c>
      <c r="Q3" s="71" t="s">
        <v>12</v>
      </c>
      <c r="R3" s="71" t="s">
        <v>1473</v>
      </c>
      <c r="S3" s="71" t="s">
        <v>1474</v>
      </c>
      <c r="T3" s="72" t="s">
        <v>1475</v>
      </c>
    </row>
    <row r="4" spans="2:20" ht="60" customHeight="1" x14ac:dyDescent="0.35">
      <c r="B4" s="73" t="s">
        <v>1476</v>
      </c>
      <c r="C4" s="73" t="s">
        <v>1477</v>
      </c>
      <c r="D4" s="73" t="s">
        <v>1478</v>
      </c>
      <c r="E4" s="73" t="s">
        <v>1479</v>
      </c>
      <c r="F4" s="73" t="s">
        <v>1480</v>
      </c>
      <c r="G4" s="73" t="s">
        <v>1481</v>
      </c>
      <c r="H4" s="73" t="s">
        <v>1482</v>
      </c>
      <c r="I4" s="73" t="s">
        <v>1483</v>
      </c>
      <c r="J4" s="73" t="s">
        <v>1484</v>
      </c>
      <c r="K4" s="73" t="s">
        <v>1485</v>
      </c>
      <c r="L4" s="73" t="s">
        <v>1486</v>
      </c>
      <c r="M4" s="73" t="s">
        <v>1487</v>
      </c>
      <c r="N4" s="73" t="s">
        <v>1488</v>
      </c>
      <c r="O4" s="73" t="s">
        <v>1489</v>
      </c>
      <c r="P4" s="73" t="s">
        <v>1490</v>
      </c>
      <c r="Q4" s="73" t="s">
        <v>1491</v>
      </c>
      <c r="R4" s="73" t="s">
        <v>1492</v>
      </c>
      <c r="S4" s="73" t="s">
        <v>1493</v>
      </c>
      <c r="T4" s="73" t="s">
        <v>1494</v>
      </c>
    </row>
    <row r="5" spans="2:20" ht="60" customHeight="1" x14ac:dyDescent="0.35">
      <c r="B5" s="35" t="s">
        <v>1495</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1496</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1497</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1498</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1499</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1500</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1501</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1502</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1503</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1504</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1505</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1506</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1507</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1508</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1509</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1510</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1511</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1512</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1513</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1514</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1515</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1516</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1517</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1518</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1519</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1520</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1521</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1522</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1523</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1524</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1525</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1526</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1527</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1528</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1529</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1530</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1531</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1532</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1533</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1534</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1535</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1536</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1537</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1538</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1539</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1540</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1541</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1542</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1543</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1544</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1310</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1545</v>
      </c>
      <c r="B1" s="101" t="s">
        <v>1</v>
      </c>
      <c r="C1" s="101" t="s">
        <v>1546</v>
      </c>
      <c r="D1" s="101" t="s">
        <v>9</v>
      </c>
      <c r="E1" s="101" t="s">
        <v>1547</v>
      </c>
      <c r="F1" s="101" t="s">
        <v>1548</v>
      </c>
      <c r="G1" s="101" t="s">
        <v>1549</v>
      </c>
      <c r="H1" s="101" t="s">
        <v>1550</v>
      </c>
      <c r="I1" s="101" t="s">
        <v>1551</v>
      </c>
      <c r="J1" s="101" t="s">
        <v>1552</v>
      </c>
      <c r="K1" s="101" t="s">
        <v>1553</v>
      </c>
      <c r="L1" s="101" t="s">
        <v>1554</v>
      </c>
      <c r="M1" s="101" t="s">
        <v>1555</v>
      </c>
      <c r="N1" s="101" t="s">
        <v>1556</v>
      </c>
      <c r="O1" s="101" t="s">
        <v>1557</v>
      </c>
      <c r="P1" s="101" t="s">
        <v>1558</v>
      </c>
      <c r="Q1" s="101" t="s">
        <v>1559</v>
      </c>
      <c r="R1" s="101" t="s">
        <v>1560</v>
      </c>
      <c r="S1" s="101" t="s">
        <v>1561</v>
      </c>
      <c r="T1" s="101" t="s">
        <v>1562</v>
      </c>
      <c r="U1" s="101" t="s">
        <v>1563</v>
      </c>
      <c r="V1" s="101" t="s">
        <v>1564</v>
      </c>
      <c r="W1" s="101" t="s">
        <v>1565</v>
      </c>
      <c r="X1" s="101" t="s">
        <v>1566</v>
      </c>
      <c r="Y1" s="101" t="s">
        <v>1567</v>
      </c>
      <c r="Z1" s="101" t="s">
        <v>1568</v>
      </c>
      <c r="AA1" s="101" t="s">
        <v>1569</v>
      </c>
      <c r="AB1" s="101" t="s">
        <v>1570</v>
      </c>
      <c r="AC1" s="101" t="s">
        <v>1571</v>
      </c>
      <c r="AD1" s="101" t="s">
        <v>1572</v>
      </c>
      <c r="AE1" s="101" t="s">
        <v>1573</v>
      </c>
      <c r="AF1" s="101" t="s">
        <v>1574</v>
      </c>
      <c r="AG1" s="101" t="s">
        <v>1575</v>
      </c>
      <c r="AH1" s="101" t="s">
        <v>1576</v>
      </c>
      <c r="AI1" s="101" t="s">
        <v>1577</v>
      </c>
      <c r="AJ1" s="101" t="s">
        <v>1578</v>
      </c>
      <c r="AK1" s="101" t="s">
        <v>1579</v>
      </c>
      <c r="AL1" s="101" t="s">
        <v>1580</v>
      </c>
      <c r="AM1" s="101" t="s">
        <v>1581</v>
      </c>
      <c r="AN1" s="101" t="s">
        <v>1582</v>
      </c>
      <c r="AO1" s="101" t="s">
        <v>1583</v>
      </c>
      <c r="AP1" s="101" t="s">
        <v>1584</v>
      </c>
      <c r="AQ1" s="101" t="s">
        <v>1585</v>
      </c>
      <c r="AR1" s="101" t="s">
        <v>1586</v>
      </c>
      <c r="AS1" s="101" t="s">
        <v>1587</v>
      </c>
      <c r="AT1" s="101" t="s">
        <v>1588</v>
      </c>
      <c r="AU1" s="101" t="s">
        <v>1589</v>
      </c>
      <c r="AV1" s="101" t="s">
        <v>1590</v>
      </c>
      <c r="AW1" s="102" t="s">
        <v>1591</v>
      </c>
    </row>
    <row r="2" spans="1:49" ht="60" customHeight="1" outlineLevel="1" x14ac:dyDescent="0.35">
      <c r="A2" s="94" t="s">
        <v>1592</v>
      </c>
      <c r="B2" s="77">
        <v>1</v>
      </c>
      <c r="C2" s="79" t="s">
        <v>20</v>
      </c>
      <c r="D2" s="81" t="s">
        <v>1593</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1592</v>
      </c>
      <c r="B3" s="78" t="s">
        <v>1594</v>
      </c>
      <c r="C3" s="80" t="s">
        <v>1595</v>
      </c>
      <c r="D3" s="82" t="s">
        <v>1596</v>
      </c>
      <c r="E3" s="82" t="s">
        <v>1597</v>
      </c>
      <c r="F3" s="83" t="s">
        <v>1598</v>
      </c>
      <c r="G3" s="83" t="s">
        <v>1599</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1592</v>
      </c>
      <c r="B4" s="78" t="s">
        <v>1600</v>
      </c>
      <c r="C4" s="80" t="s">
        <v>1601</v>
      </c>
      <c r="D4" s="82" t="s">
        <v>1602</v>
      </c>
      <c r="E4" s="82" t="s">
        <v>1603</v>
      </c>
      <c r="F4" s="83" t="s">
        <v>1598</v>
      </c>
      <c r="G4" s="83" t="s">
        <v>1604</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1592</v>
      </c>
      <c r="B5" s="78" t="s">
        <v>1605</v>
      </c>
      <c r="C5" s="80" t="s">
        <v>1606</v>
      </c>
      <c r="D5" s="82" t="s">
        <v>1607</v>
      </c>
      <c r="E5" s="82" t="s">
        <v>1608</v>
      </c>
      <c r="F5" s="83" t="s">
        <v>1598</v>
      </c>
      <c r="G5" s="83" t="s">
        <v>1609</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1592</v>
      </c>
      <c r="B6" s="78" t="s">
        <v>1610</v>
      </c>
      <c r="C6" s="80" t="s">
        <v>1611</v>
      </c>
      <c r="D6" s="82" t="s">
        <v>1612</v>
      </c>
      <c r="E6" s="82" t="s">
        <v>1613</v>
      </c>
      <c r="F6" s="83" t="s">
        <v>1598</v>
      </c>
      <c r="G6" s="83" t="s">
        <v>1599</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1592</v>
      </c>
      <c r="B7" s="78" t="s">
        <v>1614</v>
      </c>
      <c r="C7" s="80" t="s">
        <v>1615</v>
      </c>
      <c r="D7" s="82" t="s">
        <v>1616</v>
      </c>
      <c r="E7" s="82" t="s">
        <v>1617</v>
      </c>
      <c r="F7" s="83" t="s">
        <v>1598</v>
      </c>
      <c r="G7" s="83" t="s">
        <v>1609</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1618</v>
      </c>
      <c r="B8" s="77">
        <v>2</v>
      </c>
      <c r="C8" s="79" t="s">
        <v>20</v>
      </c>
      <c r="D8" s="81" t="s">
        <v>1619</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1618</v>
      </c>
      <c r="B9" s="78" t="s">
        <v>1620</v>
      </c>
      <c r="C9" s="80" t="s">
        <v>1621</v>
      </c>
      <c r="D9" s="82" t="s">
        <v>1622</v>
      </c>
      <c r="E9" s="82" t="s">
        <v>1623</v>
      </c>
      <c r="F9" s="83" t="s">
        <v>1624</v>
      </c>
      <c r="G9" s="83" t="s">
        <v>1599</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1618</v>
      </c>
      <c r="B10" s="78" t="s">
        <v>1625</v>
      </c>
      <c r="C10" s="80" t="s">
        <v>1626</v>
      </c>
      <c r="D10" s="82" t="s">
        <v>1627</v>
      </c>
      <c r="E10" s="82" t="s">
        <v>1628</v>
      </c>
      <c r="F10" s="83" t="s">
        <v>1624</v>
      </c>
      <c r="G10" s="83" t="s">
        <v>1599</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1618</v>
      </c>
      <c r="B11" s="78" t="s">
        <v>1629</v>
      </c>
      <c r="C11" s="80" t="s">
        <v>1630</v>
      </c>
      <c r="D11" s="82" t="s">
        <v>1631</v>
      </c>
      <c r="E11" s="82" t="s">
        <v>1632</v>
      </c>
      <c r="F11" s="83" t="s">
        <v>1624</v>
      </c>
      <c r="G11" s="83" t="s">
        <v>1604</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1618</v>
      </c>
      <c r="B12" s="78" t="s">
        <v>1633</v>
      </c>
      <c r="C12" s="80" t="s">
        <v>1634</v>
      </c>
      <c r="D12" s="82" t="s">
        <v>1635</v>
      </c>
      <c r="E12" s="82" t="s">
        <v>1636</v>
      </c>
      <c r="F12" s="83" t="s">
        <v>1624</v>
      </c>
      <c r="G12" s="83" t="s">
        <v>1609</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1618</v>
      </c>
      <c r="B13" s="78" t="s">
        <v>1637</v>
      </c>
      <c r="C13" s="80" t="s">
        <v>1638</v>
      </c>
      <c r="D13" s="82" t="s">
        <v>1639</v>
      </c>
      <c r="E13" s="82" t="s">
        <v>1640</v>
      </c>
      <c r="F13" s="83" t="s">
        <v>1624</v>
      </c>
      <c r="G13" s="83" t="s">
        <v>1641</v>
      </c>
      <c r="H13" s="83">
        <v>2</v>
      </c>
      <c r="I13" s="85">
        <f>IF(COUNTIF(J13:AW13,"&lt;&gt;")=0,"",SUMPRODUCT(((Recommendations[ImplStatus]="Implemented")+(Recommendations[ImplStatus]="Compensated"))*ISNUMBER(MATCH(Recommendations[Id],J13:AW13,0)))/COUNTIF(J13:AW13,"&lt;&gt;"))</f>
        <v>0</v>
      </c>
      <c r="J13" s="87" t="s">
        <v>609</v>
      </c>
      <c r="K13" s="87" t="s">
        <v>630</v>
      </c>
      <c r="L13" s="87" t="s">
        <v>654</v>
      </c>
      <c r="M13" s="87" t="s">
        <v>665</v>
      </c>
      <c r="N13" s="87" t="s">
        <v>1074</v>
      </c>
      <c r="O13" s="87" t="s">
        <v>1079</v>
      </c>
      <c r="P13" s="87" t="s">
        <v>1250</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1618</v>
      </c>
      <c r="B14" s="78" t="s">
        <v>1642</v>
      </c>
      <c r="C14" s="80" t="s">
        <v>1643</v>
      </c>
      <c r="D14" s="82" t="s">
        <v>1644</v>
      </c>
      <c r="E14" s="82" t="s">
        <v>1645</v>
      </c>
      <c r="F14" s="83" t="s">
        <v>1624</v>
      </c>
      <c r="G14" s="83" t="s">
        <v>1641</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1618</v>
      </c>
      <c r="B15" s="78" t="s">
        <v>1646</v>
      </c>
      <c r="C15" s="80" t="s">
        <v>1647</v>
      </c>
      <c r="D15" s="82" t="s">
        <v>1648</v>
      </c>
      <c r="E15" s="82" t="s">
        <v>1649</v>
      </c>
      <c r="F15" s="83" t="s">
        <v>1624</v>
      </c>
      <c r="G15" s="83" t="s">
        <v>1641</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1650</v>
      </c>
      <c r="B16" s="77">
        <v>3</v>
      </c>
      <c r="C16" s="79" t="s">
        <v>20</v>
      </c>
      <c r="D16" s="81" t="s">
        <v>1651</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1650</v>
      </c>
      <c r="B17" s="78" t="s">
        <v>1652</v>
      </c>
      <c r="C17" s="80" t="s">
        <v>1653</v>
      </c>
      <c r="D17" s="82" t="s">
        <v>1654</v>
      </c>
      <c r="E17" s="82" t="s">
        <v>1655</v>
      </c>
      <c r="F17" s="83" t="s">
        <v>1656</v>
      </c>
      <c r="G17" s="83" t="s">
        <v>1657</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1650</v>
      </c>
      <c r="B18" s="78" t="s">
        <v>1658</v>
      </c>
      <c r="C18" s="80" t="s">
        <v>1659</v>
      </c>
      <c r="D18" s="82" t="s">
        <v>1660</v>
      </c>
      <c r="E18" s="82" t="s">
        <v>1661</v>
      </c>
      <c r="F18" s="83" t="s">
        <v>1656</v>
      </c>
      <c r="G18" s="83" t="s">
        <v>1599</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1650</v>
      </c>
      <c r="B19" s="78" t="s">
        <v>1662</v>
      </c>
      <c r="C19" s="80" t="s">
        <v>1663</v>
      </c>
      <c r="D19" s="82" t="s">
        <v>1664</v>
      </c>
      <c r="E19" s="82" t="s">
        <v>1665</v>
      </c>
      <c r="F19" s="83" t="s">
        <v>1656</v>
      </c>
      <c r="G19" s="83" t="s">
        <v>1641</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1650</v>
      </c>
      <c r="B20" s="78" t="s">
        <v>1666</v>
      </c>
      <c r="C20" s="80" t="s">
        <v>1667</v>
      </c>
      <c r="D20" s="82" t="s">
        <v>1668</v>
      </c>
      <c r="E20" s="82" t="s">
        <v>1669</v>
      </c>
      <c r="F20" s="83" t="s">
        <v>1656</v>
      </c>
      <c r="G20" s="83" t="s">
        <v>1641</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1650</v>
      </c>
      <c r="B21" s="78" t="s">
        <v>1670</v>
      </c>
      <c r="C21" s="80" t="s">
        <v>1671</v>
      </c>
      <c r="D21" s="82" t="s">
        <v>1672</v>
      </c>
      <c r="E21" s="82" t="s">
        <v>1673</v>
      </c>
      <c r="F21" s="83" t="s">
        <v>1656</v>
      </c>
      <c r="G21" s="83" t="s">
        <v>1641</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1650</v>
      </c>
      <c r="B22" s="78" t="s">
        <v>1674</v>
      </c>
      <c r="C22" s="80" t="s">
        <v>1675</v>
      </c>
      <c r="D22" s="82" t="s">
        <v>1676</v>
      </c>
      <c r="E22" s="82" t="s">
        <v>1677</v>
      </c>
      <c r="F22" s="83" t="s">
        <v>1656</v>
      </c>
      <c r="G22" s="83" t="s">
        <v>1641</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1650</v>
      </c>
      <c r="B23" s="78" t="s">
        <v>1678</v>
      </c>
      <c r="C23" s="80" t="s">
        <v>1679</v>
      </c>
      <c r="D23" s="82" t="s">
        <v>1680</v>
      </c>
      <c r="E23" s="82" t="s">
        <v>1681</v>
      </c>
      <c r="F23" s="83" t="s">
        <v>1656</v>
      </c>
      <c r="G23" s="83" t="s">
        <v>1599</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1650</v>
      </c>
      <c r="B24" s="78" t="s">
        <v>1682</v>
      </c>
      <c r="C24" s="80" t="s">
        <v>1683</v>
      </c>
      <c r="D24" s="82" t="s">
        <v>1684</v>
      </c>
      <c r="E24" s="82" t="s">
        <v>1685</v>
      </c>
      <c r="F24" s="83" t="s">
        <v>1656</v>
      </c>
      <c r="G24" s="83" t="s">
        <v>1599</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1650</v>
      </c>
      <c r="B25" s="78" t="s">
        <v>1686</v>
      </c>
      <c r="C25" s="80" t="s">
        <v>1687</v>
      </c>
      <c r="D25" s="82" t="s">
        <v>1688</v>
      </c>
      <c r="E25" s="82" t="s">
        <v>1689</v>
      </c>
      <c r="F25" s="83" t="s">
        <v>1656</v>
      </c>
      <c r="G25" s="83" t="s">
        <v>1641</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1650</v>
      </c>
      <c r="B26" s="78" t="s">
        <v>1690</v>
      </c>
      <c r="C26" s="80" t="s">
        <v>1691</v>
      </c>
      <c r="D26" s="82" t="s">
        <v>1692</v>
      </c>
      <c r="E26" s="82" t="s">
        <v>1693</v>
      </c>
      <c r="F26" s="83" t="s">
        <v>1656</v>
      </c>
      <c r="G26" s="83" t="s">
        <v>1641</v>
      </c>
      <c r="H26" s="83">
        <v>2</v>
      </c>
      <c r="I26" s="85">
        <f>IF(COUNTIF(J26:AW26,"&lt;&gt;")=0,"",SUMPRODUCT(((Recommendations[ImplStatus]="Implemented")+(Recommendations[ImplStatus]="Compensated"))*ISNUMBER(MATCH(Recommendations[Id],J26:AW26,0)))/COUNTIF(J26:AW26,"&lt;&gt;"))</f>
        <v>0</v>
      </c>
      <c r="J26" s="87" t="s">
        <v>61</v>
      </c>
      <c r="K26" s="87" t="s">
        <v>66</v>
      </c>
      <c r="L26" s="87" t="s">
        <v>71</v>
      </c>
      <c r="M26" s="87" t="s">
        <v>76</v>
      </c>
      <c r="N26" s="87" t="s">
        <v>81</v>
      </c>
      <c r="O26" s="87" t="s">
        <v>91</v>
      </c>
      <c r="P26" s="87" t="s">
        <v>106</v>
      </c>
      <c r="Q26" s="87" t="s">
        <v>111</v>
      </c>
      <c r="R26" s="87" t="s">
        <v>116</v>
      </c>
      <c r="S26" s="87" t="s">
        <v>156</v>
      </c>
      <c r="T26" s="87" t="s">
        <v>161</v>
      </c>
      <c r="U26" s="87" t="s">
        <v>166</v>
      </c>
      <c r="V26" s="87" t="s">
        <v>503</v>
      </c>
      <c r="W26" s="87" t="s">
        <v>509</v>
      </c>
      <c r="X26" s="87" t="s">
        <v>648</v>
      </c>
      <c r="Y26" s="87" t="s">
        <v>659</v>
      </c>
      <c r="Z26" s="87" t="s">
        <v>676</v>
      </c>
      <c r="AA26" s="87" t="s">
        <v>698</v>
      </c>
      <c r="AB26" s="87" t="s">
        <v>1068</v>
      </c>
      <c r="AC26" s="87" t="s">
        <v>1214</v>
      </c>
      <c r="AD26" s="87" t="s">
        <v>1220</v>
      </c>
      <c r="AE26" s="87" t="s">
        <v>1280</v>
      </c>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1650</v>
      </c>
      <c r="B27" s="78" t="s">
        <v>1694</v>
      </c>
      <c r="C27" s="80" t="s">
        <v>1695</v>
      </c>
      <c r="D27" s="82" t="s">
        <v>1696</v>
      </c>
      <c r="E27" s="82" t="s">
        <v>1697</v>
      </c>
      <c r="F27" s="83" t="s">
        <v>1656</v>
      </c>
      <c r="G27" s="83" t="s">
        <v>1641</v>
      </c>
      <c r="H27" s="83">
        <v>2</v>
      </c>
      <c r="I27" s="85">
        <f>IF(COUNTIF(J27:AW27,"&lt;&gt;")=0,"",SUMPRODUCT(((Recommendations[ImplStatus]="Implemented")+(Recommendations[ImplStatus]="Compensated"))*ISNUMBER(MATCH(Recommendations[Id],J27:AW27,0)))/COUNTIF(J27:AW27,"&lt;&gt;"))</f>
        <v>0</v>
      </c>
      <c r="J27" s="87" t="s">
        <v>46</v>
      </c>
      <c r="K27" s="87" t="s">
        <v>146</v>
      </c>
      <c r="L27" s="87" t="s">
        <v>463</v>
      </c>
      <c r="M27" s="87" t="s">
        <v>1232</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1650</v>
      </c>
      <c r="B28" s="78" t="s">
        <v>1698</v>
      </c>
      <c r="C28" s="80" t="s">
        <v>1699</v>
      </c>
      <c r="D28" s="82" t="s">
        <v>1700</v>
      </c>
      <c r="E28" s="82" t="s">
        <v>1701</v>
      </c>
      <c r="F28" s="83" t="s">
        <v>1656</v>
      </c>
      <c r="G28" s="83" t="s">
        <v>1641</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1650</v>
      </c>
      <c r="B29" s="78" t="s">
        <v>1702</v>
      </c>
      <c r="C29" s="80" t="s">
        <v>1703</v>
      </c>
      <c r="D29" s="82" t="s">
        <v>1704</v>
      </c>
      <c r="E29" s="82" t="s">
        <v>1705</v>
      </c>
      <c r="F29" s="83" t="s">
        <v>1656</v>
      </c>
      <c r="G29" s="83" t="s">
        <v>1641</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1650</v>
      </c>
      <c r="B30" s="78" t="s">
        <v>1706</v>
      </c>
      <c r="C30" s="80" t="s">
        <v>1707</v>
      </c>
      <c r="D30" s="82" t="s">
        <v>1708</v>
      </c>
      <c r="E30" s="82" t="s">
        <v>1709</v>
      </c>
      <c r="F30" s="83" t="s">
        <v>1656</v>
      </c>
      <c r="G30" s="83" t="s">
        <v>1609</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1710</v>
      </c>
      <c r="B31" s="77">
        <v>4</v>
      </c>
      <c r="C31" s="79" t="s">
        <v>20</v>
      </c>
      <c r="D31" s="81" t="s">
        <v>1711</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1710</v>
      </c>
      <c r="B32" s="78" t="s">
        <v>1712</v>
      </c>
      <c r="C32" s="80" t="s">
        <v>1713</v>
      </c>
      <c r="D32" s="82" t="s">
        <v>1714</v>
      </c>
      <c r="E32" s="82" t="s">
        <v>1715</v>
      </c>
      <c r="F32" s="83" t="s">
        <v>1716</v>
      </c>
      <c r="G32" s="83" t="s">
        <v>1657</v>
      </c>
      <c r="H32" s="83">
        <v>1</v>
      </c>
      <c r="I32" s="85">
        <f>IF(COUNTIF(J32:AW32,"&lt;&gt;")=0,"",SUMPRODUCT(((Recommendations[ImplStatus]="Implemented")+(Recommendations[ImplStatus]="Compensated"))*ISNUMBER(MATCH(Recommendations[Id],J32:AW32,0)))/COUNTIF(J32:AW32,"&lt;&gt;"))</f>
        <v>0</v>
      </c>
      <c r="J32" s="87" t="s">
        <v>121</v>
      </c>
      <c r="K32" s="87" t="s">
        <v>126</v>
      </c>
      <c r="L32" s="87" t="s">
        <v>131</v>
      </c>
      <c r="M32" s="87" t="s">
        <v>136</v>
      </c>
      <c r="N32" s="87" t="s">
        <v>141</v>
      </c>
      <c r="O32" s="87" t="s">
        <v>151</v>
      </c>
      <c r="P32" s="87" t="s">
        <v>171</v>
      </c>
      <c r="Q32" s="87" t="s">
        <v>217</v>
      </c>
      <c r="R32" s="87" t="s">
        <v>458</v>
      </c>
      <c r="S32" s="87" t="s">
        <v>469</v>
      </c>
      <c r="T32" s="87" t="s">
        <v>474</v>
      </c>
      <c r="U32" s="87" t="s">
        <v>479</v>
      </c>
      <c r="V32" s="87" t="s">
        <v>484</v>
      </c>
      <c r="W32" s="87" t="s">
        <v>490</v>
      </c>
      <c r="X32" s="87" t="s">
        <v>496</v>
      </c>
      <c r="Y32" s="87" t="s">
        <v>541</v>
      </c>
      <c r="Z32" s="87" t="s">
        <v>614</v>
      </c>
      <c r="AA32" s="87" t="s">
        <v>620</v>
      </c>
      <c r="AB32" s="87" t="s">
        <v>625</v>
      </c>
      <c r="AC32" s="87" t="s">
        <v>1275</v>
      </c>
      <c r="AD32" s="87" t="s">
        <v>1285</v>
      </c>
      <c r="AE32" s="87" t="s">
        <v>1291</v>
      </c>
      <c r="AF32" s="87" t="s">
        <v>1295</v>
      </c>
      <c r="AG32" s="87"/>
      <c r="AH32" s="87"/>
      <c r="AI32" s="87"/>
      <c r="AJ32" s="87"/>
      <c r="AK32" s="87"/>
      <c r="AL32" s="87"/>
      <c r="AM32" s="87"/>
      <c r="AN32" s="87"/>
      <c r="AO32" s="87"/>
      <c r="AP32" s="87"/>
      <c r="AQ32" s="87"/>
      <c r="AR32" s="87"/>
      <c r="AS32" s="87"/>
      <c r="AT32" s="87"/>
      <c r="AU32" s="87"/>
      <c r="AV32" s="87"/>
      <c r="AW32" s="98"/>
    </row>
    <row r="33" spans="1:49" ht="60" customHeight="1" x14ac:dyDescent="0.35">
      <c r="A33" s="95" t="s">
        <v>1710</v>
      </c>
      <c r="B33" s="78" t="s">
        <v>1717</v>
      </c>
      <c r="C33" s="80" t="s">
        <v>1718</v>
      </c>
      <c r="D33" s="82" t="s">
        <v>1719</v>
      </c>
      <c r="E33" s="82" t="s">
        <v>1720</v>
      </c>
      <c r="F33" s="83" t="s">
        <v>1716</v>
      </c>
      <c r="G33" s="83" t="s">
        <v>1657</v>
      </c>
      <c r="H33" s="83">
        <v>1</v>
      </c>
      <c r="I33" s="85">
        <f>IF(COUNTIF(J33:AW33,"&lt;&gt;")=0,"",SUMPRODUCT(((Recommendations[ImplStatus]="Implemented")+(Recommendations[ImplStatus]="Compensated"))*ISNUMBER(MATCH(Recommendations[Id],J33:AW33,0)))/COUNTIF(J33:AW33,"&lt;&gt;"))</f>
        <v>0</v>
      </c>
      <c r="J33" s="87" t="s">
        <v>534</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1710</v>
      </c>
      <c r="B34" s="78" t="s">
        <v>1721</v>
      </c>
      <c r="C34" s="80" t="s">
        <v>1722</v>
      </c>
      <c r="D34" s="82" t="s">
        <v>1723</v>
      </c>
      <c r="E34" s="82" t="s">
        <v>1724</v>
      </c>
      <c r="F34" s="83" t="s">
        <v>1598</v>
      </c>
      <c r="G34" s="83" t="s">
        <v>1641</v>
      </c>
      <c r="H34" s="83">
        <v>1</v>
      </c>
      <c r="I34" s="85">
        <f>IF(COUNTIF(J34:AW34,"&lt;&gt;")=0,"",SUMPRODUCT(((Recommendations[ImplStatus]="Implemented")+(Recommendations[ImplStatus]="Compensated"))*ISNUMBER(MATCH(Recommendations[Id],J34:AW34,0)))/COUNTIF(J34:AW34,"&lt;&gt;"))</f>
        <v>0</v>
      </c>
      <c r="J34" s="87" t="s">
        <v>96</v>
      </c>
      <c r="K34" s="87" t="s">
        <v>101</v>
      </c>
      <c r="L34" s="87" t="s">
        <v>424</v>
      </c>
      <c r="M34" s="87" t="s">
        <v>430</v>
      </c>
      <c r="N34" s="87" t="s">
        <v>1243</v>
      </c>
      <c r="O34" s="87" t="s">
        <v>1261</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1710</v>
      </c>
      <c r="B35" s="78" t="s">
        <v>1725</v>
      </c>
      <c r="C35" s="80" t="s">
        <v>1726</v>
      </c>
      <c r="D35" s="82" t="s">
        <v>1727</v>
      </c>
      <c r="E35" s="82" t="s">
        <v>1728</v>
      </c>
      <c r="F35" s="83" t="s">
        <v>1598</v>
      </c>
      <c r="G35" s="83" t="s">
        <v>1641</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1710</v>
      </c>
      <c r="B36" s="78" t="s">
        <v>1729</v>
      </c>
      <c r="C36" s="80" t="s">
        <v>1730</v>
      </c>
      <c r="D36" s="82" t="s">
        <v>1731</v>
      </c>
      <c r="E36" s="82" t="s">
        <v>1732</v>
      </c>
      <c r="F36" s="83" t="s">
        <v>1598</v>
      </c>
      <c r="G36" s="83" t="s">
        <v>1641</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1710</v>
      </c>
      <c r="B37" s="78" t="s">
        <v>1733</v>
      </c>
      <c r="C37" s="80" t="s">
        <v>1734</v>
      </c>
      <c r="D37" s="82" t="s">
        <v>1735</v>
      </c>
      <c r="E37" s="82" t="s">
        <v>1736</v>
      </c>
      <c r="F37" s="83" t="s">
        <v>1598</v>
      </c>
      <c r="G37" s="83" t="s">
        <v>1641</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1710</v>
      </c>
      <c r="B38" s="78" t="s">
        <v>1737</v>
      </c>
      <c r="C38" s="80" t="s">
        <v>1738</v>
      </c>
      <c r="D38" s="82" t="s">
        <v>1739</v>
      </c>
      <c r="E38" s="82" t="s">
        <v>1740</v>
      </c>
      <c r="F38" s="83" t="s">
        <v>1741</v>
      </c>
      <c r="G38" s="83" t="s">
        <v>1641</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1710</v>
      </c>
      <c r="B39" s="78" t="s">
        <v>1742</v>
      </c>
      <c r="C39" s="80" t="s">
        <v>1743</v>
      </c>
      <c r="D39" s="82" t="s">
        <v>1744</v>
      </c>
      <c r="E39" s="82" t="s">
        <v>1745</v>
      </c>
      <c r="F39" s="83" t="s">
        <v>1598</v>
      </c>
      <c r="G39" s="83" t="s">
        <v>1641</v>
      </c>
      <c r="H39" s="83">
        <v>2</v>
      </c>
      <c r="I39" s="85">
        <f>IF(COUNTIF(J39:AW39,"&lt;&gt;")=0,"",SUMPRODUCT(((Recommendations[ImplStatus]="Implemented")+(Recommendations[ImplStatus]="Compensated"))*ISNUMBER(MATCH(Recommendations[Id],J39:AW39,0)))/COUNTIF(J39:AW39,"&lt;&gt;"))</f>
        <v>0</v>
      </c>
      <c r="J39" s="87" t="s">
        <v>436</v>
      </c>
      <c r="K39" s="87" t="s">
        <v>442</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1710</v>
      </c>
      <c r="B40" s="78" t="s">
        <v>1746</v>
      </c>
      <c r="C40" s="80" t="s">
        <v>1747</v>
      </c>
      <c r="D40" s="82" t="s">
        <v>1748</v>
      </c>
      <c r="E40" s="82" t="s">
        <v>1749</v>
      </c>
      <c r="F40" s="83" t="s">
        <v>1598</v>
      </c>
      <c r="G40" s="83" t="s">
        <v>1641</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1710</v>
      </c>
      <c r="B41" s="78" t="s">
        <v>1750</v>
      </c>
      <c r="C41" s="80" t="s">
        <v>1751</v>
      </c>
      <c r="D41" s="82" t="s">
        <v>1752</v>
      </c>
      <c r="E41" s="82" t="s">
        <v>1753</v>
      </c>
      <c r="F41" s="83" t="s">
        <v>1598</v>
      </c>
      <c r="G41" s="83" t="s">
        <v>1641</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1710</v>
      </c>
      <c r="B42" s="78" t="s">
        <v>1754</v>
      </c>
      <c r="C42" s="80" t="s">
        <v>1755</v>
      </c>
      <c r="D42" s="82" t="s">
        <v>1756</v>
      </c>
      <c r="E42" s="82" t="s">
        <v>1757</v>
      </c>
      <c r="F42" s="83" t="s">
        <v>1656</v>
      </c>
      <c r="G42" s="83" t="s">
        <v>1641</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1710</v>
      </c>
      <c r="B43" s="78" t="s">
        <v>1758</v>
      </c>
      <c r="C43" s="80" t="s">
        <v>1759</v>
      </c>
      <c r="D43" s="82" t="s">
        <v>1760</v>
      </c>
      <c r="E43" s="82" t="s">
        <v>1761</v>
      </c>
      <c r="F43" s="83" t="s">
        <v>1656</v>
      </c>
      <c r="G43" s="83" t="s">
        <v>1641</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307</v>
      </c>
      <c r="B44" s="77">
        <v>5</v>
      </c>
      <c r="C44" s="79" t="s">
        <v>20</v>
      </c>
      <c r="D44" s="81" t="s">
        <v>1762</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307</v>
      </c>
      <c r="B45" s="78" t="s">
        <v>1763</v>
      </c>
      <c r="C45" s="80" t="s">
        <v>1764</v>
      </c>
      <c r="D45" s="82" t="s">
        <v>1765</v>
      </c>
      <c r="E45" s="82" t="s">
        <v>1766</v>
      </c>
      <c r="F45" s="83" t="s">
        <v>1741</v>
      </c>
      <c r="G45" s="83" t="s">
        <v>1599</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307</v>
      </c>
      <c r="B46" s="78" t="s">
        <v>1767</v>
      </c>
      <c r="C46" s="80" t="s">
        <v>1768</v>
      </c>
      <c r="D46" s="82" t="s">
        <v>1769</v>
      </c>
      <c r="E46" s="82" t="s">
        <v>1770</v>
      </c>
      <c r="F46" s="83" t="s">
        <v>1741</v>
      </c>
      <c r="G46" s="83" t="s">
        <v>1641</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1195</v>
      </c>
      <c r="R46" s="87" t="s">
        <v>1209</v>
      </c>
      <c r="S46" s="87" t="s">
        <v>1305</v>
      </c>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307</v>
      </c>
      <c r="B47" s="78" t="s">
        <v>1771</v>
      </c>
      <c r="C47" s="80" t="s">
        <v>1772</v>
      </c>
      <c r="D47" s="82" t="s">
        <v>1773</v>
      </c>
      <c r="E47" s="82" t="s">
        <v>1774</v>
      </c>
      <c r="F47" s="83" t="s">
        <v>1741</v>
      </c>
      <c r="G47" s="83" t="s">
        <v>1641</v>
      </c>
      <c r="H47" s="83">
        <v>1</v>
      </c>
      <c r="I47" s="85">
        <f>IF(COUNTIF(J47:AW47,"&lt;&gt;")=0,"",SUMPRODUCT(((Recommendations[ImplStatus]="Implemented")+(Recommendations[ImplStatus]="Compensated"))*ISNUMBER(MATCH(Recommendations[Id],J47:AW47,0)))/COUNTIF(J47:AW47,"&lt;&gt;"))</f>
        <v>0</v>
      </c>
      <c r="J47" s="87" t="s">
        <v>86</v>
      </c>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307</v>
      </c>
      <c r="B48" s="78" t="s">
        <v>1775</v>
      </c>
      <c r="C48" s="80" t="s">
        <v>1776</v>
      </c>
      <c r="D48" s="82" t="s">
        <v>1777</v>
      </c>
      <c r="E48" s="82" t="s">
        <v>1778</v>
      </c>
      <c r="F48" s="83" t="s">
        <v>1741</v>
      </c>
      <c r="G48" s="83" t="s">
        <v>1641</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253</v>
      </c>
      <c r="AA48" s="87" t="s">
        <v>257</v>
      </c>
      <c r="AB48" s="87" t="s">
        <v>261</v>
      </c>
      <c r="AC48" s="87" t="s">
        <v>265</v>
      </c>
      <c r="AD48" s="87" t="s">
        <v>269</v>
      </c>
      <c r="AE48" s="87" t="s">
        <v>273</v>
      </c>
      <c r="AF48" s="87" t="s">
        <v>277</v>
      </c>
      <c r="AG48" s="87" t="s">
        <v>281</v>
      </c>
      <c r="AH48" s="87" t="s">
        <v>285</v>
      </c>
      <c r="AI48" s="87" t="s">
        <v>289</v>
      </c>
      <c r="AJ48" s="87" t="s">
        <v>293</v>
      </c>
      <c r="AK48" s="87" t="s">
        <v>453</v>
      </c>
      <c r="AL48" s="87" t="s">
        <v>514</v>
      </c>
      <c r="AM48" s="87" t="s">
        <v>1255</v>
      </c>
      <c r="AN48" s="87" t="s">
        <v>1300</v>
      </c>
      <c r="AO48" s="87"/>
      <c r="AP48" s="87"/>
      <c r="AQ48" s="87"/>
      <c r="AR48" s="87"/>
      <c r="AS48" s="87"/>
      <c r="AT48" s="87"/>
      <c r="AU48" s="87"/>
      <c r="AV48" s="87"/>
      <c r="AW48" s="98"/>
    </row>
    <row r="49" spans="1:49" ht="60" customHeight="1" x14ac:dyDescent="0.35">
      <c r="A49" s="95" t="s">
        <v>307</v>
      </c>
      <c r="B49" s="78" t="s">
        <v>1779</v>
      </c>
      <c r="C49" s="80" t="s">
        <v>1780</v>
      </c>
      <c r="D49" s="82" t="s">
        <v>1781</v>
      </c>
      <c r="E49" s="82" t="s">
        <v>1782</v>
      </c>
      <c r="F49" s="83" t="s">
        <v>1741</v>
      </c>
      <c r="G49" s="83" t="s">
        <v>1599</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307</v>
      </c>
      <c r="B50" s="78" t="s">
        <v>1783</v>
      </c>
      <c r="C50" s="80" t="s">
        <v>1784</v>
      </c>
      <c r="D50" s="82" t="s">
        <v>1785</v>
      </c>
      <c r="E50" s="82" t="s">
        <v>1786</v>
      </c>
      <c r="F50" s="83" t="s">
        <v>1741</v>
      </c>
      <c r="G50" s="83" t="s">
        <v>1657</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1787</v>
      </c>
      <c r="B51" s="77">
        <v>6</v>
      </c>
      <c r="C51" s="79" t="s">
        <v>20</v>
      </c>
      <c r="D51" s="81" t="s">
        <v>1788</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1787</v>
      </c>
      <c r="B52" s="78" t="s">
        <v>1789</v>
      </c>
      <c r="C52" s="80" t="s">
        <v>1790</v>
      </c>
      <c r="D52" s="82" t="s">
        <v>1791</v>
      </c>
      <c r="E52" s="82" t="s">
        <v>1792</v>
      </c>
      <c r="F52" s="83" t="s">
        <v>1716</v>
      </c>
      <c r="G52" s="83" t="s">
        <v>1657</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1787</v>
      </c>
      <c r="B53" s="78" t="s">
        <v>1793</v>
      </c>
      <c r="C53" s="80" t="s">
        <v>1794</v>
      </c>
      <c r="D53" s="82" t="s">
        <v>1795</v>
      </c>
      <c r="E53" s="82" t="s">
        <v>1796</v>
      </c>
      <c r="F53" s="83" t="s">
        <v>1716</v>
      </c>
      <c r="G53" s="83" t="s">
        <v>1657</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1787</v>
      </c>
      <c r="B54" s="78" t="s">
        <v>1797</v>
      </c>
      <c r="C54" s="80" t="s">
        <v>1798</v>
      </c>
      <c r="D54" s="82" t="s">
        <v>1799</v>
      </c>
      <c r="E54" s="82" t="s">
        <v>1800</v>
      </c>
      <c r="F54" s="83" t="s">
        <v>1741</v>
      </c>
      <c r="G54" s="83" t="s">
        <v>1641</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1787</v>
      </c>
      <c r="B55" s="78" t="s">
        <v>1801</v>
      </c>
      <c r="C55" s="80" t="s">
        <v>1802</v>
      </c>
      <c r="D55" s="82" t="s">
        <v>1803</v>
      </c>
      <c r="E55" s="82" t="s">
        <v>1804</v>
      </c>
      <c r="F55" s="83" t="s">
        <v>1741</v>
      </c>
      <c r="G55" s="83" t="s">
        <v>1641</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1787</v>
      </c>
      <c r="B56" s="78" t="s">
        <v>1805</v>
      </c>
      <c r="C56" s="80" t="s">
        <v>1806</v>
      </c>
      <c r="D56" s="82" t="s">
        <v>1807</v>
      </c>
      <c r="E56" s="82" t="s">
        <v>1808</v>
      </c>
      <c r="F56" s="83" t="s">
        <v>1741</v>
      </c>
      <c r="G56" s="83" t="s">
        <v>1641</v>
      </c>
      <c r="H56" s="83">
        <v>1</v>
      </c>
      <c r="I56" s="85">
        <f>IF(COUNTIF(J56:AW56,"&lt;&gt;")=0,"",SUMPRODUCT(((Recommendations[ImplStatus]="Implemented")+(Recommendations[ImplStatus]="Compensated"))*ISNUMBER(MATCH(Recommendations[Id],J56:AW56,0)))/COUNTIF(J56:AW56,"&lt;&gt;"))</f>
        <v>0</v>
      </c>
      <c r="J56" s="87" t="s">
        <v>563</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1787</v>
      </c>
      <c r="B57" s="78" t="s">
        <v>1809</v>
      </c>
      <c r="C57" s="80" t="s">
        <v>1810</v>
      </c>
      <c r="D57" s="82" t="s">
        <v>1811</v>
      </c>
      <c r="E57" s="82" t="s">
        <v>1812</v>
      </c>
      <c r="F57" s="83" t="s">
        <v>1624</v>
      </c>
      <c r="G57" s="83" t="s">
        <v>1599</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1787</v>
      </c>
      <c r="B58" s="78" t="s">
        <v>1813</v>
      </c>
      <c r="C58" s="80" t="s">
        <v>1814</v>
      </c>
      <c r="D58" s="82" t="s">
        <v>1815</v>
      </c>
      <c r="E58" s="82" t="s">
        <v>1816</v>
      </c>
      <c r="F58" s="83" t="s">
        <v>1741</v>
      </c>
      <c r="G58" s="83" t="s">
        <v>1641</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1787</v>
      </c>
      <c r="B59" s="78" t="s">
        <v>1817</v>
      </c>
      <c r="C59" s="80" t="s">
        <v>1818</v>
      </c>
      <c r="D59" s="82" t="s">
        <v>1819</v>
      </c>
      <c r="E59" s="82" t="s">
        <v>1820</v>
      </c>
      <c r="F59" s="83" t="s">
        <v>1741</v>
      </c>
      <c r="G59" s="83" t="s">
        <v>1657</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1821</v>
      </c>
      <c r="B60" s="77">
        <v>7</v>
      </c>
      <c r="C60" s="79" t="s">
        <v>20</v>
      </c>
      <c r="D60" s="81" t="s">
        <v>1822</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1821</v>
      </c>
      <c r="B61" s="78" t="s">
        <v>1823</v>
      </c>
      <c r="C61" s="80" t="s">
        <v>1824</v>
      </c>
      <c r="D61" s="82" t="s">
        <v>1825</v>
      </c>
      <c r="E61" s="82" t="s">
        <v>1826</v>
      </c>
      <c r="F61" s="83" t="s">
        <v>1716</v>
      </c>
      <c r="G61" s="83" t="s">
        <v>1657</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1821</v>
      </c>
      <c r="B62" s="78" t="s">
        <v>1827</v>
      </c>
      <c r="C62" s="80" t="s">
        <v>1828</v>
      </c>
      <c r="D62" s="82" t="s">
        <v>1829</v>
      </c>
      <c r="E62" s="82" t="s">
        <v>1830</v>
      </c>
      <c r="F62" s="83" t="s">
        <v>1716</v>
      </c>
      <c r="G62" s="83" t="s">
        <v>1657</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1821</v>
      </c>
      <c r="B63" s="78" t="s">
        <v>1831</v>
      </c>
      <c r="C63" s="80" t="s">
        <v>1832</v>
      </c>
      <c r="D63" s="82" t="s">
        <v>1833</v>
      </c>
      <c r="E63" s="82" t="s">
        <v>1834</v>
      </c>
      <c r="F63" s="83" t="s">
        <v>1624</v>
      </c>
      <c r="G63" s="83" t="s">
        <v>1641</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1821</v>
      </c>
      <c r="B64" s="78" t="s">
        <v>1835</v>
      </c>
      <c r="C64" s="80" t="s">
        <v>1836</v>
      </c>
      <c r="D64" s="82" t="s">
        <v>1837</v>
      </c>
      <c r="E64" s="82" t="s">
        <v>1838</v>
      </c>
      <c r="F64" s="83" t="s">
        <v>1624</v>
      </c>
      <c r="G64" s="83" t="s">
        <v>1641</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1821</v>
      </c>
      <c r="B65" s="78" t="s">
        <v>1839</v>
      </c>
      <c r="C65" s="80" t="s">
        <v>1840</v>
      </c>
      <c r="D65" s="82" t="s">
        <v>1841</v>
      </c>
      <c r="E65" s="82" t="s">
        <v>1842</v>
      </c>
      <c r="F65" s="83" t="s">
        <v>1624</v>
      </c>
      <c r="G65" s="83" t="s">
        <v>1599</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1821</v>
      </c>
      <c r="B66" s="78" t="s">
        <v>1843</v>
      </c>
      <c r="C66" s="80" t="s">
        <v>1844</v>
      </c>
      <c r="D66" s="82" t="s">
        <v>1845</v>
      </c>
      <c r="E66" s="82" t="s">
        <v>1846</v>
      </c>
      <c r="F66" s="83" t="s">
        <v>1624</v>
      </c>
      <c r="G66" s="83" t="s">
        <v>1599</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1821</v>
      </c>
      <c r="B67" s="78" t="s">
        <v>1847</v>
      </c>
      <c r="C67" s="80" t="s">
        <v>1848</v>
      </c>
      <c r="D67" s="82" t="s">
        <v>1849</v>
      </c>
      <c r="E67" s="82" t="s">
        <v>1850</v>
      </c>
      <c r="F67" s="83" t="s">
        <v>1624</v>
      </c>
      <c r="G67" s="83" t="s">
        <v>1604</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1851</v>
      </c>
      <c r="B68" s="77">
        <v>8</v>
      </c>
      <c r="C68" s="79" t="s">
        <v>20</v>
      </c>
      <c r="D68" s="81" t="s">
        <v>1852</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1851</v>
      </c>
      <c r="B69" s="78" t="s">
        <v>1853</v>
      </c>
      <c r="C69" s="80" t="s">
        <v>1854</v>
      </c>
      <c r="D69" s="82" t="s">
        <v>1855</v>
      </c>
      <c r="E69" s="82" t="s">
        <v>1856</v>
      </c>
      <c r="F69" s="83" t="s">
        <v>1716</v>
      </c>
      <c r="G69" s="83" t="s">
        <v>1657</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1851</v>
      </c>
      <c r="B70" s="78" t="s">
        <v>1857</v>
      </c>
      <c r="C70" s="80" t="s">
        <v>1858</v>
      </c>
      <c r="D70" s="82" t="s">
        <v>1859</v>
      </c>
      <c r="E70" s="82" t="s">
        <v>1860</v>
      </c>
      <c r="F70" s="83" t="s">
        <v>1656</v>
      </c>
      <c r="G70" s="83" t="s">
        <v>1609</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1851</v>
      </c>
      <c r="B71" s="78" t="s">
        <v>1861</v>
      </c>
      <c r="C71" s="80" t="s">
        <v>1862</v>
      </c>
      <c r="D71" s="82" t="s">
        <v>1863</v>
      </c>
      <c r="E71" s="82" t="s">
        <v>1864</v>
      </c>
      <c r="F71" s="83" t="s">
        <v>1656</v>
      </c>
      <c r="G71" s="83" t="s">
        <v>1641</v>
      </c>
      <c r="H71" s="83">
        <v>1</v>
      </c>
      <c r="I71" s="85">
        <f>IF(COUNTIF(J71:AW71,"&lt;&gt;")=0,"",SUMPRODUCT(((Recommendations[ImplStatus]="Implemented")+(Recommendations[ImplStatus]="Compensated"))*ISNUMBER(MATCH(Recommendations[Id],J71:AW71,0)))/COUNTIF(J71:AW71,"&lt;&gt;"))</f>
        <v>0</v>
      </c>
      <c r="J71" s="87" t="s">
        <v>570</v>
      </c>
      <c r="K71" s="87" t="s">
        <v>576</v>
      </c>
      <c r="L71" s="87" t="s">
        <v>582</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1851</v>
      </c>
      <c r="B72" s="78" t="s">
        <v>1865</v>
      </c>
      <c r="C72" s="80" t="s">
        <v>1866</v>
      </c>
      <c r="D72" s="82" t="s">
        <v>1867</v>
      </c>
      <c r="E72" s="82" t="s">
        <v>1868</v>
      </c>
      <c r="F72" s="83" t="s">
        <v>1869</v>
      </c>
      <c r="G72" s="83" t="s">
        <v>1641</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1851</v>
      </c>
      <c r="B73" s="78" t="s">
        <v>1870</v>
      </c>
      <c r="C73" s="80" t="s">
        <v>1871</v>
      </c>
      <c r="D73" s="82" t="s">
        <v>1872</v>
      </c>
      <c r="E73" s="82" t="s">
        <v>1873</v>
      </c>
      <c r="F73" s="83" t="s">
        <v>1656</v>
      </c>
      <c r="G73" s="83" t="s">
        <v>1609</v>
      </c>
      <c r="H73" s="83">
        <v>2</v>
      </c>
      <c r="I73" s="85">
        <f>IF(COUNTIF(J73:AW73,"&lt;&gt;")=0,"",SUMPRODUCT(((Recommendations[ImplStatus]="Implemented")+(Recommendations[ImplStatus]="Compensated"))*ISNUMBER(MATCH(Recommendations[Id],J73:AW73,0)))/COUNTIF(J73:AW73,"&lt;&gt;"))</f>
        <v>0</v>
      </c>
      <c r="J73" s="87" t="s">
        <v>56</v>
      </c>
      <c r="K73" s="87" t="s">
        <v>298</v>
      </c>
      <c r="L73" s="87" t="s">
        <v>301</v>
      </c>
      <c r="M73" s="87" t="s">
        <v>304</v>
      </c>
      <c r="N73" s="87" t="s">
        <v>308</v>
      </c>
      <c r="O73" s="87" t="s">
        <v>311</v>
      </c>
      <c r="P73" s="87" t="s">
        <v>314</v>
      </c>
      <c r="Q73" s="87" t="s">
        <v>317</v>
      </c>
      <c r="R73" s="87" t="s">
        <v>321</v>
      </c>
      <c r="S73" s="87" t="s">
        <v>324</v>
      </c>
      <c r="T73" s="87" t="s">
        <v>328</v>
      </c>
      <c r="U73" s="87" t="s">
        <v>331</v>
      </c>
      <c r="V73" s="87" t="s">
        <v>335</v>
      </c>
      <c r="W73" s="87" t="s">
        <v>338</v>
      </c>
      <c r="X73" s="87" t="s">
        <v>341</v>
      </c>
      <c r="Y73" s="87" t="s">
        <v>344</v>
      </c>
      <c r="Z73" s="87" t="s">
        <v>347</v>
      </c>
      <c r="AA73" s="87" t="s">
        <v>351</v>
      </c>
      <c r="AB73" s="87" t="s">
        <v>354</v>
      </c>
      <c r="AC73" s="87" t="s">
        <v>357</v>
      </c>
      <c r="AD73" s="87" t="s">
        <v>360</v>
      </c>
      <c r="AE73" s="87" t="s">
        <v>364</v>
      </c>
      <c r="AF73" s="87" t="s">
        <v>367</v>
      </c>
      <c r="AG73" s="87" t="s">
        <v>370</v>
      </c>
      <c r="AH73" s="87" t="s">
        <v>373</v>
      </c>
      <c r="AI73" s="87" t="s">
        <v>377</v>
      </c>
      <c r="AJ73" s="87" t="s">
        <v>381</v>
      </c>
      <c r="AK73" s="87" t="s">
        <v>384</v>
      </c>
      <c r="AL73" s="87" t="s">
        <v>387</v>
      </c>
      <c r="AM73" s="87" t="s">
        <v>390</v>
      </c>
      <c r="AN73" s="87"/>
      <c r="AO73" s="87"/>
      <c r="AP73" s="87"/>
      <c r="AQ73" s="87"/>
      <c r="AR73" s="87"/>
      <c r="AS73" s="87"/>
      <c r="AT73" s="87"/>
      <c r="AU73" s="87"/>
      <c r="AV73" s="87"/>
      <c r="AW73" s="98"/>
    </row>
    <row r="74" spans="1:49" ht="60" customHeight="1" x14ac:dyDescent="0.35">
      <c r="A74" s="95" t="s">
        <v>1851</v>
      </c>
      <c r="B74" s="78" t="s">
        <v>1874</v>
      </c>
      <c r="C74" s="80" t="s">
        <v>1875</v>
      </c>
      <c r="D74" s="82" t="s">
        <v>1876</v>
      </c>
      <c r="E74" s="82" t="s">
        <v>1877</v>
      </c>
      <c r="F74" s="83" t="s">
        <v>1656</v>
      </c>
      <c r="G74" s="83" t="s">
        <v>1609</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1851</v>
      </c>
      <c r="B75" s="78" t="s">
        <v>1878</v>
      </c>
      <c r="C75" s="80" t="s">
        <v>1879</v>
      </c>
      <c r="D75" s="82" t="s">
        <v>1880</v>
      </c>
      <c r="E75" s="82" t="s">
        <v>1881</v>
      </c>
      <c r="F75" s="83" t="s">
        <v>1656</v>
      </c>
      <c r="G75" s="83" t="s">
        <v>1609</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1851</v>
      </c>
      <c r="B76" s="78" t="s">
        <v>1882</v>
      </c>
      <c r="C76" s="80" t="s">
        <v>1883</v>
      </c>
      <c r="D76" s="82" t="s">
        <v>1884</v>
      </c>
      <c r="E76" s="82" t="s">
        <v>1885</v>
      </c>
      <c r="F76" s="83" t="s">
        <v>1656</v>
      </c>
      <c r="G76" s="83" t="s">
        <v>1609</v>
      </c>
      <c r="H76" s="83">
        <v>2</v>
      </c>
      <c r="I76" s="85">
        <f>IF(COUNTIF(J76:AW76,"&lt;&gt;")=0,"",SUMPRODUCT(((Recommendations[ImplStatus]="Implemented")+(Recommendations[ImplStatus]="Compensated"))*ISNUMBER(MATCH(Recommendations[Id],J76:AW76,0)))/COUNTIF(J76:AW76,"&lt;&gt;"))</f>
        <v>0</v>
      </c>
      <c r="J76" s="87" t="s">
        <v>1268</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1851</v>
      </c>
      <c r="B77" s="78" t="s">
        <v>1886</v>
      </c>
      <c r="C77" s="80" t="s">
        <v>1887</v>
      </c>
      <c r="D77" s="82" t="s">
        <v>1888</v>
      </c>
      <c r="E77" s="82" t="s">
        <v>1889</v>
      </c>
      <c r="F77" s="83" t="s">
        <v>1656</v>
      </c>
      <c r="G77" s="83" t="s">
        <v>1609</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1851</v>
      </c>
      <c r="B78" s="78" t="s">
        <v>1890</v>
      </c>
      <c r="C78" s="80" t="s">
        <v>1891</v>
      </c>
      <c r="D78" s="82" t="s">
        <v>1892</v>
      </c>
      <c r="E78" s="82" t="s">
        <v>1893</v>
      </c>
      <c r="F78" s="83" t="s">
        <v>1656</v>
      </c>
      <c r="G78" s="83" t="s">
        <v>1641</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1851</v>
      </c>
      <c r="B79" s="78" t="s">
        <v>1894</v>
      </c>
      <c r="C79" s="80" t="s">
        <v>1895</v>
      </c>
      <c r="D79" s="82" t="s">
        <v>1896</v>
      </c>
      <c r="E79" s="82" t="s">
        <v>1897</v>
      </c>
      <c r="F79" s="83" t="s">
        <v>1656</v>
      </c>
      <c r="G79" s="83" t="s">
        <v>1609</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1851</v>
      </c>
      <c r="B80" s="78" t="s">
        <v>1898</v>
      </c>
      <c r="C80" s="80" t="s">
        <v>1899</v>
      </c>
      <c r="D80" s="82" t="s">
        <v>1900</v>
      </c>
      <c r="E80" s="82" t="s">
        <v>1901</v>
      </c>
      <c r="F80" s="83" t="s">
        <v>1656</v>
      </c>
      <c r="G80" s="83" t="s">
        <v>1609</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1902</v>
      </c>
      <c r="B81" s="77">
        <v>9</v>
      </c>
      <c r="C81" s="79" t="s">
        <v>20</v>
      </c>
      <c r="D81" s="81" t="s">
        <v>1903</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1902</v>
      </c>
      <c r="B82" s="78" t="s">
        <v>1904</v>
      </c>
      <c r="C82" s="80" t="s">
        <v>1905</v>
      </c>
      <c r="D82" s="82" t="s">
        <v>1906</v>
      </c>
      <c r="E82" s="82" t="s">
        <v>1907</v>
      </c>
      <c r="F82" s="83" t="s">
        <v>1624</v>
      </c>
      <c r="G82" s="83" t="s">
        <v>1641</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1902</v>
      </c>
      <c r="B83" s="78" t="s">
        <v>1908</v>
      </c>
      <c r="C83" s="80" t="s">
        <v>1909</v>
      </c>
      <c r="D83" s="82" t="s">
        <v>1910</v>
      </c>
      <c r="E83" s="82" t="s">
        <v>1911</v>
      </c>
      <c r="F83" s="83" t="s">
        <v>1598</v>
      </c>
      <c r="G83" s="83" t="s">
        <v>1641</v>
      </c>
      <c r="H83" s="83">
        <v>1</v>
      </c>
      <c r="I83" s="85">
        <f>IF(COUNTIF(J83:AW83,"&lt;&gt;")=0,"",SUMPRODUCT(((Recommendations[ImplStatus]="Implemented")+(Recommendations[ImplStatus]="Compensated"))*ISNUMBER(MATCH(Recommendations[Id],J83:AW83,0)))/COUNTIF(J83:AW83,"&lt;&gt;"))</f>
        <v>0</v>
      </c>
      <c r="J83" s="87" t="s">
        <v>586</v>
      </c>
      <c r="K83" s="87" t="s">
        <v>592</v>
      </c>
      <c r="L83" s="87" t="s">
        <v>598</v>
      </c>
      <c r="M83" s="87" t="s">
        <v>604</v>
      </c>
      <c r="N83" s="87" t="s">
        <v>635</v>
      </c>
      <c r="O83" s="87" t="s">
        <v>641</v>
      </c>
      <c r="P83" s="87" t="s">
        <v>670</v>
      </c>
      <c r="Q83" s="87" t="s">
        <v>681</v>
      </c>
      <c r="R83" s="87" t="s">
        <v>687</v>
      </c>
      <c r="S83" s="87" t="s">
        <v>693</v>
      </c>
      <c r="T83" s="87" t="s">
        <v>704</v>
      </c>
      <c r="U83" s="87" t="s">
        <v>709</v>
      </c>
      <c r="V83" s="87" t="s">
        <v>714</v>
      </c>
      <c r="W83" s="87" t="s">
        <v>719</v>
      </c>
      <c r="X83" s="87" t="s">
        <v>724</v>
      </c>
      <c r="Y83" s="87" t="s">
        <v>729</v>
      </c>
      <c r="Z83" s="87" t="s">
        <v>735</v>
      </c>
      <c r="AA83" s="87" t="s">
        <v>740</v>
      </c>
      <c r="AB83" s="87" t="s">
        <v>745</v>
      </c>
      <c r="AC83" s="87" t="s">
        <v>750</v>
      </c>
      <c r="AD83" s="87" t="s">
        <v>755</v>
      </c>
      <c r="AE83" s="87" t="s">
        <v>760</v>
      </c>
      <c r="AF83" s="87" t="s">
        <v>765</v>
      </c>
      <c r="AG83" s="87" t="s">
        <v>770</v>
      </c>
      <c r="AH83" s="87" t="s">
        <v>775</v>
      </c>
      <c r="AI83" s="87" t="s">
        <v>780</v>
      </c>
      <c r="AJ83" s="87" t="s">
        <v>785</v>
      </c>
      <c r="AK83" s="87" t="s">
        <v>790</v>
      </c>
      <c r="AL83" s="87" t="s">
        <v>795</v>
      </c>
      <c r="AM83" s="87" t="s">
        <v>800</v>
      </c>
      <c r="AN83" s="87" t="s">
        <v>805</v>
      </c>
      <c r="AO83" s="87" t="s">
        <v>810</v>
      </c>
      <c r="AP83" s="87" t="s">
        <v>815</v>
      </c>
      <c r="AQ83" s="87" t="s">
        <v>820</v>
      </c>
      <c r="AR83" s="87" t="s">
        <v>825</v>
      </c>
      <c r="AS83" s="87" t="s">
        <v>830</v>
      </c>
      <c r="AT83" s="87" t="s">
        <v>835</v>
      </c>
      <c r="AU83" s="87" t="s">
        <v>840</v>
      </c>
      <c r="AV83" s="87" t="s">
        <v>846</v>
      </c>
      <c r="AW83" s="98" t="s">
        <v>851</v>
      </c>
    </row>
    <row r="84" spans="1:49" ht="60" customHeight="1" x14ac:dyDescent="0.35">
      <c r="A84" s="95" t="s">
        <v>1902</v>
      </c>
      <c r="B84" s="78" t="s">
        <v>1912</v>
      </c>
      <c r="C84" s="80" t="s">
        <v>1913</v>
      </c>
      <c r="D84" s="82" t="s">
        <v>1914</v>
      </c>
      <c r="E84" s="82" t="s">
        <v>1915</v>
      </c>
      <c r="F84" s="83" t="s">
        <v>1869</v>
      </c>
      <c r="G84" s="83" t="s">
        <v>1641</v>
      </c>
      <c r="H84" s="83">
        <v>2</v>
      </c>
      <c r="I84" s="85">
        <f>IF(COUNTIF(J84:AW84,"&lt;&gt;")=0,"",SUMPRODUCT(((Recommendations[ImplStatus]="Implemented")+(Recommendations[ImplStatus]="Compensated"))*ISNUMBER(MATCH(Recommendations[Id],J84:AW84,0)))/COUNTIF(J84:AW84,"&lt;&gt;"))</f>
        <v>0</v>
      </c>
      <c r="J84" s="87" t="s">
        <v>1156</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1902</v>
      </c>
      <c r="B85" s="78" t="s">
        <v>1916</v>
      </c>
      <c r="C85" s="80" t="s">
        <v>1917</v>
      </c>
      <c r="D85" s="82" t="s">
        <v>1918</v>
      </c>
      <c r="E85" s="82" t="s">
        <v>1919</v>
      </c>
      <c r="F85" s="83" t="s">
        <v>1624</v>
      </c>
      <c r="G85" s="83" t="s">
        <v>1641</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1902</v>
      </c>
      <c r="B86" s="78" t="s">
        <v>1920</v>
      </c>
      <c r="C86" s="80" t="s">
        <v>1921</v>
      </c>
      <c r="D86" s="82" t="s">
        <v>1922</v>
      </c>
      <c r="E86" s="82" t="s">
        <v>1923</v>
      </c>
      <c r="F86" s="83" t="s">
        <v>1869</v>
      </c>
      <c r="G86" s="83" t="s">
        <v>1641</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1902</v>
      </c>
      <c r="B87" s="78" t="s">
        <v>1924</v>
      </c>
      <c r="C87" s="80" t="s">
        <v>1925</v>
      </c>
      <c r="D87" s="82" t="s">
        <v>1926</v>
      </c>
      <c r="E87" s="82" t="s">
        <v>1927</v>
      </c>
      <c r="F87" s="83" t="s">
        <v>1869</v>
      </c>
      <c r="G87" s="83" t="s">
        <v>1641</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1902</v>
      </c>
      <c r="B88" s="78" t="s">
        <v>1928</v>
      </c>
      <c r="C88" s="80" t="s">
        <v>1929</v>
      </c>
      <c r="D88" s="82" t="s">
        <v>1930</v>
      </c>
      <c r="E88" s="82" t="s">
        <v>1931</v>
      </c>
      <c r="F88" s="83" t="s">
        <v>1869</v>
      </c>
      <c r="G88" s="83" t="s">
        <v>1641</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1932</v>
      </c>
      <c r="B89" s="77">
        <v>10</v>
      </c>
      <c r="C89" s="79" t="s">
        <v>20</v>
      </c>
      <c r="D89" s="81" t="s">
        <v>1933</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1932</v>
      </c>
      <c r="B90" s="78" t="s">
        <v>1934</v>
      </c>
      <c r="C90" s="80" t="s">
        <v>1935</v>
      </c>
      <c r="D90" s="82" t="s">
        <v>1936</v>
      </c>
      <c r="E90" s="82" t="s">
        <v>1937</v>
      </c>
      <c r="F90" s="83" t="s">
        <v>1598</v>
      </c>
      <c r="G90" s="83" t="s">
        <v>1609</v>
      </c>
      <c r="H90" s="83">
        <v>1</v>
      </c>
      <c r="I90" s="85">
        <f>IF(COUNTIF(J90:AW90,"&lt;&gt;")=0,"",SUMPRODUCT(((Recommendations[ImplStatus]="Implemented")+(Recommendations[ImplStatus]="Compensated"))*ISNUMBER(MATCH(Recommendations[Id],J90:AW90,0)))/COUNTIF(J90:AW90,"&lt;&gt;"))</f>
        <v>0</v>
      </c>
      <c r="J90" s="87" t="s">
        <v>1126</v>
      </c>
      <c r="K90" s="87" t="s">
        <v>1133</v>
      </c>
      <c r="L90" s="87" t="s">
        <v>1138</v>
      </c>
      <c r="M90" s="87" t="s">
        <v>1143</v>
      </c>
      <c r="N90" s="87" t="s">
        <v>1162</v>
      </c>
      <c r="O90" s="87" t="s">
        <v>1168</v>
      </c>
      <c r="P90" s="87" t="s">
        <v>1173</v>
      </c>
      <c r="Q90" s="87" t="s">
        <v>1178</v>
      </c>
      <c r="R90" s="87" t="s">
        <v>1183</v>
      </c>
      <c r="S90" s="87" t="s">
        <v>1189</v>
      </c>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1932</v>
      </c>
      <c r="B91" s="78" t="s">
        <v>1938</v>
      </c>
      <c r="C91" s="80" t="s">
        <v>1939</v>
      </c>
      <c r="D91" s="82" t="s">
        <v>1940</v>
      </c>
      <c r="E91" s="82" t="s">
        <v>1941</v>
      </c>
      <c r="F91" s="83" t="s">
        <v>1598</v>
      </c>
      <c r="G91" s="83" t="s">
        <v>1641</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1932</v>
      </c>
      <c r="B92" s="78" t="s">
        <v>1942</v>
      </c>
      <c r="C92" s="80" t="s">
        <v>1943</v>
      </c>
      <c r="D92" s="82" t="s">
        <v>1944</v>
      </c>
      <c r="E92" s="82" t="s">
        <v>1945</v>
      </c>
      <c r="F92" s="83" t="s">
        <v>1598</v>
      </c>
      <c r="G92" s="83" t="s">
        <v>1641</v>
      </c>
      <c r="H92" s="83">
        <v>1</v>
      </c>
      <c r="I92" s="85">
        <f>IF(COUNTIF(J92:AW92,"&lt;&gt;")=0,"",SUMPRODUCT(((Recommendations[ImplStatus]="Implemented")+(Recommendations[ImplStatus]="Compensated"))*ISNUMBER(MATCH(Recommendations[Id],J92:AW92,0)))/COUNTIF(J92:AW92,"&lt;&gt;"))</f>
        <v>0</v>
      </c>
      <c r="J92" s="87" t="s">
        <v>547</v>
      </c>
      <c r="K92" s="87" t="s">
        <v>552</v>
      </c>
      <c r="L92" s="87" t="s">
        <v>557</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1932</v>
      </c>
      <c r="B93" s="78" t="s">
        <v>1946</v>
      </c>
      <c r="C93" s="80" t="s">
        <v>1947</v>
      </c>
      <c r="D93" s="82" t="s">
        <v>1948</v>
      </c>
      <c r="E93" s="82" t="s">
        <v>1949</v>
      </c>
      <c r="F93" s="83" t="s">
        <v>1598</v>
      </c>
      <c r="G93" s="83" t="s">
        <v>1609</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1932</v>
      </c>
      <c r="B94" s="78" t="s">
        <v>1950</v>
      </c>
      <c r="C94" s="80" t="s">
        <v>1951</v>
      </c>
      <c r="D94" s="82" t="s">
        <v>1952</v>
      </c>
      <c r="E94" s="82" t="s">
        <v>1953</v>
      </c>
      <c r="F94" s="83" t="s">
        <v>1598</v>
      </c>
      <c r="G94" s="83" t="s">
        <v>1641</v>
      </c>
      <c r="H94" s="83">
        <v>2</v>
      </c>
      <c r="I94" s="85">
        <f>IF(COUNTIF(J94:AW94,"&lt;&gt;")=0,"",SUMPRODUCT(((Recommendations[ImplStatus]="Implemented")+(Recommendations[ImplStatus]="Compensated"))*ISNUMBER(MATCH(Recommendations[Id],J94:AW94,0)))/COUNTIF(J94:AW94,"&lt;&gt;"))</f>
        <v>0</v>
      </c>
      <c r="J94" s="87" t="s">
        <v>447</v>
      </c>
      <c r="K94" s="87" t="s">
        <v>521</v>
      </c>
      <c r="L94" s="87" t="s">
        <v>527</v>
      </c>
      <c r="M94" s="87" t="s">
        <v>1149</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1932</v>
      </c>
      <c r="B95" s="78" t="s">
        <v>1954</v>
      </c>
      <c r="C95" s="80" t="s">
        <v>1955</v>
      </c>
      <c r="D95" s="82" t="s">
        <v>1956</v>
      </c>
      <c r="E95" s="82" t="s">
        <v>1957</v>
      </c>
      <c r="F95" s="83" t="s">
        <v>1598</v>
      </c>
      <c r="G95" s="83" t="s">
        <v>1641</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1932</v>
      </c>
      <c r="B96" s="78" t="s">
        <v>1958</v>
      </c>
      <c r="C96" s="80" t="s">
        <v>1959</v>
      </c>
      <c r="D96" s="82" t="s">
        <v>1960</v>
      </c>
      <c r="E96" s="82" t="s">
        <v>1961</v>
      </c>
      <c r="F96" s="83" t="s">
        <v>1598</v>
      </c>
      <c r="G96" s="83" t="s">
        <v>1609</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1962</v>
      </c>
      <c r="B97" s="77">
        <v>11</v>
      </c>
      <c r="C97" s="79" t="s">
        <v>20</v>
      </c>
      <c r="D97" s="81" t="s">
        <v>1963</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1962</v>
      </c>
      <c r="B98" s="78" t="s">
        <v>1964</v>
      </c>
      <c r="C98" s="80" t="s">
        <v>1965</v>
      </c>
      <c r="D98" s="82" t="s">
        <v>1966</v>
      </c>
      <c r="E98" s="82" t="s">
        <v>1967</v>
      </c>
      <c r="F98" s="83" t="s">
        <v>1716</v>
      </c>
      <c r="G98" s="83" t="s">
        <v>1657</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1962</v>
      </c>
      <c r="B99" s="78" t="s">
        <v>1968</v>
      </c>
      <c r="C99" s="80" t="s">
        <v>1969</v>
      </c>
      <c r="D99" s="82" t="s">
        <v>1970</v>
      </c>
      <c r="E99" s="82" t="s">
        <v>1971</v>
      </c>
      <c r="F99" s="83" t="s">
        <v>1656</v>
      </c>
      <c r="G99" s="83" t="s">
        <v>1972</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1962</v>
      </c>
      <c r="B100" s="78" t="s">
        <v>1973</v>
      </c>
      <c r="C100" s="80" t="s">
        <v>1974</v>
      </c>
      <c r="D100" s="82" t="s">
        <v>1975</v>
      </c>
      <c r="E100" s="82" t="s">
        <v>1976</v>
      </c>
      <c r="F100" s="83" t="s">
        <v>1656</v>
      </c>
      <c r="G100" s="83" t="s">
        <v>1641</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1962</v>
      </c>
      <c r="B101" s="78" t="s">
        <v>1977</v>
      </c>
      <c r="C101" s="80" t="s">
        <v>1978</v>
      </c>
      <c r="D101" s="82" t="s">
        <v>1979</v>
      </c>
      <c r="E101" s="82" t="s">
        <v>1980</v>
      </c>
      <c r="F101" s="83" t="s">
        <v>1656</v>
      </c>
      <c r="G101" s="83" t="s">
        <v>1972</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1962</v>
      </c>
      <c r="B102" s="78" t="s">
        <v>1981</v>
      </c>
      <c r="C102" s="80" t="s">
        <v>1982</v>
      </c>
      <c r="D102" s="82" t="s">
        <v>1983</v>
      </c>
      <c r="E102" s="82" t="s">
        <v>1984</v>
      </c>
      <c r="F102" s="83" t="s">
        <v>1656</v>
      </c>
      <c r="G102" s="83" t="s">
        <v>1972</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1985</v>
      </c>
      <c r="B103" s="77">
        <v>12</v>
      </c>
      <c r="C103" s="79" t="s">
        <v>20</v>
      </c>
      <c r="D103" s="81" t="s">
        <v>1986</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1985</v>
      </c>
      <c r="B104" s="78" t="s">
        <v>1987</v>
      </c>
      <c r="C104" s="80" t="s">
        <v>1988</v>
      </c>
      <c r="D104" s="82" t="s">
        <v>1989</v>
      </c>
      <c r="E104" s="82" t="s">
        <v>1990</v>
      </c>
      <c r="F104" s="83" t="s">
        <v>1869</v>
      </c>
      <c r="G104" s="83" t="s">
        <v>1641</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1985</v>
      </c>
      <c r="B105" s="78" t="s">
        <v>1991</v>
      </c>
      <c r="C105" s="80" t="s">
        <v>1992</v>
      </c>
      <c r="D105" s="82" t="s">
        <v>1993</v>
      </c>
      <c r="E105" s="82" t="s">
        <v>1994</v>
      </c>
      <c r="F105" s="83" t="s">
        <v>1869</v>
      </c>
      <c r="G105" s="83" t="s">
        <v>1641</v>
      </c>
      <c r="H105" s="83">
        <v>2</v>
      </c>
      <c r="I105" s="85">
        <f>IF(COUNTIF(J105:AW105,"&lt;&gt;")=0,"",SUMPRODUCT(((Recommendations[ImplStatus]="Implemented")+(Recommendations[ImplStatus]="Compensated"))*ISNUMBER(MATCH(Recommendations[Id],J105:AW105,0)))/COUNTIF(J105:AW105,"&lt;&gt;"))</f>
        <v>0</v>
      </c>
      <c r="J105" s="87" t="s">
        <v>394</v>
      </c>
      <c r="K105" s="87" t="s">
        <v>397</v>
      </c>
      <c r="L105" s="87" t="s">
        <v>400</v>
      </c>
      <c r="M105" s="87" t="s">
        <v>404</v>
      </c>
      <c r="N105" s="87" t="s">
        <v>407</v>
      </c>
      <c r="O105" s="87" t="s">
        <v>410</v>
      </c>
      <c r="P105" s="87" t="s">
        <v>414</v>
      </c>
      <c r="Q105" s="87" t="s">
        <v>417</v>
      </c>
      <c r="R105" s="87" t="s">
        <v>420</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1985</v>
      </c>
      <c r="B106" s="78" t="s">
        <v>1995</v>
      </c>
      <c r="C106" s="80" t="s">
        <v>1996</v>
      </c>
      <c r="D106" s="82" t="s">
        <v>1997</v>
      </c>
      <c r="E106" s="82" t="s">
        <v>1998</v>
      </c>
      <c r="F106" s="83" t="s">
        <v>1869</v>
      </c>
      <c r="G106" s="83" t="s">
        <v>1641</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1985</v>
      </c>
      <c r="B107" s="78" t="s">
        <v>1999</v>
      </c>
      <c r="C107" s="80" t="s">
        <v>2000</v>
      </c>
      <c r="D107" s="82" t="s">
        <v>2001</v>
      </c>
      <c r="E107" s="82" t="s">
        <v>2002</v>
      </c>
      <c r="F107" s="83" t="s">
        <v>1716</v>
      </c>
      <c r="G107" s="83" t="s">
        <v>1657</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1985</v>
      </c>
      <c r="B108" s="78" t="s">
        <v>2003</v>
      </c>
      <c r="C108" s="80" t="s">
        <v>2004</v>
      </c>
      <c r="D108" s="82" t="s">
        <v>2005</v>
      </c>
      <c r="E108" s="82" t="s">
        <v>2006</v>
      </c>
      <c r="F108" s="83" t="s">
        <v>1869</v>
      </c>
      <c r="G108" s="83" t="s">
        <v>1641</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1985</v>
      </c>
      <c r="B109" s="78" t="s">
        <v>2007</v>
      </c>
      <c r="C109" s="80" t="s">
        <v>2008</v>
      </c>
      <c r="D109" s="82" t="s">
        <v>2009</v>
      </c>
      <c r="E109" s="82" t="s">
        <v>2010</v>
      </c>
      <c r="F109" s="83" t="s">
        <v>1869</v>
      </c>
      <c r="G109" s="83" t="s">
        <v>1641</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1985</v>
      </c>
      <c r="B110" s="78" t="s">
        <v>2011</v>
      </c>
      <c r="C110" s="80" t="s">
        <v>2012</v>
      </c>
      <c r="D110" s="82" t="s">
        <v>2013</v>
      </c>
      <c r="E110" s="82" t="s">
        <v>2014</v>
      </c>
      <c r="F110" s="83" t="s">
        <v>1598</v>
      </c>
      <c r="G110" s="83" t="s">
        <v>1641</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1985</v>
      </c>
      <c r="B111" s="78" t="s">
        <v>2015</v>
      </c>
      <c r="C111" s="80" t="s">
        <v>2016</v>
      </c>
      <c r="D111" s="82" t="s">
        <v>2017</v>
      </c>
      <c r="E111" s="82" t="s">
        <v>2018</v>
      </c>
      <c r="F111" s="83" t="s">
        <v>1598</v>
      </c>
      <c r="G111" s="83" t="s">
        <v>1641</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2019</v>
      </c>
      <c r="B112" s="77">
        <v>13</v>
      </c>
      <c r="C112" s="79" t="s">
        <v>20</v>
      </c>
      <c r="D112" s="81" t="s">
        <v>2020</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2019</v>
      </c>
      <c r="B113" s="78" t="s">
        <v>2021</v>
      </c>
      <c r="C113" s="80" t="s">
        <v>2022</v>
      </c>
      <c r="D113" s="82" t="s">
        <v>2023</v>
      </c>
      <c r="E113" s="82" t="s">
        <v>2024</v>
      </c>
      <c r="F113" s="83" t="s">
        <v>1869</v>
      </c>
      <c r="G113" s="83" t="s">
        <v>1609</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2019</v>
      </c>
      <c r="B114" s="78" t="s">
        <v>2025</v>
      </c>
      <c r="C114" s="80" t="s">
        <v>2026</v>
      </c>
      <c r="D114" s="82" t="s">
        <v>2027</v>
      </c>
      <c r="E114" s="82" t="s">
        <v>2028</v>
      </c>
      <c r="F114" s="83" t="s">
        <v>1598</v>
      </c>
      <c r="G114" s="83" t="s">
        <v>1609</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2019</v>
      </c>
      <c r="B115" s="78" t="s">
        <v>2029</v>
      </c>
      <c r="C115" s="80" t="s">
        <v>2030</v>
      </c>
      <c r="D115" s="82" t="s">
        <v>2031</v>
      </c>
      <c r="E115" s="82" t="s">
        <v>2032</v>
      </c>
      <c r="F115" s="83" t="s">
        <v>1869</v>
      </c>
      <c r="G115" s="83" t="s">
        <v>1609</v>
      </c>
      <c r="H115" s="83">
        <v>2</v>
      </c>
      <c r="I115" s="85">
        <f>IF(COUNTIF(J115:AW115,"&lt;&gt;")=0,"",SUMPRODUCT(((Recommendations[ImplStatus]="Implemented")+(Recommendations[ImplStatus]="Compensated"))*ISNUMBER(MATCH(Recommendations[Id],J115:AW115,0)))/COUNTIF(J115:AW115,"&lt;&gt;"))</f>
        <v>0</v>
      </c>
      <c r="J115" s="87" t="s">
        <v>1202</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2019</v>
      </c>
      <c r="B116" s="78" t="s">
        <v>2033</v>
      </c>
      <c r="C116" s="80" t="s">
        <v>2034</v>
      </c>
      <c r="D116" s="82" t="s">
        <v>2035</v>
      </c>
      <c r="E116" s="82" t="s">
        <v>2036</v>
      </c>
      <c r="F116" s="83" t="s">
        <v>1869</v>
      </c>
      <c r="G116" s="83" t="s">
        <v>1641</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2019</v>
      </c>
      <c r="B117" s="78" t="s">
        <v>2037</v>
      </c>
      <c r="C117" s="80" t="s">
        <v>2038</v>
      </c>
      <c r="D117" s="82" t="s">
        <v>2039</v>
      </c>
      <c r="E117" s="82" t="s">
        <v>2040</v>
      </c>
      <c r="F117" s="83" t="s">
        <v>1598</v>
      </c>
      <c r="G117" s="83" t="s">
        <v>1641</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2019</v>
      </c>
      <c r="B118" s="78" t="s">
        <v>2041</v>
      </c>
      <c r="C118" s="80" t="s">
        <v>2042</v>
      </c>
      <c r="D118" s="82" t="s">
        <v>2043</v>
      </c>
      <c r="E118" s="82" t="s">
        <v>2044</v>
      </c>
      <c r="F118" s="83" t="s">
        <v>1869</v>
      </c>
      <c r="G118" s="83" t="s">
        <v>1609</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2019</v>
      </c>
      <c r="B119" s="78" t="s">
        <v>2045</v>
      </c>
      <c r="C119" s="80" t="s">
        <v>2046</v>
      </c>
      <c r="D119" s="82" t="s">
        <v>2047</v>
      </c>
      <c r="E119" s="82" t="s">
        <v>2048</v>
      </c>
      <c r="F119" s="83" t="s">
        <v>1598</v>
      </c>
      <c r="G119" s="83" t="s">
        <v>1641</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2019</v>
      </c>
      <c r="B120" s="78" t="s">
        <v>2049</v>
      </c>
      <c r="C120" s="80" t="s">
        <v>2050</v>
      </c>
      <c r="D120" s="82" t="s">
        <v>2051</v>
      </c>
      <c r="E120" s="82" t="s">
        <v>2052</v>
      </c>
      <c r="F120" s="83" t="s">
        <v>1869</v>
      </c>
      <c r="G120" s="83" t="s">
        <v>1641</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2019</v>
      </c>
      <c r="B121" s="78" t="s">
        <v>2053</v>
      </c>
      <c r="C121" s="80" t="s">
        <v>2054</v>
      </c>
      <c r="D121" s="82" t="s">
        <v>2055</v>
      </c>
      <c r="E121" s="82" t="s">
        <v>2056</v>
      </c>
      <c r="F121" s="83" t="s">
        <v>1869</v>
      </c>
      <c r="G121" s="83" t="s">
        <v>1641</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2019</v>
      </c>
      <c r="B122" s="78" t="s">
        <v>2057</v>
      </c>
      <c r="C122" s="80" t="s">
        <v>2058</v>
      </c>
      <c r="D122" s="82" t="s">
        <v>2059</v>
      </c>
      <c r="E122" s="82" t="s">
        <v>2060</v>
      </c>
      <c r="F122" s="83" t="s">
        <v>1869</v>
      </c>
      <c r="G122" s="83" t="s">
        <v>1641</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2019</v>
      </c>
      <c r="B123" s="78" t="s">
        <v>2061</v>
      </c>
      <c r="C123" s="80" t="s">
        <v>2062</v>
      </c>
      <c r="D123" s="82" t="s">
        <v>2063</v>
      </c>
      <c r="E123" s="82" t="s">
        <v>2064</v>
      </c>
      <c r="F123" s="83" t="s">
        <v>1869</v>
      </c>
      <c r="G123" s="83" t="s">
        <v>1609</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2065</v>
      </c>
      <c r="B124" s="77">
        <v>14</v>
      </c>
      <c r="C124" s="79" t="s">
        <v>20</v>
      </c>
      <c r="D124" s="81" t="s">
        <v>2066</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2065</v>
      </c>
      <c r="B125" s="78" t="s">
        <v>2067</v>
      </c>
      <c r="C125" s="80" t="s">
        <v>2068</v>
      </c>
      <c r="D125" s="82" t="s">
        <v>2069</v>
      </c>
      <c r="E125" s="82" t="s">
        <v>2070</v>
      </c>
      <c r="F125" s="83" t="s">
        <v>1716</v>
      </c>
      <c r="G125" s="83" t="s">
        <v>1657</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2065</v>
      </c>
      <c r="B126" s="78" t="s">
        <v>2071</v>
      </c>
      <c r="C126" s="80" t="s">
        <v>2072</v>
      </c>
      <c r="D126" s="82" t="s">
        <v>2073</v>
      </c>
      <c r="E126" s="82" t="s">
        <v>2074</v>
      </c>
      <c r="F126" s="83" t="s">
        <v>1741</v>
      </c>
      <c r="G126" s="83" t="s">
        <v>1641</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2065</v>
      </c>
      <c r="B127" s="78" t="s">
        <v>2075</v>
      </c>
      <c r="C127" s="80" t="s">
        <v>2076</v>
      </c>
      <c r="D127" s="82" t="s">
        <v>2077</v>
      </c>
      <c r="E127" s="82" t="s">
        <v>2078</v>
      </c>
      <c r="F127" s="83" t="s">
        <v>1741</v>
      </c>
      <c r="G127" s="83" t="s">
        <v>1641</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2065</v>
      </c>
      <c r="B128" s="78" t="s">
        <v>2079</v>
      </c>
      <c r="C128" s="80" t="s">
        <v>2080</v>
      </c>
      <c r="D128" s="82" t="s">
        <v>2081</v>
      </c>
      <c r="E128" s="82" t="s">
        <v>2082</v>
      </c>
      <c r="F128" s="83" t="s">
        <v>1741</v>
      </c>
      <c r="G128" s="83" t="s">
        <v>1641</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2065</v>
      </c>
      <c r="B129" s="78" t="s">
        <v>2083</v>
      </c>
      <c r="C129" s="80" t="s">
        <v>2084</v>
      </c>
      <c r="D129" s="82" t="s">
        <v>2085</v>
      </c>
      <c r="E129" s="82" t="s">
        <v>2086</v>
      </c>
      <c r="F129" s="83" t="s">
        <v>1741</v>
      </c>
      <c r="G129" s="83" t="s">
        <v>1641</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2065</v>
      </c>
      <c r="B130" s="78" t="s">
        <v>2087</v>
      </c>
      <c r="C130" s="80" t="s">
        <v>2088</v>
      </c>
      <c r="D130" s="82" t="s">
        <v>2089</v>
      </c>
      <c r="E130" s="82" t="s">
        <v>2090</v>
      </c>
      <c r="F130" s="83" t="s">
        <v>1741</v>
      </c>
      <c r="G130" s="83" t="s">
        <v>1641</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2065</v>
      </c>
      <c r="B131" s="78" t="s">
        <v>2091</v>
      </c>
      <c r="C131" s="80" t="s">
        <v>2092</v>
      </c>
      <c r="D131" s="82" t="s">
        <v>2093</v>
      </c>
      <c r="E131" s="82" t="s">
        <v>2094</v>
      </c>
      <c r="F131" s="83" t="s">
        <v>1741</v>
      </c>
      <c r="G131" s="83" t="s">
        <v>1641</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2065</v>
      </c>
      <c r="B132" s="78" t="s">
        <v>2095</v>
      </c>
      <c r="C132" s="80" t="s">
        <v>2096</v>
      </c>
      <c r="D132" s="82" t="s">
        <v>2097</v>
      </c>
      <c r="E132" s="82" t="s">
        <v>2098</v>
      </c>
      <c r="F132" s="83" t="s">
        <v>1741</v>
      </c>
      <c r="G132" s="83" t="s">
        <v>1641</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2065</v>
      </c>
      <c r="B133" s="78" t="s">
        <v>2099</v>
      </c>
      <c r="C133" s="80" t="s">
        <v>2100</v>
      </c>
      <c r="D133" s="82" t="s">
        <v>2101</v>
      </c>
      <c r="E133" s="82" t="s">
        <v>2102</v>
      </c>
      <c r="F133" s="83" t="s">
        <v>1741</v>
      </c>
      <c r="G133" s="83" t="s">
        <v>1641</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2103</v>
      </c>
      <c r="B134" s="77">
        <v>15</v>
      </c>
      <c r="C134" s="79" t="s">
        <v>20</v>
      </c>
      <c r="D134" s="81" t="s">
        <v>2104</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2103</v>
      </c>
      <c r="B135" s="78" t="s">
        <v>2105</v>
      </c>
      <c r="C135" s="80" t="s">
        <v>2106</v>
      </c>
      <c r="D135" s="82" t="s">
        <v>2107</v>
      </c>
      <c r="E135" s="82" t="s">
        <v>2108</v>
      </c>
      <c r="F135" s="83" t="s">
        <v>1741</v>
      </c>
      <c r="G135" s="83" t="s">
        <v>1599</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2103</v>
      </c>
      <c r="B136" s="78" t="s">
        <v>2109</v>
      </c>
      <c r="C136" s="80" t="s">
        <v>2110</v>
      </c>
      <c r="D136" s="82" t="s">
        <v>2111</v>
      </c>
      <c r="E136" s="82" t="s">
        <v>2112</v>
      </c>
      <c r="F136" s="83" t="s">
        <v>1716</v>
      </c>
      <c r="G136" s="83" t="s">
        <v>1657</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2103</v>
      </c>
      <c r="B137" s="78" t="s">
        <v>2113</v>
      </c>
      <c r="C137" s="80" t="s">
        <v>2114</v>
      </c>
      <c r="D137" s="82" t="s">
        <v>2115</v>
      </c>
      <c r="E137" s="82" t="s">
        <v>2116</v>
      </c>
      <c r="F137" s="83" t="s">
        <v>1741</v>
      </c>
      <c r="G137" s="83" t="s">
        <v>1657</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2103</v>
      </c>
      <c r="B138" s="78" t="s">
        <v>2117</v>
      </c>
      <c r="C138" s="80" t="s">
        <v>2118</v>
      </c>
      <c r="D138" s="82" t="s">
        <v>2119</v>
      </c>
      <c r="E138" s="82" t="s">
        <v>2120</v>
      </c>
      <c r="F138" s="83" t="s">
        <v>1716</v>
      </c>
      <c r="G138" s="83" t="s">
        <v>1657</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2103</v>
      </c>
      <c r="B139" s="78" t="s">
        <v>2121</v>
      </c>
      <c r="C139" s="80" t="s">
        <v>2122</v>
      </c>
      <c r="D139" s="82" t="s">
        <v>2123</v>
      </c>
      <c r="E139" s="82" t="s">
        <v>2124</v>
      </c>
      <c r="F139" s="83" t="s">
        <v>1741</v>
      </c>
      <c r="G139" s="83" t="s">
        <v>1657</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2103</v>
      </c>
      <c r="B140" s="78" t="s">
        <v>2125</v>
      </c>
      <c r="C140" s="80" t="s">
        <v>2126</v>
      </c>
      <c r="D140" s="82" t="s">
        <v>2127</v>
      </c>
      <c r="E140" s="82" t="s">
        <v>2128</v>
      </c>
      <c r="F140" s="83" t="s">
        <v>1656</v>
      </c>
      <c r="G140" s="83" t="s">
        <v>1657</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2103</v>
      </c>
      <c r="B141" s="78" t="s">
        <v>2129</v>
      </c>
      <c r="C141" s="80" t="s">
        <v>2130</v>
      </c>
      <c r="D141" s="82" t="s">
        <v>2131</v>
      </c>
      <c r="E141" s="82" t="s">
        <v>2132</v>
      </c>
      <c r="F141" s="83" t="s">
        <v>1656</v>
      </c>
      <c r="G141" s="83" t="s">
        <v>1641</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2133</v>
      </c>
      <c r="B142" s="77">
        <v>16</v>
      </c>
      <c r="C142" s="79" t="s">
        <v>20</v>
      </c>
      <c r="D142" s="81" t="s">
        <v>2134</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2133</v>
      </c>
      <c r="B143" s="78" t="s">
        <v>2135</v>
      </c>
      <c r="C143" s="80" t="s">
        <v>2136</v>
      </c>
      <c r="D143" s="82" t="s">
        <v>2137</v>
      </c>
      <c r="E143" s="82" t="s">
        <v>2138</v>
      </c>
      <c r="F143" s="83" t="s">
        <v>1716</v>
      </c>
      <c r="G143" s="83" t="s">
        <v>1657</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2133</v>
      </c>
      <c r="B144" s="78" t="s">
        <v>2139</v>
      </c>
      <c r="C144" s="80" t="s">
        <v>2140</v>
      </c>
      <c r="D144" s="82" t="s">
        <v>2141</v>
      </c>
      <c r="E144" s="82" t="s">
        <v>2142</v>
      </c>
      <c r="F144" s="83" t="s">
        <v>1716</v>
      </c>
      <c r="G144" s="83" t="s">
        <v>1657</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2133</v>
      </c>
      <c r="B145" s="78" t="s">
        <v>2143</v>
      </c>
      <c r="C145" s="80" t="s">
        <v>2144</v>
      </c>
      <c r="D145" s="82" t="s">
        <v>2145</v>
      </c>
      <c r="E145" s="82" t="s">
        <v>2146</v>
      </c>
      <c r="F145" s="83" t="s">
        <v>1624</v>
      </c>
      <c r="G145" s="83" t="s">
        <v>1609</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2133</v>
      </c>
      <c r="B146" s="78" t="s">
        <v>2147</v>
      </c>
      <c r="C146" s="80" t="s">
        <v>2148</v>
      </c>
      <c r="D146" s="82" t="s">
        <v>2149</v>
      </c>
      <c r="E146" s="82" t="s">
        <v>2150</v>
      </c>
      <c r="F146" s="83" t="s">
        <v>1624</v>
      </c>
      <c r="G146" s="83" t="s">
        <v>1599</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2133</v>
      </c>
      <c r="B147" s="78" t="s">
        <v>2151</v>
      </c>
      <c r="C147" s="80" t="s">
        <v>2152</v>
      </c>
      <c r="D147" s="82" t="s">
        <v>2153</v>
      </c>
      <c r="E147" s="82" t="s">
        <v>2154</v>
      </c>
      <c r="F147" s="83" t="s">
        <v>1624</v>
      </c>
      <c r="G147" s="83" t="s">
        <v>1641</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2133</v>
      </c>
      <c r="B148" s="78" t="s">
        <v>2155</v>
      </c>
      <c r="C148" s="80" t="s">
        <v>2156</v>
      </c>
      <c r="D148" s="82" t="s">
        <v>2157</v>
      </c>
      <c r="E148" s="82" t="s">
        <v>2158</v>
      </c>
      <c r="F148" s="83" t="s">
        <v>1716</v>
      </c>
      <c r="G148" s="83" t="s">
        <v>1657</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2133</v>
      </c>
      <c r="B149" s="78" t="s">
        <v>2159</v>
      </c>
      <c r="C149" s="80" t="s">
        <v>2160</v>
      </c>
      <c r="D149" s="82" t="s">
        <v>2161</v>
      </c>
      <c r="E149" s="82" t="s">
        <v>2162</v>
      </c>
      <c r="F149" s="83" t="s">
        <v>1624</v>
      </c>
      <c r="G149" s="83" t="s">
        <v>1641</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2133</v>
      </c>
      <c r="B150" s="78" t="s">
        <v>2163</v>
      </c>
      <c r="C150" s="80" t="s">
        <v>2164</v>
      </c>
      <c r="D150" s="82" t="s">
        <v>2165</v>
      </c>
      <c r="E150" s="82" t="s">
        <v>2166</v>
      </c>
      <c r="F150" s="83" t="s">
        <v>1869</v>
      </c>
      <c r="G150" s="83" t="s">
        <v>1641</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2133</v>
      </c>
      <c r="B151" s="78" t="s">
        <v>2167</v>
      </c>
      <c r="C151" s="80" t="s">
        <v>2168</v>
      </c>
      <c r="D151" s="82" t="s">
        <v>2169</v>
      </c>
      <c r="E151" s="82" t="s">
        <v>2170</v>
      </c>
      <c r="F151" s="83" t="s">
        <v>1741</v>
      </c>
      <c r="G151" s="83" t="s">
        <v>1641</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2133</v>
      </c>
      <c r="B152" s="78" t="s">
        <v>2171</v>
      </c>
      <c r="C152" s="80" t="s">
        <v>2172</v>
      </c>
      <c r="D152" s="82" t="s">
        <v>2173</v>
      </c>
      <c r="E152" s="82" t="s">
        <v>2174</v>
      </c>
      <c r="F152" s="83" t="s">
        <v>1624</v>
      </c>
      <c r="G152" s="83" t="s">
        <v>1641</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2133</v>
      </c>
      <c r="B153" s="78" t="s">
        <v>2175</v>
      </c>
      <c r="C153" s="80" t="s">
        <v>2176</v>
      </c>
      <c r="D153" s="82" t="s">
        <v>2177</v>
      </c>
      <c r="E153" s="82" t="s">
        <v>2178</v>
      </c>
      <c r="F153" s="83" t="s">
        <v>1624</v>
      </c>
      <c r="G153" s="83" t="s">
        <v>1641</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2133</v>
      </c>
      <c r="B154" s="78" t="s">
        <v>2179</v>
      </c>
      <c r="C154" s="80" t="s">
        <v>2180</v>
      </c>
      <c r="D154" s="82" t="s">
        <v>2181</v>
      </c>
      <c r="E154" s="82" t="s">
        <v>2182</v>
      </c>
      <c r="F154" s="83" t="s">
        <v>1624</v>
      </c>
      <c r="G154" s="83" t="s">
        <v>1641</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2133</v>
      </c>
      <c r="B155" s="78" t="s">
        <v>2183</v>
      </c>
      <c r="C155" s="80" t="s">
        <v>2184</v>
      </c>
      <c r="D155" s="82" t="s">
        <v>2185</v>
      </c>
      <c r="E155" s="82" t="s">
        <v>2186</v>
      </c>
      <c r="F155" s="83" t="s">
        <v>1624</v>
      </c>
      <c r="G155" s="83" t="s">
        <v>1609</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2133</v>
      </c>
      <c r="B156" s="78" t="s">
        <v>2187</v>
      </c>
      <c r="C156" s="80" t="s">
        <v>2188</v>
      </c>
      <c r="D156" s="82" t="s">
        <v>2189</v>
      </c>
      <c r="E156" s="82" t="s">
        <v>2190</v>
      </c>
      <c r="F156" s="83" t="s">
        <v>1624</v>
      </c>
      <c r="G156" s="83" t="s">
        <v>1641</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2191</v>
      </c>
      <c r="B157" s="77">
        <v>17</v>
      </c>
      <c r="C157" s="79" t="s">
        <v>20</v>
      </c>
      <c r="D157" s="81" t="s">
        <v>2192</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2191</v>
      </c>
      <c r="B158" s="78" t="s">
        <v>2193</v>
      </c>
      <c r="C158" s="80" t="s">
        <v>2194</v>
      </c>
      <c r="D158" s="82" t="s">
        <v>2195</v>
      </c>
      <c r="E158" s="82" t="s">
        <v>2196</v>
      </c>
      <c r="F158" s="83" t="s">
        <v>1741</v>
      </c>
      <c r="G158" s="83" t="s">
        <v>1604</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2191</v>
      </c>
      <c r="B159" s="78" t="s">
        <v>2197</v>
      </c>
      <c r="C159" s="80" t="s">
        <v>2198</v>
      </c>
      <c r="D159" s="82" t="s">
        <v>2199</v>
      </c>
      <c r="E159" s="82" t="s">
        <v>2200</v>
      </c>
      <c r="F159" s="83" t="s">
        <v>1716</v>
      </c>
      <c r="G159" s="83" t="s">
        <v>1657</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2191</v>
      </c>
      <c r="B160" s="78" t="s">
        <v>2201</v>
      </c>
      <c r="C160" s="80" t="s">
        <v>2202</v>
      </c>
      <c r="D160" s="82" t="s">
        <v>2203</v>
      </c>
      <c r="E160" s="82" t="s">
        <v>2204</v>
      </c>
      <c r="F160" s="83" t="s">
        <v>1716</v>
      </c>
      <c r="G160" s="83" t="s">
        <v>1657</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2191</v>
      </c>
      <c r="B161" s="78" t="s">
        <v>2205</v>
      </c>
      <c r="C161" s="80" t="s">
        <v>2206</v>
      </c>
      <c r="D161" s="82" t="s">
        <v>2207</v>
      </c>
      <c r="E161" s="82" t="s">
        <v>2208</v>
      </c>
      <c r="F161" s="83" t="s">
        <v>1716</v>
      </c>
      <c r="G161" s="83" t="s">
        <v>1657</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2191</v>
      </c>
      <c r="B162" s="78" t="s">
        <v>2209</v>
      </c>
      <c r="C162" s="80" t="s">
        <v>2210</v>
      </c>
      <c r="D162" s="82" t="s">
        <v>2211</v>
      </c>
      <c r="E162" s="82" t="s">
        <v>2212</v>
      </c>
      <c r="F162" s="83" t="s">
        <v>1741</v>
      </c>
      <c r="G162" s="83" t="s">
        <v>1604</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2191</v>
      </c>
      <c r="B163" s="78" t="s">
        <v>2213</v>
      </c>
      <c r="C163" s="80" t="s">
        <v>2214</v>
      </c>
      <c r="D163" s="82" t="s">
        <v>2215</v>
      </c>
      <c r="E163" s="82" t="s">
        <v>2216</v>
      </c>
      <c r="F163" s="83" t="s">
        <v>1741</v>
      </c>
      <c r="G163" s="83" t="s">
        <v>1604</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2191</v>
      </c>
      <c r="B164" s="78" t="s">
        <v>2217</v>
      </c>
      <c r="C164" s="80" t="s">
        <v>2218</v>
      </c>
      <c r="D164" s="82" t="s">
        <v>2219</v>
      </c>
      <c r="E164" s="82" t="s">
        <v>2220</v>
      </c>
      <c r="F164" s="83" t="s">
        <v>1741</v>
      </c>
      <c r="G164" s="83" t="s">
        <v>1972</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2191</v>
      </c>
      <c r="B165" s="78" t="s">
        <v>2221</v>
      </c>
      <c r="C165" s="80" t="s">
        <v>2222</v>
      </c>
      <c r="D165" s="82" t="s">
        <v>2223</v>
      </c>
      <c r="E165" s="82" t="s">
        <v>2224</v>
      </c>
      <c r="F165" s="83" t="s">
        <v>1741</v>
      </c>
      <c r="G165" s="83" t="s">
        <v>1972</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2191</v>
      </c>
      <c r="B166" s="78" t="s">
        <v>2225</v>
      </c>
      <c r="C166" s="80" t="s">
        <v>2226</v>
      </c>
      <c r="D166" s="82" t="s">
        <v>2227</v>
      </c>
      <c r="E166" s="82" t="s">
        <v>2228</v>
      </c>
      <c r="F166" s="83" t="s">
        <v>1716</v>
      </c>
      <c r="G166" s="83" t="s">
        <v>1972</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2229</v>
      </c>
      <c r="B167" s="77">
        <v>18</v>
      </c>
      <c r="C167" s="79" t="s">
        <v>20</v>
      </c>
      <c r="D167" s="81" t="s">
        <v>2230</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2229</v>
      </c>
      <c r="B168" s="78" t="s">
        <v>2231</v>
      </c>
      <c r="C168" s="80" t="s">
        <v>2232</v>
      </c>
      <c r="D168" s="82" t="s">
        <v>2233</v>
      </c>
      <c r="E168" s="82" t="s">
        <v>2234</v>
      </c>
      <c r="F168" s="83" t="s">
        <v>1716</v>
      </c>
      <c r="G168" s="83" t="s">
        <v>1657</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2229</v>
      </c>
      <c r="B169" s="78" t="s">
        <v>2235</v>
      </c>
      <c r="C169" s="80" t="s">
        <v>2236</v>
      </c>
      <c r="D169" s="82" t="s">
        <v>2237</v>
      </c>
      <c r="E169" s="82" t="s">
        <v>2238</v>
      </c>
      <c r="F169" s="83" t="s">
        <v>1869</v>
      </c>
      <c r="G169" s="83" t="s">
        <v>1609</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2229</v>
      </c>
      <c r="B170" s="78" t="s">
        <v>2239</v>
      </c>
      <c r="C170" s="80" t="s">
        <v>2240</v>
      </c>
      <c r="D170" s="82" t="s">
        <v>2241</v>
      </c>
      <c r="E170" s="82" t="s">
        <v>2242</v>
      </c>
      <c r="F170" s="83" t="s">
        <v>1869</v>
      </c>
      <c r="G170" s="83" t="s">
        <v>1641</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2229</v>
      </c>
      <c r="B171" s="78" t="s">
        <v>2243</v>
      </c>
      <c r="C171" s="80" t="s">
        <v>2244</v>
      </c>
      <c r="D171" s="82" t="s">
        <v>2245</v>
      </c>
      <c r="E171" s="82" t="s">
        <v>2246</v>
      </c>
      <c r="F171" s="83" t="s">
        <v>1869</v>
      </c>
      <c r="G171" s="83" t="s">
        <v>1641</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2229</v>
      </c>
      <c r="B172" s="88" t="s">
        <v>2247</v>
      </c>
      <c r="C172" s="89" t="s">
        <v>2248</v>
      </c>
      <c r="D172" s="90" t="s">
        <v>2249</v>
      </c>
      <c r="E172" s="90" t="s">
        <v>2250</v>
      </c>
      <c r="F172" s="91" t="s">
        <v>1869</v>
      </c>
      <c r="G172" s="91" t="s">
        <v>1609</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1310</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IFERROR(INDEX('Recommendations'!$G$2:$G$276, MATCH(J2,'Recommendations'!$B$2:$B$276,0))="Implemented", FALSE))</xm:f>
            <x14:dxf>
              <font>
                <color rgb="FF000000"/>
              </font>
              <fill>
                <patternFill>
                  <bgColor rgb="FF3C7D22"/>
                </patternFill>
              </fill>
            </x14:dxf>
          </x14:cfRule>
          <x14:cfRule type="expression" priority="2" id="{00000000-000E-0000-0400-000002000000}">
            <xm:f>AND(J2&lt;&gt;"", IFERROR(INDEX('Recommendations'!$G$2:$G$276, MATCH(J2,'Recommendations'!$B$2:$B$276,0))="Compensated", FALSE))</xm:f>
            <x14:dxf>
              <font>
                <color rgb="FF000000"/>
              </font>
              <fill>
                <patternFill>
                  <bgColor rgb="FFC6E0B4"/>
                </patternFill>
              </fill>
            </x14:dxf>
          </x14:cfRule>
          <x14:cfRule type="expression" priority="3" id="{00000000-000E-0000-0400-000003000000}">
            <xm:f>AND(J2&lt;&gt;"", IFERROR(INDEX('Recommendations'!$G$2:$G$276, MATCH(J2,'Recommendations'!$B$2:$B$276,0))="Testing", FALSE))</xm:f>
            <x14:dxf>
              <font>
                <color rgb="FF000000"/>
              </font>
              <fill>
                <patternFill>
                  <bgColor rgb="FFFFC000"/>
                </patternFill>
              </fill>
            </x14:dxf>
          </x14:cfRule>
          <x14:cfRule type="expression" priority="4" id="{00000000-000E-0000-0400-000004000000}">
            <xm:f>AND(J2&lt;&gt;"", IFERROR(INDEX('Recommendations'!$G$2:$G$276, MATCH(J2,'Recommendations'!$B$2:$B$276,0))="Failed", FALSE))</xm:f>
            <x14:dxf>
              <font>
                <color rgb="FF000000"/>
              </font>
              <fill>
                <patternFill>
                  <bgColor rgb="FFD82891"/>
                </patternFill>
              </fill>
            </x14:dxf>
          </x14:cfRule>
          <x14:cfRule type="expression" priority="5" id="{00000000-000E-0000-0400-000005000000}">
            <xm:f>AND(J2&lt;&gt;"", IFERROR(INDEX('Recommendations'!$G$2:$G$276, MATCH(J2,'Recommendations'!$B$2:$B$276,0))="Risk Accepted", FALSE))</xm:f>
            <x14:dxf>
              <font>
                <color rgb="FF000000"/>
              </font>
              <fill>
                <patternFill>
                  <bgColor rgb="FFD9D9D9"/>
                </patternFill>
              </fill>
            </x14:dxf>
          </x14:cfRule>
          <x14:cfRule type="expression" priority="6" id="{00000000-000E-0000-0400-000006000000}">
            <xm:f>AND(J2&lt;&gt;"", IFERROR(INDEX('Recommendations'!$G$2:$G$276, MATCH(J2,'Recommendations'!$B$2:$B$276,0))="N/A",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2251</v>
      </c>
      <c r="C1" s="118" t="s">
        <v>9</v>
      </c>
      <c r="D1" s="118" t="s">
        <v>1457</v>
      </c>
      <c r="E1" s="118" t="s">
        <v>2252</v>
      </c>
      <c r="F1" s="118" t="s">
        <v>2253</v>
      </c>
      <c r="G1" s="118" t="s">
        <v>1551</v>
      </c>
      <c r="H1" s="118" t="s">
        <v>1552</v>
      </c>
      <c r="I1" s="118" t="s">
        <v>1553</v>
      </c>
      <c r="J1" s="118" t="s">
        <v>1554</v>
      </c>
      <c r="K1" s="118" t="s">
        <v>1555</v>
      </c>
      <c r="L1" s="118" t="s">
        <v>1556</v>
      </c>
      <c r="M1" s="118" t="s">
        <v>1557</v>
      </c>
      <c r="N1" s="118" t="s">
        <v>1558</v>
      </c>
      <c r="O1" s="118" t="s">
        <v>1559</v>
      </c>
      <c r="P1" s="118" t="s">
        <v>1560</v>
      </c>
      <c r="Q1" s="118" t="s">
        <v>1561</v>
      </c>
      <c r="R1" s="118" t="s">
        <v>1562</v>
      </c>
      <c r="S1" s="118" t="s">
        <v>1563</v>
      </c>
      <c r="T1" s="118" t="s">
        <v>1564</v>
      </c>
      <c r="U1" s="118" t="s">
        <v>1565</v>
      </c>
      <c r="V1" s="118" t="s">
        <v>1566</v>
      </c>
      <c r="W1" s="118" t="s">
        <v>1567</v>
      </c>
      <c r="X1" s="118" t="s">
        <v>1568</v>
      </c>
      <c r="Y1" s="118" t="s">
        <v>1569</v>
      </c>
      <c r="Z1" s="118" t="s">
        <v>1570</v>
      </c>
      <c r="AA1" s="118" t="s">
        <v>1571</v>
      </c>
      <c r="AB1" s="118" t="s">
        <v>1572</v>
      </c>
      <c r="AC1" s="118" t="s">
        <v>1573</v>
      </c>
      <c r="AD1" s="118" t="s">
        <v>1574</v>
      </c>
      <c r="AE1" s="118" t="s">
        <v>1575</v>
      </c>
      <c r="AF1" s="118" t="s">
        <v>1576</v>
      </c>
      <c r="AG1" s="118" t="s">
        <v>1577</v>
      </c>
      <c r="AH1" s="118" t="s">
        <v>1578</v>
      </c>
      <c r="AI1" s="118" t="s">
        <v>1579</v>
      </c>
      <c r="AJ1" s="118" t="s">
        <v>1580</v>
      </c>
      <c r="AK1" s="118" t="s">
        <v>1581</v>
      </c>
      <c r="AL1" s="118" t="s">
        <v>1582</v>
      </c>
      <c r="AM1" s="118" t="s">
        <v>1583</v>
      </c>
      <c r="AN1" s="118" t="s">
        <v>1584</v>
      </c>
      <c r="AO1" s="118" t="s">
        <v>1585</v>
      </c>
      <c r="AP1" s="118" t="s">
        <v>1586</v>
      </c>
      <c r="AQ1" s="118" t="s">
        <v>1587</v>
      </c>
      <c r="AR1" s="118" t="s">
        <v>1588</v>
      </c>
      <c r="AS1" s="118" t="s">
        <v>1589</v>
      </c>
      <c r="AT1" s="118" t="s">
        <v>1590</v>
      </c>
      <c r="AU1" s="119" t="s">
        <v>1591</v>
      </c>
    </row>
    <row r="2" spans="1:47" ht="60" customHeight="1" x14ac:dyDescent="0.35">
      <c r="A2" s="113" t="s">
        <v>2254</v>
      </c>
      <c r="B2" s="103" t="s">
        <v>2255</v>
      </c>
      <c r="C2" s="104" t="s">
        <v>2256</v>
      </c>
      <c r="D2" s="104" t="s">
        <v>2257</v>
      </c>
      <c r="E2" s="104" t="s">
        <v>2258</v>
      </c>
      <c r="F2" s="105" t="s">
        <v>2259</v>
      </c>
      <c r="G2" s="106">
        <f>IF(COUNTIF(H2:AU2,"&lt;&gt;")=0,"",SUMPRODUCT(((Recommendations[ImplStatus]="Implemented")+(Recommendations[ImplStatus]="Compensated"))*ISNUMBER(MATCH(Recommendations[Id],H2:AU2,0)))/COUNTIF(H2:AU2,"&lt;&gt;"))</f>
        <v>0</v>
      </c>
      <c r="H2" s="107" t="s">
        <v>15</v>
      </c>
      <c r="I2" s="107" t="s">
        <v>24</v>
      </c>
      <c r="J2" s="107" t="s">
        <v>28</v>
      </c>
      <c r="K2" s="107" t="s">
        <v>1209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2260</v>
      </c>
      <c r="B3" s="103" t="s">
        <v>2261</v>
      </c>
      <c r="C3" s="104" t="s">
        <v>2262</v>
      </c>
      <c r="D3" s="104" t="s">
        <v>2263</v>
      </c>
      <c r="E3" s="104" t="s">
        <v>2264</v>
      </c>
      <c r="F3" s="105" t="s">
        <v>2265</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2266</v>
      </c>
      <c r="B4" s="103" t="s">
        <v>2267</v>
      </c>
      <c r="C4" s="104" t="s">
        <v>2268</v>
      </c>
      <c r="D4" s="104" t="s">
        <v>2269</v>
      </c>
      <c r="E4" s="104" t="s">
        <v>2270</v>
      </c>
      <c r="F4" s="105" t="s">
        <v>2271</v>
      </c>
      <c r="G4" s="106">
        <f>IF(COUNTIF(H4:AU4,"&lt;&gt;")=0,"",SUMPRODUCT(((Recommendations[ImplStatus]="Implemented")+(Recommendations[ImplStatus]="Compensated"))*ISNUMBER(MATCH(Recommendations[Id],H4:AU4,0)))/COUNTIF(H4:AU4,"&lt;&gt;"))</f>
        <v>0</v>
      </c>
      <c r="H4" s="107" t="s">
        <v>527</v>
      </c>
      <c r="I4" s="107" t="s">
        <v>586</v>
      </c>
      <c r="J4" s="107" t="s">
        <v>592</v>
      </c>
      <c r="K4" s="107" t="s">
        <v>598</v>
      </c>
      <c r="L4" s="107" t="s">
        <v>604</v>
      </c>
      <c r="M4" s="107" t="s">
        <v>1126</v>
      </c>
      <c r="N4" s="107" t="s">
        <v>1133</v>
      </c>
      <c r="O4" s="107" t="s">
        <v>1138</v>
      </c>
      <c r="P4" s="107" t="s">
        <v>1143</v>
      </c>
      <c r="Q4" s="107" t="s">
        <v>1149</v>
      </c>
      <c r="R4" s="107" t="s">
        <v>1156</v>
      </c>
      <c r="S4" s="107" t="s">
        <v>1162</v>
      </c>
      <c r="T4" s="107" t="s">
        <v>1168</v>
      </c>
      <c r="U4" s="107" t="s">
        <v>1173</v>
      </c>
      <c r="V4" s="107" t="s">
        <v>1178</v>
      </c>
      <c r="W4" s="107" t="s">
        <v>1183</v>
      </c>
      <c r="X4" s="107" t="s">
        <v>1189</v>
      </c>
      <c r="Y4" s="107" t="s">
        <v>1226</v>
      </c>
      <c r="Z4" s="107" t="s">
        <v>1239</v>
      </c>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2272</v>
      </c>
      <c r="B5" s="103" t="s">
        <v>2273</v>
      </c>
      <c r="C5" s="104" t="s">
        <v>2274</v>
      </c>
      <c r="D5" s="104" t="s">
        <v>2275</v>
      </c>
      <c r="E5" s="104" t="s">
        <v>2276</v>
      </c>
      <c r="F5" s="105" t="s">
        <v>2277</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2278</v>
      </c>
      <c r="B6" s="103" t="s">
        <v>2279</v>
      </c>
      <c r="C6" s="104" t="s">
        <v>2280</v>
      </c>
      <c r="D6" s="104" t="s">
        <v>2281</v>
      </c>
      <c r="E6" s="104" t="s">
        <v>20</v>
      </c>
      <c r="F6" s="105" t="s">
        <v>2282</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2283</v>
      </c>
      <c r="B7" s="103" t="s">
        <v>2284</v>
      </c>
      <c r="C7" s="104" t="s">
        <v>2285</v>
      </c>
      <c r="D7" s="104" t="s">
        <v>2286</v>
      </c>
      <c r="E7" s="104" t="s">
        <v>20</v>
      </c>
      <c r="F7" s="105" t="s">
        <v>2287</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2288</v>
      </c>
      <c r="B8" s="103" t="s">
        <v>2289</v>
      </c>
      <c r="C8" s="104" t="s">
        <v>2290</v>
      </c>
      <c r="D8" s="104" t="s">
        <v>2291</v>
      </c>
      <c r="E8" s="104" t="s">
        <v>20</v>
      </c>
      <c r="F8" s="105" t="s">
        <v>2292</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2293</v>
      </c>
      <c r="B9" s="103" t="s">
        <v>2294</v>
      </c>
      <c r="C9" s="104" t="s">
        <v>2295</v>
      </c>
      <c r="D9" s="104" t="s">
        <v>2296</v>
      </c>
      <c r="E9" s="104" t="s">
        <v>20</v>
      </c>
      <c r="F9" s="105" t="s">
        <v>2297</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2298</v>
      </c>
      <c r="B10" s="103" t="s">
        <v>2299</v>
      </c>
      <c r="C10" s="104" t="s">
        <v>2300</v>
      </c>
      <c r="D10" s="104" t="s">
        <v>2301</v>
      </c>
      <c r="E10" s="104" t="s">
        <v>20</v>
      </c>
      <c r="F10" s="105" t="s">
        <v>2302</v>
      </c>
      <c r="G10" s="106">
        <f>IF(COUNTIF(H10:AU10,"&lt;&gt;")=0,"",SUMPRODUCT(((Recommendations[ImplStatus]="Implemented")+(Recommendations[ImplStatus]="Compensated"))*ISNUMBER(MATCH(Recommendations[Id],H10:AU10,0)))/COUNTIF(H10:AU10,"&lt;&gt;"))</f>
        <v>0</v>
      </c>
      <c r="H10" s="107" t="s">
        <v>609</v>
      </c>
      <c r="I10" s="107" t="s">
        <v>630</v>
      </c>
      <c r="J10" s="107" t="s">
        <v>654</v>
      </c>
      <c r="K10" s="107" t="s">
        <v>665</v>
      </c>
      <c r="L10" s="107" t="s">
        <v>1074</v>
      </c>
      <c r="M10" s="107" t="s">
        <v>1079</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2303</v>
      </c>
      <c r="B11" s="103" t="s">
        <v>2304</v>
      </c>
      <c r="C11" s="104" t="s">
        <v>2305</v>
      </c>
      <c r="D11" s="104" t="s">
        <v>2306</v>
      </c>
      <c r="E11" s="104" t="s">
        <v>20</v>
      </c>
      <c r="F11" s="105" t="s">
        <v>2307</v>
      </c>
      <c r="G11" s="106">
        <f>IF(COUNTIF(H11:AU11,"&lt;&gt;")=0,"",SUMPRODUCT(((Recommendations[ImplStatus]="Implemented")+(Recommendations[ImplStatus]="Compensated"))*ISNUMBER(MATCH(Recommendations[Id],H11:AU11,0)))/COUNTIF(H11:AU11,"&lt;&gt;"))</f>
        <v>0</v>
      </c>
      <c r="H11" s="107" t="s">
        <v>463</v>
      </c>
      <c r="I11" s="107" t="s">
        <v>514</v>
      </c>
      <c r="J11" s="107" t="s">
        <v>521</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2308</v>
      </c>
      <c r="B12" s="103" t="s">
        <v>2309</v>
      </c>
      <c r="C12" s="104" t="s">
        <v>2310</v>
      </c>
      <c r="D12" s="104" t="s">
        <v>2311</v>
      </c>
      <c r="E12" s="104" t="s">
        <v>20</v>
      </c>
      <c r="F12" s="105" t="s">
        <v>2312</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2313</v>
      </c>
      <c r="B13" s="103" t="s">
        <v>2314</v>
      </c>
      <c r="C13" s="104" t="s">
        <v>2315</v>
      </c>
      <c r="D13" s="104" t="s">
        <v>2316</v>
      </c>
      <c r="E13" s="104" t="s">
        <v>20</v>
      </c>
      <c r="F13" s="105" t="s">
        <v>2317</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2318</v>
      </c>
      <c r="B14" s="103" t="s">
        <v>2319</v>
      </c>
      <c r="C14" s="104" t="s">
        <v>2320</v>
      </c>
      <c r="D14" s="104" t="s">
        <v>2321</v>
      </c>
      <c r="E14" s="104" t="s">
        <v>20</v>
      </c>
      <c r="F14" s="105" t="s">
        <v>2322</v>
      </c>
      <c r="G14" s="106">
        <f>IF(COUNTIF(H14:AU14,"&lt;&gt;")=0,"",SUMPRODUCT(((Recommendations[ImplStatus]="Implemented")+(Recommendations[ImplStatus]="Compensated"))*ISNUMBER(MATCH(Recommendations[Id],H14:AU14,0)))/COUNTIF(H14:AU14,"&lt;&gt;"))</f>
        <v>0</v>
      </c>
      <c r="H14" s="107" t="s">
        <v>436</v>
      </c>
      <c r="I14" s="107" t="s">
        <v>442</v>
      </c>
      <c r="J14" s="107" t="s">
        <v>547</v>
      </c>
      <c r="K14" s="107" t="s">
        <v>552</v>
      </c>
      <c r="L14" s="107" t="s">
        <v>557</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2323</v>
      </c>
      <c r="B15" s="103" t="s">
        <v>2324</v>
      </c>
      <c r="C15" s="104" t="s">
        <v>2325</v>
      </c>
      <c r="D15" s="104" t="s">
        <v>2326</v>
      </c>
      <c r="E15" s="104" t="s">
        <v>20</v>
      </c>
      <c r="F15" s="105" t="s">
        <v>2327</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2328</v>
      </c>
      <c r="B16" s="103" t="s">
        <v>2329</v>
      </c>
      <c r="C16" s="104" t="s">
        <v>2330</v>
      </c>
      <c r="D16" s="104" t="s">
        <v>2331</v>
      </c>
      <c r="E16" s="104" t="s">
        <v>20</v>
      </c>
      <c r="F16" s="105" t="s">
        <v>2332</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2333</v>
      </c>
      <c r="B17" s="103" t="s">
        <v>2334</v>
      </c>
      <c r="C17" s="104" t="s">
        <v>2335</v>
      </c>
      <c r="D17" s="104" t="s">
        <v>2336</v>
      </c>
      <c r="E17" s="104" t="s">
        <v>20</v>
      </c>
      <c r="F17" s="105" t="s">
        <v>2337</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2338</v>
      </c>
      <c r="B18" s="103" t="s">
        <v>2339</v>
      </c>
      <c r="C18" s="104" t="s">
        <v>2340</v>
      </c>
      <c r="D18" s="104" t="s">
        <v>2341</v>
      </c>
      <c r="E18" s="104" t="s">
        <v>20</v>
      </c>
      <c r="F18" s="105" t="s">
        <v>2342</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2343</v>
      </c>
      <c r="B19" s="103" t="s">
        <v>2344</v>
      </c>
      <c r="C19" s="104" t="s">
        <v>2345</v>
      </c>
      <c r="D19" s="104" t="s">
        <v>2346</v>
      </c>
      <c r="E19" s="104" t="s">
        <v>20</v>
      </c>
      <c r="F19" s="105" t="s">
        <v>2347</v>
      </c>
      <c r="G19" s="106">
        <f>IF(COUNTIF(H19:AU19,"&lt;&gt;")=0,"",SUMPRODUCT(((Recommendations[ImplStatus]="Implemented")+(Recommendations[ImplStatus]="Compensated"))*ISNUMBER(MATCH(Recommendations[Id],H19:AU19,0)))/COUNTIF(H19:AU19,"&lt;&gt;"))</f>
        <v>0</v>
      </c>
      <c r="H19" s="107" t="s">
        <v>447</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2348</v>
      </c>
      <c r="B20" s="103" t="s">
        <v>2349</v>
      </c>
      <c r="C20" s="104" t="s">
        <v>2350</v>
      </c>
      <c r="D20" s="104" t="s">
        <v>2351</v>
      </c>
      <c r="E20" s="104" t="s">
        <v>20</v>
      </c>
      <c r="F20" s="105" t="s">
        <v>2352</v>
      </c>
      <c r="G20" s="106">
        <f>IF(COUNTIF(H20:AU20,"&lt;&gt;")=0,"",SUMPRODUCT(((Recommendations[ImplStatus]="Implemented")+(Recommendations[ImplStatus]="Compensated"))*ISNUMBER(MATCH(Recommendations[Id],H20:AU20,0)))/COUNTIF(H20:AU20,"&lt;&gt;"))</f>
        <v>0</v>
      </c>
      <c r="H20" s="107" t="s">
        <v>61</v>
      </c>
      <c r="I20" s="107" t="s">
        <v>66</v>
      </c>
      <c r="J20" s="107" t="s">
        <v>71</v>
      </c>
      <c r="K20" s="107" t="s">
        <v>76</v>
      </c>
      <c r="L20" s="107" t="s">
        <v>81</v>
      </c>
      <c r="M20" s="107" t="s">
        <v>106</v>
      </c>
      <c r="N20" s="107" t="s">
        <v>116</v>
      </c>
      <c r="O20" s="107" t="s">
        <v>156</v>
      </c>
      <c r="P20" s="107" t="s">
        <v>161</v>
      </c>
      <c r="Q20" s="107" t="s">
        <v>166</v>
      </c>
      <c r="R20" s="107" t="s">
        <v>458</v>
      </c>
      <c r="S20" s="107" t="s">
        <v>469</v>
      </c>
      <c r="T20" s="107" t="s">
        <v>474</v>
      </c>
      <c r="U20" s="107" t="s">
        <v>479</v>
      </c>
      <c r="V20" s="107" t="s">
        <v>484</v>
      </c>
      <c r="W20" s="107" t="s">
        <v>490</v>
      </c>
      <c r="X20" s="107" t="s">
        <v>503</v>
      </c>
      <c r="Y20" s="107" t="s">
        <v>509</v>
      </c>
      <c r="Z20" s="107" t="s">
        <v>1214</v>
      </c>
      <c r="AA20" s="107" t="s">
        <v>1220</v>
      </c>
      <c r="AB20" s="107" t="s">
        <v>1280</v>
      </c>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2353</v>
      </c>
      <c r="B21" s="103" t="s">
        <v>2354</v>
      </c>
      <c r="C21" s="104" t="s">
        <v>2355</v>
      </c>
      <c r="D21" s="104" t="s">
        <v>2356</v>
      </c>
      <c r="E21" s="104" t="s">
        <v>2357</v>
      </c>
      <c r="F21" s="105" t="s">
        <v>2358</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2359</v>
      </c>
      <c r="B22" s="103" t="s">
        <v>2360</v>
      </c>
      <c r="C22" s="104" t="s">
        <v>2361</v>
      </c>
      <c r="D22" s="104" t="s">
        <v>2362</v>
      </c>
      <c r="E22" s="104" t="s">
        <v>2363</v>
      </c>
      <c r="F22" s="105" t="s">
        <v>2364</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2365</v>
      </c>
      <c r="B23" s="103" t="s">
        <v>2366</v>
      </c>
      <c r="C23" s="104" t="s">
        <v>2367</v>
      </c>
      <c r="D23" s="104" t="s">
        <v>2368</v>
      </c>
      <c r="E23" s="104" t="s">
        <v>2369</v>
      </c>
      <c r="F23" s="105" t="s">
        <v>2370</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2371</v>
      </c>
      <c r="B24" s="103" t="s">
        <v>2372</v>
      </c>
      <c r="C24" s="104" t="s">
        <v>2373</v>
      </c>
      <c r="D24" s="104" t="s">
        <v>2374</v>
      </c>
      <c r="E24" s="104" t="s">
        <v>20</v>
      </c>
      <c r="F24" s="105" t="s">
        <v>2375</v>
      </c>
      <c r="G24" s="106">
        <f>IF(COUNTIF(H24:AU24,"&lt;&gt;")=0,"",SUMPRODUCT(((Recommendations[ImplStatus]="Implemented")+(Recommendations[ImplStatus]="Compensated"))*ISNUMBER(MATCH(Recommendations[Id],H24:AU24,0)))/COUNTIF(H24:AU24,"&lt;&gt;"))</f>
        <v>0</v>
      </c>
      <c r="H24" s="107" t="s">
        <v>563</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2376</v>
      </c>
      <c r="B25" s="103" t="s">
        <v>2377</v>
      </c>
      <c r="C25" s="104" t="s">
        <v>2378</v>
      </c>
      <c r="D25" s="104" t="s">
        <v>20</v>
      </c>
      <c r="E25" s="104" t="s">
        <v>20</v>
      </c>
      <c r="F25" s="105" t="s">
        <v>2379</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2380</v>
      </c>
      <c r="B26" s="103" t="s">
        <v>2381</v>
      </c>
      <c r="C26" s="104" t="s">
        <v>2382</v>
      </c>
      <c r="D26" s="104" t="s">
        <v>2383</v>
      </c>
      <c r="E26" s="104" t="s">
        <v>20</v>
      </c>
      <c r="F26" s="105" t="s">
        <v>2384</v>
      </c>
      <c r="G26" s="106">
        <f>IF(COUNTIF(H26:AU26,"&lt;&gt;")=0,"",SUMPRODUCT(((Recommendations[ImplStatus]="Implemented")+(Recommendations[ImplStatus]="Compensated"))*ISNUMBER(MATCH(Recommendations[Id],H26:AU26,0)))/COUNTIF(H26:AU26,"&lt;&gt;"))</f>
        <v>0</v>
      </c>
      <c r="H26" s="107" t="s">
        <v>394</v>
      </c>
      <c r="I26" s="107" t="s">
        <v>397</v>
      </c>
      <c r="J26" s="107" t="s">
        <v>400</v>
      </c>
      <c r="K26" s="107" t="s">
        <v>404</v>
      </c>
      <c r="L26" s="107" t="s">
        <v>407</v>
      </c>
      <c r="M26" s="107" t="s">
        <v>410</v>
      </c>
      <c r="N26" s="107" t="s">
        <v>414</v>
      </c>
      <c r="O26" s="107" t="s">
        <v>417</v>
      </c>
      <c r="P26" s="107" t="s">
        <v>420</v>
      </c>
      <c r="Q26" s="107" t="s">
        <v>541</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2385</v>
      </c>
      <c r="B27" s="103" t="s">
        <v>2386</v>
      </c>
      <c r="C27" s="104" t="s">
        <v>2387</v>
      </c>
      <c r="D27" s="104" t="s">
        <v>2388</v>
      </c>
      <c r="E27" s="104" t="s">
        <v>2389</v>
      </c>
      <c r="F27" s="105" t="s">
        <v>2390</v>
      </c>
      <c r="G27" s="106">
        <f>IF(COUNTIF(H27:AU27,"&lt;&gt;")=0,"",SUMPRODUCT(((Recommendations[ImplStatus]="Implemented")+(Recommendations[ImplStatus]="Compensated"))*ISNUMBER(MATCH(Recommendations[Id],H27:AU27,0)))/COUNTIF(H27:AU27,"&lt;&gt;"))</f>
        <v>0</v>
      </c>
      <c r="H27" s="107" t="s">
        <v>121</v>
      </c>
      <c r="I27" s="107" t="s">
        <v>126</v>
      </c>
      <c r="J27" s="107" t="s">
        <v>131</v>
      </c>
      <c r="K27" s="107" t="s">
        <v>136</v>
      </c>
      <c r="L27" s="107" t="s">
        <v>141</v>
      </c>
      <c r="M27" s="107" t="s">
        <v>151</v>
      </c>
      <c r="N27" s="107" t="s">
        <v>171</v>
      </c>
      <c r="O27" s="107" t="s">
        <v>217</v>
      </c>
      <c r="P27" s="107" t="s">
        <v>496</v>
      </c>
      <c r="Q27" s="107" t="s">
        <v>1275</v>
      </c>
      <c r="R27" s="107" t="s">
        <v>1285</v>
      </c>
      <c r="S27" s="107" t="s">
        <v>1291</v>
      </c>
      <c r="T27" s="107" t="s">
        <v>1295</v>
      </c>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2391</v>
      </c>
      <c r="B28" s="103" t="s">
        <v>2392</v>
      </c>
      <c r="C28" s="104" t="s">
        <v>2393</v>
      </c>
      <c r="D28" s="104" t="s">
        <v>20</v>
      </c>
      <c r="E28" s="104" t="s">
        <v>20</v>
      </c>
      <c r="F28" s="105" t="s">
        <v>2394</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2395</v>
      </c>
      <c r="B29" s="103" t="s">
        <v>2396</v>
      </c>
      <c r="C29" s="104" t="s">
        <v>2397</v>
      </c>
      <c r="D29" s="104" t="s">
        <v>2398</v>
      </c>
      <c r="E29" s="104" t="s">
        <v>2399</v>
      </c>
      <c r="F29" s="105" t="s">
        <v>2400</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86</v>
      </c>
      <c r="N29" s="107" t="s">
        <v>111</v>
      </c>
      <c r="O29" s="107" t="s">
        <v>146</v>
      </c>
      <c r="P29" s="107" t="s">
        <v>1195</v>
      </c>
      <c r="Q29" s="107" t="s">
        <v>1305</v>
      </c>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2401</v>
      </c>
      <c r="B30" s="103" t="s">
        <v>2402</v>
      </c>
      <c r="C30" s="104" t="s">
        <v>2403</v>
      </c>
      <c r="D30" s="104" t="s">
        <v>2404</v>
      </c>
      <c r="E30" s="104" t="s">
        <v>20</v>
      </c>
      <c r="F30" s="105" t="s">
        <v>2405</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2406</v>
      </c>
      <c r="B31" s="103" t="s">
        <v>2407</v>
      </c>
      <c r="C31" s="104" t="s">
        <v>2408</v>
      </c>
      <c r="D31" s="104" t="s">
        <v>2409</v>
      </c>
      <c r="E31" s="104" t="s">
        <v>2410</v>
      </c>
      <c r="F31" s="105" t="s">
        <v>2411</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453</v>
      </c>
      <c r="AJ31" s="107" t="s">
        <v>1250</v>
      </c>
      <c r="AK31" s="107" t="s">
        <v>1255</v>
      </c>
      <c r="AL31" s="107" t="s">
        <v>1300</v>
      </c>
      <c r="AM31" s="107"/>
      <c r="AN31" s="107"/>
      <c r="AO31" s="107"/>
      <c r="AP31" s="107"/>
      <c r="AQ31" s="107"/>
      <c r="AR31" s="107"/>
      <c r="AS31" s="107"/>
      <c r="AT31" s="107"/>
      <c r="AU31" s="115"/>
    </row>
    <row r="32" spans="1:47" ht="60" customHeight="1" x14ac:dyDescent="0.35">
      <c r="A32" s="113" t="s">
        <v>2412</v>
      </c>
      <c r="B32" s="103" t="s">
        <v>2413</v>
      </c>
      <c r="C32" s="104" t="s">
        <v>2414</v>
      </c>
      <c r="D32" s="104" t="s">
        <v>2415</v>
      </c>
      <c r="E32" s="104" t="s">
        <v>2416</v>
      </c>
      <c r="F32" s="105" t="s">
        <v>2417</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2418</v>
      </c>
      <c r="B33" s="103" t="s">
        <v>2419</v>
      </c>
      <c r="C33" s="104" t="s">
        <v>2420</v>
      </c>
      <c r="D33" s="104" t="s">
        <v>2421</v>
      </c>
      <c r="E33" s="104" t="s">
        <v>20</v>
      </c>
      <c r="F33" s="105" t="s">
        <v>2422</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2423</v>
      </c>
      <c r="B34" s="103" t="s">
        <v>2424</v>
      </c>
      <c r="C34" s="104" t="s">
        <v>2425</v>
      </c>
      <c r="D34" s="104" t="s">
        <v>2426</v>
      </c>
      <c r="E34" s="104" t="s">
        <v>20</v>
      </c>
      <c r="F34" s="105" t="s">
        <v>2427</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2428</v>
      </c>
      <c r="B35" s="103" t="s">
        <v>2429</v>
      </c>
      <c r="C35" s="104" t="s">
        <v>2430</v>
      </c>
      <c r="D35" s="104" t="s">
        <v>2431</v>
      </c>
      <c r="E35" s="104" t="s">
        <v>2432</v>
      </c>
      <c r="F35" s="105" t="s">
        <v>2433</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2434</v>
      </c>
      <c r="B36" s="103" t="s">
        <v>2435</v>
      </c>
      <c r="C36" s="104" t="s">
        <v>2436</v>
      </c>
      <c r="D36" s="104" t="s">
        <v>2437</v>
      </c>
      <c r="E36" s="104" t="s">
        <v>2438</v>
      </c>
      <c r="F36" s="105" t="s">
        <v>2439</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2440</v>
      </c>
      <c r="B37" s="103" t="s">
        <v>2441</v>
      </c>
      <c r="C37" s="104" t="s">
        <v>2442</v>
      </c>
      <c r="D37" s="104" t="s">
        <v>2443</v>
      </c>
      <c r="E37" s="104" t="s">
        <v>20</v>
      </c>
      <c r="F37" s="105" t="s">
        <v>2444</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2445</v>
      </c>
      <c r="B38" s="103" t="s">
        <v>2446</v>
      </c>
      <c r="C38" s="104" t="s">
        <v>2447</v>
      </c>
      <c r="D38" s="104" t="s">
        <v>2448</v>
      </c>
      <c r="E38" s="104" t="s">
        <v>2449</v>
      </c>
      <c r="F38" s="105" t="s">
        <v>2450</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2451</v>
      </c>
      <c r="B39" s="103" t="s">
        <v>2452</v>
      </c>
      <c r="C39" s="104" t="s">
        <v>2453</v>
      </c>
      <c r="D39" s="104" t="s">
        <v>2454</v>
      </c>
      <c r="E39" s="104" t="s">
        <v>20</v>
      </c>
      <c r="F39" s="105" t="s">
        <v>2455</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2456</v>
      </c>
      <c r="B40" s="103" t="s">
        <v>2457</v>
      </c>
      <c r="C40" s="104" t="s">
        <v>2458</v>
      </c>
      <c r="D40" s="104" t="s">
        <v>2459</v>
      </c>
      <c r="E40" s="104" t="s">
        <v>2460</v>
      </c>
      <c r="F40" s="105" t="s">
        <v>2461</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2462</v>
      </c>
      <c r="B41" s="103" t="s">
        <v>2463</v>
      </c>
      <c r="C41" s="104" t="s">
        <v>2464</v>
      </c>
      <c r="D41" s="104" t="s">
        <v>2465</v>
      </c>
      <c r="E41" s="104" t="s">
        <v>2466</v>
      </c>
      <c r="F41" s="105" t="s">
        <v>2467</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2468</v>
      </c>
      <c r="B42" s="103" t="s">
        <v>2469</v>
      </c>
      <c r="C42" s="104" t="s">
        <v>2470</v>
      </c>
      <c r="D42" s="104" t="s">
        <v>2471</v>
      </c>
      <c r="E42" s="104" t="s">
        <v>2472</v>
      </c>
      <c r="F42" s="105" t="s">
        <v>2473</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2474</v>
      </c>
      <c r="B43" s="103" t="s">
        <v>2475</v>
      </c>
      <c r="C43" s="104" t="s">
        <v>2476</v>
      </c>
      <c r="D43" s="104" t="s">
        <v>2477</v>
      </c>
      <c r="E43" s="104" t="s">
        <v>2478</v>
      </c>
      <c r="F43" s="105" t="s">
        <v>2479</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2480</v>
      </c>
      <c r="B44" s="103" t="s">
        <v>2481</v>
      </c>
      <c r="C44" s="104" t="s">
        <v>2482</v>
      </c>
      <c r="D44" s="104" t="s">
        <v>2483</v>
      </c>
      <c r="E44" s="104" t="s">
        <v>20</v>
      </c>
      <c r="F44" s="105" t="s">
        <v>2484</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2485</v>
      </c>
      <c r="B45" s="108" t="s">
        <v>2486</v>
      </c>
      <c r="C45" s="109" t="s">
        <v>2487</v>
      </c>
      <c r="D45" s="109" t="s">
        <v>2488</v>
      </c>
      <c r="E45" s="109" t="s">
        <v>2489</v>
      </c>
      <c r="F45" s="110" t="s">
        <v>2490</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1310</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IFERROR(INDEX('Recommendations'!$G$2:$G$276, MATCH(H2,'Recommendations'!$B$2:$B$276,0))="Implemented", FALSE))</xm:f>
            <x14:dxf>
              <font>
                <color rgb="FF000000"/>
              </font>
              <fill>
                <patternFill>
                  <bgColor rgb="FF3C7D22"/>
                </patternFill>
              </fill>
            </x14:dxf>
          </x14:cfRule>
          <x14:cfRule type="expression" priority="2" id="{00000000-000E-0000-0500-000002000000}">
            <xm:f>AND(H2&lt;&gt;"", IFERROR(INDEX('Recommendations'!$G$2:$G$276, MATCH(H2,'Recommendations'!$B$2:$B$276,0))="Compensated", FALSE))</xm:f>
            <x14:dxf>
              <font>
                <color rgb="FF000000"/>
              </font>
              <fill>
                <patternFill>
                  <bgColor rgb="FFC6E0B4"/>
                </patternFill>
              </fill>
            </x14:dxf>
          </x14:cfRule>
          <x14:cfRule type="expression" priority="3" id="{00000000-000E-0000-0500-000003000000}">
            <xm:f>AND(H2&lt;&gt;"", IFERROR(INDEX('Recommendations'!$G$2:$G$276, MATCH(H2,'Recommendations'!$B$2:$B$276,0))="Testing", FALSE))</xm:f>
            <x14:dxf>
              <font>
                <color rgb="FF000000"/>
              </font>
              <fill>
                <patternFill>
                  <bgColor rgb="FFFFC000"/>
                </patternFill>
              </fill>
            </x14:dxf>
          </x14:cfRule>
          <x14:cfRule type="expression" priority="4" id="{00000000-000E-0000-0500-000004000000}">
            <xm:f>AND(H2&lt;&gt;"", IFERROR(INDEX('Recommendations'!$G$2:$G$276, MATCH(H2,'Recommendations'!$B$2:$B$276,0))="Failed", FALSE))</xm:f>
            <x14:dxf>
              <font>
                <color rgb="FF000000"/>
              </font>
              <fill>
                <patternFill>
                  <bgColor rgb="FFD82891"/>
                </patternFill>
              </fill>
            </x14:dxf>
          </x14:cfRule>
          <x14:cfRule type="expression" priority="5" id="{00000000-000E-0000-0500-000005000000}">
            <xm:f>AND(H2&lt;&gt;"", IFERROR(INDEX('Recommendations'!$G$2:$G$276, MATCH(H2,'Recommendations'!$B$2:$B$276,0))="Risk Accepted", FALSE))</xm:f>
            <x14:dxf>
              <font>
                <color rgb="FF000000"/>
              </font>
              <fill>
                <patternFill>
                  <bgColor rgb="FFD9D9D9"/>
                </patternFill>
              </fill>
            </x14:dxf>
          </x14:cfRule>
          <x14:cfRule type="expression" priority="6" id="{00000000-000E-0000-0500-000006000000}">
            <xm:f>AND(H2&lt;&gt;"", IFERROR(INDEX('Recommendations'!$G$2:$G$276, MATCH(H2,'Recommendations'!$B$2:$B$276,0))="N/A",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2491</v>
      </c>
      <c r="B1" s="142" t="s">
        <v>1545</v>
      </c>
      <c r="C1" s="142" t="s">
        <v>1</v>
      </c>
      <c r="D1" s="142" t="s">
        <v>1546</v>
      </c>
      <c r="E1" s="142" t="s">
        <v>2492</v>
      </c>
      <c r="F1" s="142" t="s">
        <v>2493</v>
      </c>
      <c r="G1" s="142" t="s">
        <v>2494</v>
      </c>
      <c r="H1" s="142" t="s">
        <v>2495</v>
      </c>
      <c r="I1" s="142" t="s">
        <v>1551</v>
      </c>
      <c r="J1" s="142" t="s">
        <v>1552</v>
      </c>
      <c r="K1" s="142" t="s">
        <v>1553</v>
      </c>
      <c r="L1" s="142" t="s">
        <v>1554</v>
      </c>
      <c r="M1" s="142" t="s">
        <v>1555</v>
      </c>
      <c r="N1" s="142" t="s">
        <v>1556</v>
      </c>
      <c r="O1" s="142" t="s">
        <v>1557</v>
      </c>
      <c r="P1" s="142" t="s">
        <v>1558</v>
      </c>
      <c r="Q1" s="142" t="s">
        <v>1559</v>
      </c>
      <c r="R1" s="142" t="s">
        <v>1560</v>
      </c>
      <c r="S1" s="142" t="s">
        <v>1561</v>
      </c>
      <c r="T1" s="142" t="s">
        <v>1562</v>
      </c>
      <c r="U1" s="142" t="s">
        <v>1563</v>
      </c>
      <c r="V1" s="142" t="s">
        <v>1564</v>
      </c>
      <c r="W1" s="142" t="s">
        <v>1565</v>
      </c>
      <c r="X1" s="142" t="s">
        <v>1566</v>
      </c>
      <c r="Y1" s="142" t="s">
        <v>1567</v>
      </c>
      <c r="Z1" s="142" t="s">
        <v>1568</v>
      </c>
      <c r="AA1" s="142" t="s">
        <v>1569</v>
      </c>
      <c r="AB1" s="142" t="s">
        <v>1570</v>
      </c>
      <c r="AC1" s="142" t="s">
        <v>1571</v>
      </c>
      <c r="AD1" s="142" t="s">
        <v>1572</v>
      </c>
      <c r="AE1" s="142" t="s">
        <v>1573</v>
      </c>
      <c r="AF1" s="142" t="s">
        <v>1574</v>
      </c>
      <c r="AG1" s="142" t="s">
        <v>1575</v>
      </c>
      <c r="AH1" s="142" t="s">
        <v>1576</v>
      </c>
      <c r="AI1" s="142" t="s">
        <v>1577</v>
      </c>
      <c r="AJ1" s="142" t="s">
        <v>1578</v>
      </c>
      <c r="AK1" s="142" t="s">
        <v>1579</v>
      </c>
      <c r="AL1" s="142" t="s">
        <v>1580</v>
      </c>
      <c r="AM1" s="142" t="s">
        <v>1581</v>
      </c>
      <c r="AN1" s="142" t="s">
        <v>1582</v>
      </c>
      <c r="AO1" s="142" t="s">
        <v>1583</v>
      </c>
      <c r="AP1" s="142" t="s">
        <v>1584</v>
      </c>
      <c r="AQ1" s="142" t="s">
        <v>1585</v>
      </c>
      <c r="AR1" s="142" t="s">
        <v>1586</v>
      </c>
      <c r="AS1" s="142" t="s">
        <v>1587</v>
      </c>
      <c r="AT1" s="142" t="s">
        <v>1588</v>
      </c>
      <c r="AU1" s="142" t="s">
        <v>1589</v>
      </c>
      <c r="AV1" s="142" t="s">
        <v>1590</v>
      </c>
      <c r="AW1" s="143" t="s">
        <v>1591</v>
      </c>
    </row>
    <row r="2" spans="1:49" ht="60" customHeight="1" outlineLevel="1" x14ac:dyDescent="0.35">
      <c r="A2" s="135" t="s">
        <v>2496</v>
      </c>
      <c r="B2" s="121"/>
      <c r="C2" s="120" t="s">
        <v>2497</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2496</v>
      </c>
      <c r="B3" s="122" t="s">
        <v>307</v>
      </c>
      <c r="C3" s="123" t="s">
        <v>2498</v>
      </c>
      <c r="D3" s="125" t="s">
        <v>2499</v>
      </c>
      <c r="E3" s="125" t="s">
        <v>2500</v>
      </c>
      <c r="F3" s="125" t="s">
        <v>2501</v>
      </c>
      <c r="G3" s="125" t="s">
        <v>2502</v>
      </c>
      <c r="H3" s="125" t="s">
        <v>2503</v>
      </c>
      <c r="I3" s="127">
        <f>IF(COUNTIF(J3:AW3,"&lt;&gt;")=0,"",SUMPRODUCT(((Recommendations[ImplStatus]="Implemented")+(Recommendations[ImplStatus]="Compensated"))*ISNUMBER(MATCH(Recommendations[Id],J3:AW3,0)))/COUNTIF(J3:AW3,"&lt;&gt;"))</f>
        <v>0</v>
      </c>
      <c r="J3" s="129" t="s">
        <v>121</v>
      </c>
      <c r="K3" s="129" t="s">
        <v>126</v>
      </c>
      <c r="L3" s="129" t="s">
        <v>131</v>
      </c>
      <c r="M3" s="129" t="s">
        <v>136</v>
      </c>
      <c r="N3" s="129" t="s">
        <v>171</v>
      </c>
      <c r="O3" s="129" t="s">
        <v>217</v>
      </c>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2496</v>
      </c>
      <c r="B4" s="122" t="s">
        <v>2504</v>
      </c>
      <c r="C4" s="123" t="s">
        <v>2505</v>
      </c>
      <c r="D4" s="125" t="s">
        <v>2506</v>
      </c>
      <c r="E4" s="125" t="s">
        <v>2507</v>
      </c>
      <c r="F4" s="125" t="s">
        <v>2508</v>
      </c>
      <c r="G4" s="125" t="s">
        <v>2509</v>
      </c>
      <c r="H4" s="125" t="s">
        <v>2510</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2496</v>
      </c>
      <c r="B5" s="122" t="s">
        <v>2511</v>
      </c>
      <c r="C5" s="123" t="s">
        <v>2512</v>
      </c>
      <c r="D5" s="125" t="s">
        <v>2513</v>
      </c>
      <c r="E5" s="125" t="s">
        <v>2514</v>
      </c>
      <c r="F5" s="125" t="s">
        <v>2515</v>
      </c>
      <c r="G5" s="125" t="s">
        <v>2516</v>
      </c>
      <c r="H5" s="125" t="s">
        <v>2517</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2496</v>
      </c>
      <c r="B6" s="122" t="s">
        <v>2518</v>
      </c>
      <c r="C6" s="123" t="s">
        <v>2519</v>
      </c>
      <c r="D6" s="125" t="s">
        <v>2520</v>
      </c>
      <c r="E6" s="125" t="s">
        <v>2521</v>
      </c>
      <c r="F6" s="125" t="s">
        <v>2522</v>
      </c>
      <c r="G6" s="125" t="s">
        <v>2523</v>
      </c>
      <c r="H6" s="125" t="s">
        <v>2524</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2496</v>
      </c>
      <c r="B7" s="122" t="s">
        <v>2525</v>
      </c>
      <c r="C7" s="123" t="s">
        <v>2526</v>
      </c>
      <c r="D7" s="125" t="s">
        <v>2527</v>
      </c>
      <c r="E7" s="125" t="s">
        <v>2528</v>
      </c>
      <c r="F7" s="125" t="s">
        <v>2529</v>
      </c>
      <c r="G7" s="125" t="s">
        <v>2530</v>
      </c>
      <c r="H7" s="125" t="s">
        <v>2531</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253</v>
      </c>
      <c r="AA7" s="129" t="s">
        <v>257</v>
      </c>
      <c r="AB7" s="129" t="s">
        <v>261</v>
      </c>
      <c r="AC7" s="129" t="s">
        <v>265</v>
      </c>
      <c r="AD7" s="129" t="s">
        <v>269</v>
      </c>
      <c r="AE7" s="129" t="s">
        <v>273</v>
      </c>
      <c r="AF7" s="129" t="s">
        <v>277</v>
      </c>
      <c r="AG7" s="129" t="s">
        <v>281</v>
      </c>
      <c r="AH7" s="129" t="s">
        <v>285</v>
      </c>
      <c r="AI7" s="129" t="s">
        <v>289</v>
      </c>
      <c r="AJ7" s="129" t="s">
        <v>293</v>
      </c>
      <c r="AK7" s="129" t="s">
        <v>453</v>
      </c>
      <c r="AL7" s="129" t="s">
        <v>1255</v>
      </c>
      <c r="AM7" s="129"/>
      <c r="AN7" s="129"/>
      <c r="AO7" s="129"/>
      <c r="AP7" s="129"/>
      <c r="AQ7" s="129"/>
      <c r="AR7" s="129"/>
      <c r="AS7" s="129"/>
      <c r="AT7" s="129"/>
      <c r="AU7" s="129"/>
      <c r="AV7" s="129"/>
      <c r="AW7" s="139"/>
    </row>
    <row r="8" spans="1:49" ht="60" customHeight="1" x14ac:dyDescent="0.35">
      <c r="A8" s="136" t="s">
        <v>2496</v>
      </c>
      <c r="B8" s="122" t="s">
        <v>2532</v>
      </c>
      <c r="C8" s="123" t="s">
        <v>2533</v>
      </c>
      <c r="D8" s="125" t="s">
        <v>2534</v>
      </c>
      <c r="E8" s="125" t="s">
        <v>2535</v>
      </c>
      <c r="F8" s="125" t="s">
        <v>2536</v>
      </c>
      <c r="G8" s="125" t="s">
        <v>2530</v>
      </c>
      <c r="H8" s="125" t="s">
        <v>2537</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2496</v>
      </c>
      <c r="B9" s="122" t="s">
        <v>2538</v>
      </c>
      <c r="C9" s="123" t="s">
        <v>2539</v>
      </c>
      <c r="D9" s="125" t="s">
        <v>2540</v>
      </c>
      <c r="E9" s="125" t="s">
        <v>2541</v>
      </c>
      <c r="F9" s="125" t="s">
        <v>2542</v>
      </c>
      <c r="G9" s="125" t="s">
        <v>2543</v>
      </c>
      <c r="H9" s="125" t="s">
        <v>2544</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2496</v>
      </c>
      <c r="B10" s="122" t="s">
        <v>2545</v>
      </c>
      <c r="C10" s="123" t="s">
        <v>2546</v>
      </c>
      <c r="D10" s="125" t="s">
        <v>2547</v>
      </c>
      <c r="E10" s="125" t="s">
        <v>2548</v>
      </c>
      <c r="F10" s="125" t="s">
        <v>2549</v>
      </c>
      <c r="G10" s="125" t="s">
        <v>2550</v>
      </c>
      <c r="H10" s="125" t="s">
        <v>2551</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2496</v>
      </c>
      <c r="B11" s="122" t="s">
        <v>2552</v>
      </c>
      <c r="C11" s="123" t="s">
        <v>2553</v>
      </c>
      <c r="D11" s="125" t="s">
        <v>2554</v>
      </c>
      <c r="E11" s="125" t="s">
        <v>2555</v>
      </c>
      <c r="F11" s="125" t="s">
        <v>2556</v>
      </c>
      <c r="G11" s="125" t="s">
        <v>2557</v>
      </c>
      <c r="H11" s="125" t="s">
        <v>2558</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2496</v>
      </c>
      <c r="B12" s="122" t="s">
        <v>2559</v>
      </c>
      <c r="C12" s="123" t="s">
        <v>2560</v>
      </c>
      <c r="D12" s="125" t="s">
        <v>2561</v>
      </c>
      <c r="E12" s="125" t="s">
        <v>2562</v>
      </c>
      <c r="F12" s="125" t="s">
        <v>2563</v>
      </c>
      <c r="G12" s="125" t="s">
        <v>2550</v>
      </c>
      <c r="H12" s="125" t="s">
        <v>2564</v>
      </c>
      <c r="I12" s="127">
        <f>IF(COUNTIF(J12:AW12,"&lt;&gt;")=0,"",SUMPRODUCT(((Recommendations[ImplStatus]="Implemented")+(Recommendations[ImplStatus]="Compensated"))*ISNUMBER(MATCH(Recommendations[Id],J12:AW12,0)))/COUNTIF(J12:AW12,"&lt;&gt;"))</f>
        <v>0</v>
      </c>
      <c r="J12" s="129" t="s">
        <v>96</v>
      </c>
      <c r="K12" s="129" t="s">
        <v>101</v>
      </c>
      <c r="L12" s="129" t="s">
        <v>424</v>
      </c>
      <c r="M12" s="129" t="s">
        <v>430</v>
      </c>
      <c r="N12" s="129" t="s">
        <v>1243</v>
      </c>
      <c r="O12" s="129" t="s">
        <v>1261</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2496</v>
      </c>
      <c r="B13" s="122" t="s">
        <v>2565</v>
      </c>
      <c r="C13" s="123" t="s">
        <v>2566</v>
      </c>
      <c r="D13" s="125" t="s">
        <v>2567</v>
      </c>
      <c r="E13" s="125" t="s">
        <v>2568</v>
      </c>
      <c r="F13" s="125" t="s">
        <v>2569</v>
      </c>
      <c r="G13" s="125" t="s">
        <v>2550</v>
      </c>
      <c r="H13" s="125" t="s">
        <v>2570</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2496</v>
      </c>
      <c r="B14" s="122" t="s">
        <v>2571</v>
      </c>
      <c r="C14" s="123" t="s">
        <v>2572</v>
      </c>
      <c r="D14" s="125" t="s">
        <v>2573</v>
      </c>
      <c r="E14" s="125" t="s">
        <v>2574</v>
      </c>
      <c r="F14" s="125" t="s">
        <v>2575</v>
      </c>
      <c r="G14" s="125" t="s">
        <v>2576</v>
      </c>
      <c r="H14" s="125" t="s">
        <v>2577</v>
      </c>
      <c r="I14" s="127">
        <f>IF(COUNTIF(J14:AW14,"&lt;&gt;")=0,"",SUMPRODUCT(((Recommendations[ImplStatus]="Implemented")+(Recommendations[ImplStatus]="Compensated"))*ISNUMBER(MATCH(Recommendations[Id],J14:AW14,0)))/COUNTIF(J14:AW14,"&lt;&gt;"))</f>
        <v>0</v>
      </c>
      <c r="J14" s="129" t="s">
        <v>1295</v>
      </c>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2496</v>
      </c>
      <c r="B15" s="122" t="s">
        <v>2578</v>
      </c>
      <c r="C15" s="123" t="s">
        <v>2579</v>
      </c>
      <c r="D15" s="125" t="s">
        <v>2580</v>
      </c>
      <c r="E15" s="125" t="s">
        <v>2581</v>
      </c>
      <c r="F15" s="125" t="s">
        <v>2582</v>
      </c>
      <c r="G15" s="125" t="s">
        <v>2583</v>
      </c>
      <c r="H15" s="125" t="s">
        <v>2584</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2496</v>
      </c>
      <c r="B16" s="122" t="s">
        <v>2585</v>
      </c>
      <c r="C16" s="123" t="s">
        <v>2586</v>
      </c>
      <c r="D16" s="125" t="s">
        <v>2587</v>
      </c>
      <c r="E16" s="125" t="s">
        <v>2588</v>
      </c>
      <c r="F16" s="125" t="s">
        <v>2589</v>
      </c>
      <c r="G16" s="125" t="s">
        <v>2590</v>
      </c>
      <c r="H16" s="125" t="s">
        <v>2591</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2496</v>
      </c>
      <c r="B17" s="122" t="s">
        <v>2592</v>
      </c>
      <c r="C17" s="123" t="s">
        <v>2593</v>
      </c>
      <c r="D17" s="125" t="s">
        <v>2594</v>
      </c>
      <c r="E17" s="125" t="s">
        <v>2595</v>
      </c>
      <c r="F17" s="125" t="s">
        <v>2596</v>
      </c>
      <c r="G17" s="125" t="s">
        <v>2597</v>
      </c>
      <c r="H17" s="125" t="s">
        <v>2598</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2496</v>
      </c>
      <c r="B18" s="122" t="s">
        <v>2599</v>
      </c>
      <c r="C18" s="123" t="s">
        <v>2600</v>
      </c>
      <c r="D18" s="125" t="s">
        <v>2601</v>
      </c>
      <c r="E18" s="125" t="s">
        <v>2602</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2603</v>
      </c>
      <c r="B19" s="121"/>
      <c r="C19" s="120" t="s">
        <v>2604</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2603</v>
      </c>
      <c r="B20" s="122" t="s">
        <v>2605</v>
      </c>
      <c r="C20" s="123" t="s">
        <v>2606</v>
      </c>
      <c r="D20" s="125" t="s">
        <v>2607</v>
      </c>
      <c r="E20" s="125" t="s">
        <v>2608</v>
      </c>
      <c r="F20" s="125" t="s">
        <v>2609</v>
      </c>
      <c r="G20" s="125" t="s">
        <v>2610</v>
      </c>
      <c r="H20" s="125" t="s">
        <v>2611</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2603</v>
      </c>
      <c r="B21" s="122" t="s">
        <v>2612</v>
      </c>
      <c r="C21" s="123" t="s">
        <v>2613</v>
      </c>
      <c r="D21" s="125" t="s">
        <v>2614</v>
      </c>
      <c r="E21" s="125" t="s">
        <v>2615</v>
      </c>
      <c r="F21" s="125" t="s">
        <v>2616</v>
      </c>
      <c r="G21" s="125" t="s">
        <v>2617</v>
      </c>
      <c r="H21" s="125" t="s">
        <v>2618</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2619</v>
      </c>
      <c r="B22" s="121"/>
      <c r="C22" s="120" t="s">
        <v>2620</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2619</v>
      </c>
      <c r="B23" s="122" t="s">
        <v>2621</v>
      </c>
      <c r="C23" s="123" t="s">
        <v>2622</v>
      </c>
      <c r="D23" s="125" t="s">
        <v>2623</v>
      </c>
      <c r="E23" s="125" t="s">
        <v>2624</v>
      </c>
      <c r="F23" s="125" t="s">
        <v>2625</v>
      </c>
      <c r="G23" s="125" t="s">
        <v>2626</v>
      </c>
      <c r="H23" s="125" t="s">
        <v>2627</v>
      </c>
      <c r="I23" s="127">
        <f>IF(COUNTIF(J23:AW23,"&lt;&gt;")=0,"",SUMPRODUCT(((Recommendations[ImplStatus]="Implemented")+(Recommendations[ImplStatus]="Compensated"))*ISNUMBER(MATCH(Recommendations[Id],J23:AW23,0)))/COUNTIF(J23:AW23,"&lt;&gt;"))</f>
        <v>0</v>
      </c>
      <c r="J23" s="129" t="s">
        <v>56</v>
      </c>
      <c r="K23" s="129" t="s">
        <v>298</v>
      </c>
      <c r="L23" s="129" t="s">
        <v>301</v>
      </c>
      <c r="M23" s="129" t="s">
        <v>304</v>
      </c>
      <c r="N23" s="129" t="s">
        <v>308</v>
      </c>
      <c r="O23" s="129" t="s">
        <v>311</v>
      </c>
      <c r="P23" s="129" t="s">
        <v>314</v>
      </c>
      <c r="Q23" s="129" t="s">
        <v>317</v>
      </c>
      <c r="R23" s="129" t="s">
        <v>321</v>
      </c>
      <c r="S23" s="129" t="s">
        <v>324</v>
      </c>
      <c r="T23" s="129" t="s">
        <v>328</v>
      </c>
      <c r="U23" s="129" t="s">
        <v>331</v>
      </c>
      <c r="V23" s="129" t="s">
        <v>335</v>
      </c>
      <c r="W23" s="129" t="s">
        <v>338</v>
      </c>
      <c r="X23" s="129" t="s">
        <v>341</v>
      </c>
      <c r="Y23" s="129" t="s">
        <v>344</v>
      </c>
      <c r="Z23" s="129" t="s">
        <v>347</v>
      </c>
      <c r="AA23" s="129" t="s">
        <v>351</v>
      </c>
      <c r="AB23" s="129" t="s">
        <v>354</v>
      </c>
      <c r="AC23" s="129" t="s">
        <v>357</v>
      </c>
      <c r="AD23" s="129" t="s">
        <v>360</v>
      </c>
      <c r="AE23" s="129" t="s">
        <v>364</v>
      </c>
      <c r="AF23" s="129" t="s">
        <v>367</v>
      </c>
      <c r="AG23" s="129" t="s">
        <v>370</v>
      </c>
      <c r="AH23" s="129" t="s">
        <v>373</v>
      </c>
      <c r="AI23" s="129" t="s">
        <v>377</v>
      </c>
      <c r="AJ23" s="129" t="s">
        <v>381</v>
      </c>
      <c r="AK23" s="129" t="s">
        <v>384</v>
      </c>
      <c r="AL23" s="129" t="s">
        <v>387</v>
      </c>
      <c r="AM23" s="129" t="s">
        <v>390</v>
      </c>
      <c r="AN23" s="129" t="s">
        <v>1268</v>
      </c>
      <c r="AO23" s="129"/>
      <c r="AP23" s="129"/>
      <c r="AQ23" s="129"/>
      <c r="AR23" s="129"/>
      <c r="AS23" s="129"/>
      <c r="AT23" s="129"/>
      <c r="AU23" s="129"/>
      <c r="AV23" s="129"/>
      <c r="AW23" s="139"/>
    </row>
    <row r="24" spans="1:49" ht="60" customHeight="1" x14ac:dyDescent="0.35">
      <c r="A24" s="136" t="s">
        <v>2619</v>
      </c>
      <c r="B24" s="122" t="s">
        <v>2628</v>
      </c>
      <c r="C24" s="123" t="s">
        <v>2629</v>
      </c>
      <c r="D24" s="125" t="s">
        <v>2630</v>
      </c>
      <c r="E24" s="125" t="s">
        <v>2631</v>
      </c>
      <c r="F24" s="125" t="s">
        <v>2632</v>
      </c>
      <c r="G24" s="125" t="s">
        <v>2633</v>
      </c>
      <c r="H24" s="125" t="s">
        <v>2634</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2619</v>
      </c>
      <c r="B25" s="122" t="s">
        <v>2635</v>
      </c>
      <c r="C25" s="123" t="s">
        <v>2636</v>
      </c>
      <c r="D25" s="125" t="s">
        <v>2637</v>
      </c>
      <c r="E25" s="125" t="s">
        <v>2638</v>
      </c>
      <c r="F25" s="125" t="s">
        <v>2639</v>
      </c>
      <c r="G25" s="125" t="s">
        <v>2640</v>
      </c>
      <c r="H25" s="125" t="s">
        <v>2641</v>
      </c>
      <c r="I25" s="127">
        <f>IF(COUNTIF(J25:AW25,"&lt;&gt;")=0,"",SUMPRODUCT(((Recommendations[ImplStatus]="Implemented")+(Recommendations[ImplStatus]="Compensated"))*ISNUMBER(MATCH(Recommendations[Id],J25:AW25,0)))/COUNTIF(J25:AW25,"&lt;&gt;"))</f>
        <v>0</v>
      </c>
      <c r="J25" s="129" t="s">
        <v>570</v>
      </c>
      <c r="K25" s="129" t="s">
        <v>576</v>
      </c>
      <c r="L25" s="129" t="s">
        <v>582</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2619</v>
      </c>
      <c r="B26" s="122" t="s">
        <v>2642</v>
      </c>
      <c r="C26" s="123" t="s">
        <v>2643</v>
      </c>
      <c r="D26" s="125" t="s">
        <v>2644</v>
      </c>
      <c r="E26" s="125" t="s">
        <v>2645</v>
      </c>
      <c r="F26" s="125" t="s">
        <v>2646</v>
      </c>
      <c r="G26" s="125" t="s">
        <v>2633</v>
      </c>
      <c r="H26" s="125" t="s">
        <v>2647</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2619</v>
      </c>
      <c r="B27" s="122" t="s">
        <v>2648</v>
      </c>
      <c r="C27" s="123" t="s">
        <v>2649</v>
      </c>
      <c r="D27" s="125" t="s">
        <v>2650</v>
      </c>
      <c r="E27" s="125" t="s">
        <v>2651</v>
      </c>
      <c r="F27" s="125" t="s">
        <v>2652</v>
      </c>
      <c r="G27" s="125" t="s">
        <v>2653</v>
      </c>
      <c r="H27" s="125" t="s">
        <v>2654</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2619</v>
      </c>
      <c r="B28" s="122" t="s">
        <v>2655</v>
      </c>
      <c r="C28" s="123" t="s">
        <v>2656</v>
      </c>
      <c r="D28" s="125" t="s">
        <v>2657</v>
      </c>
      <c r="E28" s="125" t="s">
        <v>2658</v>
      </c>
      <c r="F28" s="125" t="s">
        <v>2659</v>
      </c>
      <c r="G28" s="125" t="s">
        <v>2660</v>
      </c>
      <c r="H28" s="125" t="s">
        <v>2661</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2619</v>
      </c>
      <c r="B29" s="122" t="s">
        <v>2662</v>
      </c>
      <c r="C29" s="123" t="s">
        <v>2663</v>
      </c>
      <c r="D29" s="125" t="s">
        <v>2664</v>
      </c>
      <c r="E29" s="125" t="s">
        <v>2665</v>
      </c>
      <c r="F29" s="125" t="s">
        <v>2666</v>
      </c>
      <c r="G29" s="125" t="s">
        <v>2550</v>
      </c>
      <c r="H29" s="125" t="s">
        <v>2667</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2619</v>
      </c>
      <c r="B30" s="122" t="s">
        <v>2668</v>
      </c>
      <c r="C30" s="123" t="s">
        <v>2669</v>
      </c>
      <c r="D30" s="125" t="s">
        <v>2670</v>
      </c>
      <c r="E30" s="125" t="s">
        <v>2671</v>
      </c>
      <c r="F30" s="125" t="s">
        <v>2672</v>
      </c>
      <c r="G30" s="125" t="s">
        <v>2633</v>
      </c>
      <c r="H30" s="125" t="s">
        <v>2673</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2674</v>
      </c>
      <c r="B31" s="121"/>
      <c r="C31" s="120" t="s">
        <v>2675</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2674</v>
      </c>
      <c r="B32" s="122" t="s">
        <v>2676</v>
      </c>
      <c r="C32" s="123" t="s">
        <v>2677</v>
      </c>
      <c r="D32" s="125" t="s">
        <v>2678</v>
      </c>
      <c r="E32" s="125" t="s">
        <v>2679</v>
      </c>
      <c r="F32" s="125" t="s">
        <v>2680</v>
      </c>
      <c r="G32" s="125" t="s">
        <v>2681</v>
      </c>
      <c r="H32" s="125" t="s">
        <v>2682</v>
      </c>
      <c r="I32" s="127">
        <f>IF(COUNTIF(J32:AW32,"&lt;&gt;")=0,"",SUMPRODUCT(((Recommendations[ImplStatus]="Implemented")+(Recommendations[ImplStatus]="Compensated"))*ISNUMBER(MATCH(Recommendations[Id],J32:AW32,0)))/COUNTIF(J32:AW32,"&lt;&gt;"))</f>
        <v>0</v>
      </c>
      <c r="J32" s="129" t="s">
        <v>534</v>
      </c>
      <c r="K32" s="129" t="s">
        <v>614</v>
      </c>
      <c r="L32" s="129" t="s">
        <v>620</v>
      </c>
      <c r="M32" s="129" t="s">
        <v>625</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2674</v>
      </c>
      <c r="B33" s="122" t="s">
        <v>2683</v>
      </c>
      <c r="C33" s="123" t="s">
        <v>2684</v>
      </c>
      <c r="D33" s="125" t="s">
        <v>2685</v>
      </c>
      <c r="E33" s="125" t="s">
        <v>2686</v>
      </c>
      <c r="F33" s="125" t="s">
        <v>2687</v>
      </c>
      <c r="G33" s="125" t="s">
        <v>2688</v>
      </c>
      <c r="H33" s="125" t="s">
        <v>2689</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2674</v>
      </c>
      <c r="B34" s="122" t="s">
        <v>2690</v>
      </c>
      <c r="C34" s="123" t="s">
        <v>2691</v>
      </c>
      <c r="D34" s="125" t="s">
        <v>2692</v>
      </c>
      <c r="E34" s="125" t="s">
        <v>2693</v>
      </c>
      <c r="F34" s="125" t="s">
        <v>2694</v>
      </c>
      <c r="G34" s="125" t="s">
        <v>2695</v>
      </c>
      <c r="H34" s="125" t="s">
        <v>2696</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2674</v>
      </c>
      <c r="B35" s="122" t="s">
        <v>2697</v>
      </c>
      <c r="C35" s="123" t="s">
        <v>2698</v>
      </c>
      <c r="D35" s="125" t="s">
        <v>2699</v>
      </c>
      <c r="E35" s="125" t="s">
        <v>2700</v>
      </c>
      <c r="F35" s="125" t="s">
        <v>2701</v>
      </c>
      <c r="G35" s="125" t="s">
        <v>2702</v>
      </c>
      <c r="H35" s="125" t="s">
        <v>2703</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2674</v>
      </c>
      <c r="B36" s="122" t="s">
        <v>2704</v>
      </c>
      <c r="C36" s="123" t="s">
        <v>2705</v>
      </c>
      <c r="D36" s="125" t="s">
        <v>2706</v>
      </c>
      <c r="E36" s="125" t="s">
        <v>2707</v>
      </c>
      <c r="F36" s="125" t="s">
        <v>2708</v>
      </c>
      <c r="G36" s="125" t="s">
        <v>2709</v>
      </c>
      <c r="H36" s="125" t="s">
        <v>2710</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2674</v>
      </c>
      <c r="B37" s="122" t="s">
        <v>2711</v>
      </c>
      <c r="C37" s="123" t="s">
        <v>2712</v>
      </c>
      <c r="D37" s="125" t="s">
        <v>2713</v>
      </c>
      <c r="E37" s="125" t="s">
        <v>2714</v>
      </c>
      <c r="F37" s="125" t="s">
        <v>2715</v>
      </c>
      <c r="G37" s="125" t="s">
        <v>2716</v>
      </c>
      <c r="H37" s="125" t="s">
        <v>2717</v>
      </c>
      <c r="I37" s="127">
        <f>IF(COUNTIF(J37:AW37,"&lt;&gt;")=0,"",SUMPRODUCT(((Recommendations[ImplStatus]="Implemented")+(Recommendations[ImplStatus]="Compensated"))*ISNUMBER(MATCH(Recommendations[Id],J37:AW37,0)))/COUNTIF(J37:AW37,"&lt;&gt;"))</f>
        <v>0</v>
      </c>
      <c r="J37" s="129" t="s">
        <v>436</v>
      </c>
      <c r="K37" s="129" t="s">
        <v>442</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2674</v>
      </c>
      <c r="B38" s="122" t="s">
        <v>2718</v>
      </c>
      <c r="C38" s="123" t="s">
        <v>2719</v>
      </c>
      <c r="D38" s="125" t="s">
        <v>2720</v>
      </c>
      <c r="E38" s="125" t="s">
        <v>2721</v>
      </c>
      <c r="F38" s="125" t="s">
        <v>2722</v>
      </c>
      <c r="G38" s="125" t="s">
        <v>2723</v>
      </c>
      <c r="H38" s="125" t="s">
        <v>2724</v>
      </c>
      <c r="I38" s="127">
        <f>IF(COUNTIF(J38:AW38,"&lt;&gt;")=0,"",SUMPRODUCT(((Recommendations[ImplStatus]="Implemented")+(Recommendations[ImplStatus]="Compensated"))*ISNUMBER(MATCH(Recommendations[Id],J38:AW38,0)))/COUNTIF(J38:AW38,"&lt;&gt;"))</f>
        <v>0</v>
      </c>
      <c r="J38" s="129" t="s">
        <v>609</v>
      </c>
      <c r="K38" s="129" t="s">
        <v>630</v>
      </c>
      <c r="L38" s="129" t="s">
        <v>654</v>
      </c>
      <c r="M38" s="129" t="s">
        <v>665</v>
      </c>
      <c r="N38" s="129" t="s">
        <v>1074</v>
      </c>
      <c r="O38" s="129" t="s">
        <v>1079</v>
      </c>
      <c r="P38" s="129" t="s">
        <v>1250</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2674</v>
      </c>
      <c r="B39" s="122" t="s">
        <v>2725</v>
      </c>
      <c r="C39" s="123" t="s">
        <v>2726</v>
      </c>
      <c r="D39" s="125" t="s">
        <v>2727</v>
      </c>
      <c r="E39" s="125" t="s">
        <v>2728</v>
      </c>
      <c r="F39" s="125" t="s">
        <v>2729</v>
      </c>
      <c r="G39" s="125" t="s">
        <v>2730</v>
      </c>
      <c r="H39" s="125" t="s">
        <v>2731</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2674</v>
      </c>
      <c r="B40" s="122" t="s">
        <v>2732</v>
      </c>
      <c r="C40" s="123" t="s">
        <v>2733</v>
      </c>
      <c r="D40" s="125" t="s">
        <v>2734</v>
      </c>
      <c r="E40" s="125" t="s">
        <v>2735</v>
      </c>
      <c r="F40" s="125" t="s">
        <v>2736</v>
      </c>
      <c r="G40" s="125" t="s">
        <v>2737</v>
      </c>
      <c r="H40" s="125" t="s">
        <v>2738</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2674</v>
      </c>
      <c r="B41" s="122" t="s">
        <v>2739</v>
      </c>
      <c r="C41" s="123" t="s">
        <v>2740</v>
      </c>
      <c r="D41" s="125" t="s">
        <v>2741</v>
      </c>
      <c r="E41" s="125" t="s">
        <v>2742</v>
      </c>
      <c r="F41" s="125" t="s">
        <v>2743</v>
      </c>
      <c r="G41" s="125" t="s">
        <v>2681</v>
      </c>
      <c r="H41" s="125" t="s">
        <v>2744</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2745</v>
      </c>
      <c r="B42" s="121"/>
      <c r="C42" s="120" t="s">
        <v>2746</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2745</v>
      </c>
      <c r="B43" s="122" t="s">
        <v>2747</v>
      </c>
      <c r="C43" s="123" t="s">
        <v>2748</v>
      </c>
      <c r="D43" s="125" t="s">
        <v>2749</v>
      </c>
      <c r="E43" s="125" t="s">
        <v>2750</v>
      </c>
      <c r="F43" s="125" t="s">
        <v>2751</v>
      </c>
      <c r="G43" s="125" t="s">
        <v>2752</v>
      </c>
      <c r="H43" s="125" t="s">
        <v>2753</v>
      </c>
      <c r="I43" s="127">
        <f>IF(COUNTIF(J43:AW43,"&lt;&gt;")=0,"",SUMPRODUCT(((Recommendations[ImplStatus]="Implemented")+(Recommendations[ImplStatus]="Compensated"))*ISNUMBER(MATCH(Recommendations[Id],J43:AW43,0)))/COUNTIF(J43:AW43,"&lt;&gt;"))</f>
        <v>0</v>
      </c>
      <c r="J43" s="129" t="s">
        <v>141</v>
      </c>
      <c r="K43" s="129" t="s">
        <v>151</v>
      </c>
      <c r="L43" s="129" t="s">
        <v>496</v>
      </c>
      <c r="M43" s="129" t="s">
        <v>1209</v>
      </c>
      <c r="N43" s="129" t="s">
        <v>1275</v>
      </c>
      <c r="O43" s="129" t="s">
        <v>1285</v>
      </c>
      <c r="P43" s="129" t="s">
        <v>1291</v>
      </c>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2745</v>
      </c>
      <c r="B44" s="122" t="s">
        <v>2754</v>
      </c>
      <c r="C44" s="123" t="s">
        <v>2755</v>
      </c>
      <c r="D44" s="125" t="s">
        <v>2756</v>
      </c>
      <c r="E44" s="125" t="s">
        <v>2757</v>
      </c>
      <c r="F44" s="125" t="s">
        <v>2758</v>
      </c>
      <c r="G44" s="125" t="s">
        <v>2759</v>
      </c>
      <c r="H44" s="125" t="s">
        <v>2760</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2745</v>
      </c>
      <c r="B45" s="122" t="s">
        <v>2761</v>
      </c>
      <c r="C45" s="123" t="s">
        <v>2762</v>
      </c>
      <c r="D45" s="125" t="s">
        <v>2763</v>
      </c>
      <c r="E45" s="125" t="s">
        <v>2764</v>
      </c>
      <c r="F45" s="125" t="s">
        <v>2765</v>
      </c>
      <c r="G45" s="125" t="s">
        <v>2766</v>
      </c>
      <c r="H45" s="125" t="s">
        <v>2767</v>
      </c>
      <c r="I45" s="127">
        <f>IF(COUNTIF(J45:AW45,"&lt;&gt;")=0,"",SUMPRODUCT(((Recommendations[ImplStatus]="Implemented")+(Recommendations[ImplStatus]="Compensated"))*ISNUMBER(MATCH(Recommendations[Id],J45:AW45,0)))/COUNTIF(J45:AW45,"&lt;&gt;"))</f>
        <v>0</v>
      </c>
      <c r="J45" s="129" t="s">
        <v>563</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2745</v>
      </c>
      <c r="B46" s="122" t="s">
        <v>2768</v>
      </c>
      <c r="C46" s="123" t="s">
        <v>2769</v>
      </c>
      <c r="D46" s="125" t="s">
        <v>2770</v>
      </c>
      <c r="E46" s="125" t="s">
        <v>2771</v>
      </c>
      <c r="F46" s="125" t="s">
        <v>2772</v>
      </c>
      <c r="G46" s="125" t="s">
        <v>2766</v>
      </c>
      <c r="H46" s="125" t="s">
        <v>2773</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2745</v>
      </c>
      <c r="B47" s="122" t="s">
        <v>2774</v>
      </c>
      <c r="C47" s="123" t="s">
        <v>2775</v>
      </c>
      <c r="D47" s="125" t="s">
        <v>2776</v>
      </c>
      <c r="E47" s="125" t="s">
        <v>2777</v>
      </c>
      <c r="F47" s="125" t="s">
        <v>2778</v>
      </c>
      <c r="G47" s="125" t="s">
        <v>2779</v>
      </c>
      <c r="H47" s="125" t="s">
        <v>2780</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2745</v>
      </c>
      <c r="B48" s="122" t="s">
        <v>2781</v>
      </c>
      <c r="C48" s="123" t="s">
        <v>2782</v>
      </c>
      <c r="D48" s="125" t="s">
        <v>2783</v>
      </c>
      <c r="E48" s="125" t="s">
        <v>2784</v>
      </c>
      <c r="F48" s="125" t="s">
        <v>2785</v>
      </c>
      <c r="G48" s="125" t="s">
        <v>2786</v>
      </c>
      <c r="H48" s="125" t="s">
        <v>2787</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2745</v>
      </c>
      <c r="B49" s="122" t="s">
        <v>2788</v>
      </c>
      <c r="C49" s="123" t="s">
        <v>2789</v>
      </c>
      <c r="D49" s="125" t="s">
        <v>2790</v>
      </c>
      <c r="E49" s="125" t="s">
        <v>2791</v>
      </c>
      <c r="F49" s="125" t="s">
        <v>2792</v>
      </c>
      <c r="G49" s="125" t="s">
        <v>2550</v>
      </c>
      <c r="H49" s="125" t="s">
        <v>2793</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2745</v>
      </c>
      <c r="B50" s="122" t="s">
        <v>2794</v>
      </c>
      <c r="C50" s="123" t="s">
        <v>2795</v>
      </c>
      <c r="D50" s="125" t="s">
        <v>2796</v>
      </c>
      <c r="E50" s="125" t="s">
        <v>2797</v>
      </c>
      <c r="F50" s="125" t="s">
        <v>2798</v>
      </c>
      <c r="G50" s="125" t="s">
        <v>2799</v>
      </c>
      <c r="H50" s="125" t="s">
        <v>2800</v>
      </c>
      <c r="I50" s="127">
        <f>IF(COUNTIF(J50:AW50,"&lt;&gt;")=0,"",SUMPRODUCT(((Recommendations[ImplStatus]="Implemented")+(Recommendations[ImplStatus]="Compensated"))*ISNUMBER(MATCH(Recommendations[Id],J50:AW50,0)))/COUNTIF(J50:AW50,"&lt;&gt;"))</f>
        <v>0</v>
      </c>
      <c r="J50" s="129" t="s">
        <v>46</v>
      </c>
      <c r="K50" s="129" t="s">
        <v>86</v>
      </c>
      <c r="L50" s="129" t="s">
        <v>146</v>
      </c>
      <c r="M50" s="129" t="s">
        <v>463</v>
      </c>
      <c r="N50" s="129" t="s">
        <v>514</v>
      </c>
      <c r="O50" s="129" t="s">
        <v>521</v>
      </c>
      <c r="P50" s="129" t="s">
        <v>1195</v>
      </c>
      <c r="Q50" s="129" t="s">
        <v>1300</v>
      </c>
      <c r="R50" s="129" t="s">
        <v>1305</v>
      </c>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2801</v>
      </c>
      <c r="B51" s="121"/>
      <c r="C51" s="120" t="s">
        <v>2802</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2801</v>
      </c>
      <c r="B52" s="122" t="s">
        <v>2803</v>
      </c>
      <c r="C52" s="123" t="s">
        <v>2804</v>
      </c>
      <c r="D52" s="125" t="s">
        <v>2805</v>
      </c>
      <c r="E52" s="125" t="s">
        <v>2806</v>
      </c>
      <c r="F52" s="125" t="s">
        <v>2807</v>
      </c>
      <c r="G52" s="125" t="s">
        <v>2808</v>
      </c>
      <c r="H52" s="125" t="s">
        <v>2809</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2801</v>
      </c>
      <c r="B53" s="122" t="s">
        <v>2810</v>
      </c>
      <c r="C53" s="123" t="s">
        <v>2811</v>
      </c>
      <c r="D53" s="125" t="s">
        <v>2812</v>
      </c>
      <c r="E53" s="125" t="s">
        <v>2813</v>
      </c>
      <c r="F53" s="125" t="s">
        <v>2814</v>
      </c>
      <c r="G53" s="125" t="s">
        <v>2815</v>
      </c>
      <c r="H53" s="125" t="s">
        <v>2816</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2801</v>
      </c>
      <c r="B54" s="122" t="s">
        <v>2817</v>
      </c>
      <c r="C54" s="123" t="s">
        <v>2818</v>
      </c>
      <c r="D54" s="125" t="s">
        <v>2819</v>
      </c>
      <c r="E54" s="125" t="s">
        <v>2820</v>
      </c>
      <c r="F54" s="125" t="s">
        <v>2821</v>
      </c>
      <c r="G54" s="125" t="s">
        <v>2822</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2801</v>
      </c>
      <c r="B55" s="122" t="s">
        <v>2823</v>
      </c>
      <c r="C55" s="123" t="s">
        <v>2824</v>
      </c>
      <c r="D55" s="125" t="s">
        <v>2825</v>
      </c>
      <c r="E55" s="125" t="s">
        <v>2826</v>
      </c>
      <c r="F55" s="125" t="s">
        <v>2827</v>
      </c>
      <c r="G55" s="125" t="s">
        <v>2828</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2801</v>
      </c>
      <c r="B56" s="122" t="s">
        <v>2829</v>
      </c>
      <c r="C56" s="123" t="s">
        <v>2830</v>
      </c>
      <c r="D56" s="125" t="s">
        <v>2831</v>
      </c>
      <c r="E56" s="125" t="s">
        <v>2832</v>
      </c>
      <c r="F56" s="125" t="s">
        <v>2833</v>
      </c>
      <c r="G56" s="125" t="s">
        <v>2834</v>
      </c>
      <c r="H56" s="125" t="s">
        <v>2835</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2836</v>
      </c>
      <c r="B57" s="121"/>
      <c r="C57" s="120" t="s">
        <v>2837</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2836</v>
      </c>
      <c r="B58" s="122" t="s">
        <v>2838</v>
      </c>
      <c r="C58" s="123" t="s">
        <v>2839</v>
      </c>
      <c r="D58" s="125" t="s">
        <v>2840</v>
      </c>
      <c r="E58" s="125" t="s">
        <v>2841</v>
      </c>
      <c r="F58" s="125" t="s">
        <v>2842</v>
      </c>
      <c r="G58" s="125" t="s">
        <v>2843</v>
      </c>
      <c r="H58" s="125" t="s">
        <v>2844</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2836</v>
      </c>
      <c r="B59" s="122" t="s">
        <v>2845</v>
      </c>
      <c r="C59" s="123" t="s">
        <v>2846</v>
      </c>
      <c r="D59" s="125" t="s">
        <v>2847</v>
      </c>
      <c r="E59" s="125" t="s">
        <v>2848</v>
      </c>
      <c r="F59" s="125" t="s">
        <v>2849</v>
      </c>
      <c r="G59" s="125" t="s">
        <v>2850</v>
      </c>
      <c r="H59" s="125" t="s">
        <v>2851</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2836</v>
      </c>
      <c r="B60" s="122" t="s">
        <v>2852</v>
      </c>
      <c r="C60" s="123" t="s">
        <v>2853</v>
      </c>
      <c r="D60" s="125" t="s">
        <v>2854</v>
      </c>
      <c r="E60" s="125" t="s">
        <v>2855</v>
      </c>
      <c r="F60" s="125" t="s">
        <v>2856</v>
      </c>
      <c r="G60" s="125" t="s">
        <v>2857</v>
      </c>
      <c r="H60" s="125" t="s">
        <v>2858</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2859</v>
      </c>
      <c r="B61" s="121"/>
      <c r="C61" s="120" t="s">
        <v>2860</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2859</v>
      </c>
      <c r="B62" s="122" t="s">
        <v>2861</v>
      </c>
      <c r="C62" s="123" t="s">
        <v>2862</v>
      </c>
      <c r="D62" s="125" t="s">
        <v>2863</v>
      </c>
      <c r="E62" s="125" t="s">
        <v>2864</v>
      </c>
      <c r="F62" s="125" t="s">
        <v>2865</v>
      </c>
      <c r="G62" s="125" t="s">
        <v>2866</v>
      </c>
      <c r="H62" s="125" t="s">
        <v>2867</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2859</v>
      </c>
      <c r="B63" s="122" t="s">
        <v>2868</v>
      </c>
      <c r="C63" s="123" t="s">
        <v>2869</v>
      </c>
      <c r="D63" s="125" t="s">
        <v>2870</v>
      </c>
      <c r="E63" s="125" t="s">
        <v>2871</v>
      </c>
      <c r="F63" s="125" t="s">
        <v>2872</v>
      </c>
      <c r="G63" s="125" t="s">
        <v>2873</v>
      </c>
      <c r="H63" s="125" t="s">
        <v>2874</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2859</v>
      </c>
      <c r="B64" s="122" t="s">
        <v>2875</v>
      </c>
      <c r="C64" s="123" t="s">
        <v>2876</v>
      </c>
      <c r="D64" s="125" t="s">
        <v>2877</v>
      </c>
      <c r="E64" s="125" t="s">
        <v>2878</v>
      </c>
      <c r="F64" s="125" t="s">
        <v>2879</v>
      </c>
      <c r="G64" s="125" t="s">
        <v>2880</v>
      </c>
      <c r="H64" s="125" t="s">
        <v>2881</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2859</v>
      </c>
      <c r="B65" s="122" t="s">
        <v>2882</v>
      </c>
      <c r="C65" s="123" t="s">
        <v>2883</v>
      </c>
      <c r="D65" s="125" t="s">
        <v>2884</v>
      </c>
      <c r="E65" s="125" t="s">
        <v>2885</v>
      </c>
      <c r="F65" s="125" t="s">
        <v>2886</v>
      </c>
      <c r="G65" s="125" t="s">
        <v>2887</v>
      </c>
      <c r="H65" s="125" t="s">
        <v>2888</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2859</v>
      </c>
      <c r="B66" s="122" t="s">
        <v>2889</v>
      </c>
      <c r="C66" s="123" t="s">
        <v>2890</v>
      </c>
      <c r="D66" s="125" t="s">
        <v>2891</v>
      </c>
      <c r="E66" s="125" t="s">
        <v>2892</v>
      </c>
      <c r="F66" s="125" t="s">
        <v>2893</v>
      </c>
      <c r="G66" s="125" t="s">
        <v>2894</v>
      </c>
      <c r="H66" s="125" t="s">
        <v>2895</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2859</v>
      </c>
      <c r="B67" s="122" t="s">
        <v>2896</v>
      </c>
      <c r="C67" s="123" t="s">
        <v>2897</v>
      </c>
      <c r="D67" s="125" t="s">
        <v>2898</v>
      </c>
      <c r="E67" s="125" t="s">
        <v>2899</v>
      </c>
      <c r="F67" s="125" t="s">
        <v>2900</v>
      </c>
      <c r="G67" s="125" t="s">
        <v>2901</v>
      </c>
      <c r="H67" s="125" t="s">
        <v>2902</v>
      </c>
      <c r="I67" s="127">
        <f>IF(COUNTIF(J67:AW67,"&lt;&gt;")=0,"",SUMPRODUCT(((Recommendations[ImplStatus]="Implemented")+(Recommendations[ImplStatus]="Compensated"))*ISNUMBER(MATCH(Recommendations[Id],J67:AW67,0)))/COUNTIF(J67:AW67,"&lt;&gt;"))</f>
        <v>0</v>
      </c>
      <c r="J67" s="129" t="s">
        <v>541</v>
      </c>
      <c r="K67" s="129" t="s">
        <v>1202</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2859</v>
      </c>
      <c r="B68" s="122" t="s">
        <v>2903</v>
      </c>
      <c r="C68" s="123" t="s">
        <v>2904</v>
      </c>
      <c r="D68" s="125" t="s">
        <v>2905</v>
      </c>
      <c r="E68" s="125" t="s">
        <v>2906</v>
      </c>
      <c r="F68" s="125" t="s">
        <v>2907</v>
      </c>
      <c r="G68" s="125" t="s">
        <v>2908</v>
      </c>
      <c r="H68" s="125" t="s">
        <v>2909</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2910</v>
      </c>
      <c r="B69" s="121"/>
      <c r="C69" s="120" t="s">
        <v>2911</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2910</v>
      </c>
      <c r="B70" s="122" t="s">
        <v>2912</v>
      </c>
      <c r="C70" s="123" t="s">
        <v>2913</v>
      </c>
      <c r="D70" s="125" t="s">
        <v>2914</v>
      </c>
      <c r="E70" s="125" t="s">
        <v>2915</v>
      </c>
      <c r="F70" s="125" t="s">
        <v>2916</v>
      </c>
      <c r="G70" s="125" t="s">
        <v>2917</v>
      </c>
      <c r="H70" s="125" t="s">
        <v>2918</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2910</v>
      </c>
      <c r="B71" s="122" t="s">
        <v>2919</v>
      </c>
      <c r="C71" s="123" t="s">
        <v>2920</v>
      </c>
      <c r="D71" s="125" t="s">
        <v>2921</v>
      </c>
      <c r="E71" s="125" t="s">
        <v>2922</v>
      </c>
      <c r="F71" s="125" t="s">
        <v>2923</v>
      </c>
      <c r="G71" s="125" t="s">
        <v>2924</v>
      </c>
      <c r="H71" s="125" t="s">
        <v>2925</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2926</v>
      </c>
      <c r="B72" s="121"/>
      <c r="C72" s="120" t="s">
        <v>2927</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2926</v>
      </c>
      <c r="B73" s="122" t="s">
        <v>2928</v>
      </c>
      <c r="C73" s="123" t="s">
        <v>2929</v>
      </c>
      <c r="D73" s="125" t="s">
        <v>2930</v>
      </c>
      <c r="E73" s="125" t="s">
        <v>2931</v>
      </c>
      <c r="F73" s="125" t="s">
        <v>2932</v>
      </c>
      <c r="G73" s="125" t="s">
        <v>2933</v>
      </c>
      <c r="H73" s="125" t="s">
        <v>2934</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2926</v>
      </c>
      <c r="B74" s="122" t="s">
        <v>2935</v>
      </c>
      <c r="C74" s="123" t="s">
        <v>2936</v>
      </c>
      <c r="D74" s="125" t="s">
        <v>2937</v>
      </c>
      <c r="E74" s="125" t="s">
        <v>2938</v>
      </c>
      <c r="F74" s="125" t="s">
        <v>2939</v>
      </c>
      <c r="G74" s="125" t="s">
        <v>2940</v>
      </c>
      <c r="H74" s="125" t="s">
        <v>2941</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2926</v>
      </c>
      <c r="B75" s="122" t="s">
        <v>2942</v>
      </c>
      <c r="C75" s="123" t="s">
        <v>2943</v>
      </c>
      <c r="D75" s="125" t="s">
        <v>2944</v>
      </c>
      <c r="E75" s="125" t="s">
        <v>2945</v>
      </c>
      <c r="F75" s="125" t="s">
        <v>2946</v>
      </c>
      <c r="G75" s="125" t="s">
        <v>2947</v>
      </c>
      <c r="H75" s="125" t="s">
        <v>2948</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2926</v>
      </c>
      <c r="B76" s="122" t="s">
        <v>2949</v>
      </c>
      <c r="C76" s="123" t="s">
        <v>2950</v>
      </c>
      <c r="D76" s="125" t="s">
        <v>2951</v>
      </c>
      <c r="E76" s="125" t="s">
        <v>2952</v>
      </c>
      <c r="F76" s="125" t="s">
        <v>2953</v>
      </c>
      <c r="G76" s="125" t="s">
        <v>2954</v>
      </c>
      <c r="H76" s="125" t="s">
        <v>2955</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2926</v>
      </c>
      <c r="B77" s="122" t="s">
        <v>2956</v>
      </c>
      <c r="C77" s="123" t="s">
        <v>2957</v>
      </c>
      <c r="D77" s="125" t="s">
        <v>2958</v>
      </c>
      <c r="E77" s="125" t="s">
        <v>2959</v>
      </c>
      <c r="F77" s="125" t="s">
        <v>2960</v>
      </c>
      <c r="G77" s="125" t="s">
        <v>2954</v>
      </c>
      <c r="H77" s="125" t="s">
        <v>2961</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2962</v>
      </c>
      <c r="B78" s="121"/>
      <c r="C78" s="120" t="s">
        <v>2963</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2962</v>
      </c>
      <c r="B79" s="122" t="s">
        <v>2962</v>
      </c>
      <c r="C79" s="123" t="s">
        <v>2964</v>
      </c>
      <c r="D79" s="125" t="s">
        <v>2965</v>
      </c>
      <c r="E79" s="125" t="s">
        <v>2966</v>
      </c>
      <c r="F79" s="125" t="s">
        <v>2967</v>
      </c>
      <c r="G79" s="125" t="s">
        <v>2968</v>
      </c>
      <c r="H79" s="125" t="s">
        <v>2969</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2962</v>
      </c>
      <c r="B80" s="122" t="s">
        <v>2970</v>
      </c>
      <c r="C80" s="123" t="s">
        <v>2971</v>
      </c>
      <c r="D80" s="125" t="s">
        <v>2972</v>
      </c>
      <c r="E80" s="125" t="s">
        <v>2973</v>
      </c>
      <c r="F80" s="125" t="s">
        <v>2974</v>
      </c>
      <c r="G80" s="125" t="s">
        <v>2975</v>
      </c>
      <c r="H80" s="125" t="s">
        <v>2976</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2962</v>
      </c>
      <c r="B81" s="122" t="s">
        <v>2977</v>
      </c>
      <c r="C81" s="123" t="s">
        <v>2978</v>
      </c>
      <c r="D81" s="125" t="s">
        <v>2979</v>
      </c>
      <c r="E81" s="125" t="s">
        <v>2980</v>
      </c>
      <c r="F81" s="125" t="s">
        <v>2981</v>
      </c>
      <c r="G81" s="125" t="s">
        <v>2982</v>
      </c>
      <c r="H81" s="125" t="s">
        <v>2983</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2984</v>
      </c>
      <c r="B82" s="121"/>
      <c r="C82" s="120" t="s">
        <v>2985</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2984</v>
      </c>
      <c r="B83" s="122" t="s">
        <v>2986</v>
      </c>
      <c r="C83" s="123" t="s">
        <v>2987</v>
      </c>
      <c r="D83" s="125" t="s">
        <v>2988</v>
      </c>
      <c r="E83" s="125" t="s">
        <v>2989</v>
      </c>
      <c r="F83" s="125" t="s">
        <v>2990</v>
      </c>
      <c r="G83" s="125" t="s">
        <v>2991</v>
      </c>
      <c r="H83" s="125" t="s">
        <v>2992</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2984</v>
      </c>
      <c r="B84" s="122" t="s">
        <v>2993</v>
      </c>
      <c r="C84" s="123" t="s">
        <v>2994</v>
      </c>
      <c r="D84" s="125" t="s">
        <v>2995</v>
      </c>
      <c r="E84" s="125" t="s">
        <v>2996</v>
      </c>
      <c r="F84" s="125" t="s">
        <v>2997</v>
      </c>
      <c r="G84" s="125" t="s">
        <v>2998</v>
      </c>
      <c r="H84" s="125" t="s">
        <v>2999</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2984</v>
      </c>
      <c r="B85" s="122" t="s">
        <v>3000</v>
      </c>
      <c r="C85" s="123" t="s">
        <v>3001</v>
      </c>
      <c r="D85" s="125" t="s">
        <v>3002</v>
      </c>
      <c r="E85" s="125" t="s">
        <v>3003</v>
      </c>
      <c r="F85" s="125" t="s">
        <v>3004</v>
      </c>
      <c r="G85" s="125" t="s">
        <v>3005</v>
      </c>
      <c r="H85" s="125" t="s">
        <v>3006</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2984</v>
      </c>
      <c r="B86" s="122" t="s">
        <v>3007</v>
      </c>
      <c r="C86" s="123" t="s">
        <v>3008</v>
      </c>
      <c r="D86" s="125" t="s">
        <v>3009</v>
      </c>
      <c r="E86" s="125" t="s">
        <v>3010</v>
      </c>
      <c r="F86" s="125" t="s">
        <v>3011</v>
      </c>
      <c r="G86" s="125" t="s">
        <v>3012</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3013</v>
      </c>
      <c r="B87" s="121"/>
      <c r="C87" s="120" t="s">
        <v>3014</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3013</v>
      </c>
      <c r="B88" s="122" t="s">
        <v>3015</v>
      </c>
      <c r="C88" s="123" t="s">
        <v>3016</v>
      </c>
      <c r="D88" s="125" t="s">
        <v>3017</v>
      </c>
      <c r="E88" s="125" t="s">
        <v>3018</v>
      </c>
      <c r="F88" s="125" t="s">
        <v>3019</v>
      </c>
      <c r="G88" s="125" t="s">
        <v>3020</v>
      </c>
      <c r="H88" s="125" t="s">
        <v>3021</v>
      </c>
      <c r="I88" s="127">
        <f>IF(COUNTIF(J88:AW88,"&lt;&gt;")=0,"",SUMPRODUCT(((Recommendations[ImplStatus]="Implemented")+(Recommendations[ImplStatus]="Compensated"))*ISNUMBER(MATCH(Recommendations[Id],J88:AW88,0)))/COUNTIF(J88:AW88,"&lt;&gt;"))</f>
        <v>0</v>
      </c>
      <c r="J88" s="129" t="s">
        <v>458</v>
      </c>
      <c r="K88" s="129" t="s">
        <v>484</v>
      </c>
      <c r="L88" s="129" t="s">
        <v>490</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3013</v>
      </c>
      <c r="B89" s="122" t="s">
        <v>3022</v>
      </c>
      <c r="C89" s="123" t="s">
        <v>3023</v>
      </c>
      <c r="D89" s="125" t="s">
        <v>3024</v>
      </c>
      <c r="E89" s="125" t="s">
        <v>3025</v>
      </c>
      <c r="F89" s="125" t="s">
        <v>3026</v>
      </c>
      <c r="G89" s="125" t="s">
        <v>2550</v>
      </c>
      <c r="H89" s="125" t="s">
        <v>3027</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3013</v>
      </c>
      <c r="B90" s="122" t="s">
        <v>3028</v>
      </c>
      <c r="C90" s="123" t="s">
        <v>3029</v>
      </c>
      <c r="D90" s="125" t="s">
        <v>3030</v>
      </c>
      <c r="E90" s="125" t="s">
        <v>3031</v>
      </c>
      <c r="F90" s="125" t="s">
        <v>3032</v>
      </c>
      <c r="G90" s="125" t="s">
        <v>3020</v>
      </c>
      <c r="H90" s="125" t="s">
        <v>3033</v>
      </c>
      <c r="I90" s="127">
        <f>IF(COUNTIF(J90:AW90,"&lt;&gt;")=0,"",SUMPRODUCT(((Recommendations[ImplStatus]="Implemented")+(Recommendations[ImplStatus]="Compensated"))*ISNUMBER(MATCH(Recommendations[Id],J90:AW90,0)))/COUNTIF(J90:AW90,"&lt;&gt;"))</f>
        <v>0</v>
      </c>
      <c r="J90" s="129" t="s">
        <v>394</v>
      </c>
      <c r="K90" s="129" t="s">
        <v>397</v>
      </c>
      <c r="L90" s="129" t="s">
        <v>400</v>
      </c>
      <c r="M90" s="129" t="s">
        <v>404</v>
      </c>
      <c r="N90" s="129" t="s">
        <v>407</v>
      </c>
      <c r="O90" s="129" t="s">
        <v>410</v>
      </c>
      <c r="P90" s="129" t="s">
        <v>414</v>
      </c>
      <c r="Q90" s="129" t="s">
        <v>417</v>
      </c>
      <c r="R90" s="129" t="s">
        <v>420</v>
      </c>
      <c r="S90" s="129" t="s">
        <v>469</v>
      </c>
      <c r="T90" s="129" t="s">
        <v>474</v>
      </c>
      <c r="U90" s="129" t="s">
        <v>479</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3013</v>
      </c>
      <c r="B91" s="122" t="s">
        <v>3034</v>
      </c>
      <c r="C91" s="123" t="s">
        <v>3035</v>
      </c>
      <c r="D91" s="125" t="s">
        <v>3036</v>
      </c>
      <c r="E91" s="125" t="s">
        <v>3037</v>
      </c>
      <c r="F91" s="125" t="s">
        <v>3038</v>
      </c>
      <c r="G91" s="125" t="s">
        <v>2550</v>
      </c>
      <c r="H91" s="125" t="s">
        <v>3039</v>
      </c>
      <c r="I91" s="127">
        <f>IF(COUNTIF(J91:AW91,"&lt;&gt;")=0,"",SUMPRODUCT(((Recommendations[ImplStatus]="Implemented")+(Recommendations[ImplStatus]="Compensated"))*ISNUMBER(MATCH(Recommendations[Id],J91:AW91,0)))/COUNTIF(J91:AW91,"&lt;&gt;"))</f>
        <v>0</v>
      </c>
      <c r="J91" s="129" t="s">
        <v>61</v>
      </c>
      <c r="K91" s="129" t="s">
        <v>66</v>
      </c>
      <c r="L91" s="129" t="s">
        <v>71</v>
      </c>
      <c r="M91" s="129" t="s">
        <v>76</v>
      </c>
      <c r="N91" s="129" t="s">
        <v>81</v>
      </c>
      <c r="O91" s="129" t="s">
        <v>91</v>
      </c>
      <c r="P91" s="129" t="s">
        <v>106</v>
      </c>
      <c r="Q91" s="129" t="s">
        <v>111</v>
      </c>
      <c r="R91" s="129" t="s">
        <v>116</v>
      </c>
      <c r="S91" s="129" t="s">
        <v>156</v>
      </c>
      <c r="T91" s="129" t="s">
        <v>161</v>
      </c>
      <c r="U91" s="129" t="s">
        <v>166</v>
      </c>
      <c r="V91" s="129" t="s">
        <v>503</v>
      </c>
      <c r="W91" s="129" t="s">
        <v>509</v>
      </c>
      <c r="X91" s="129" t="s">
        <v>648</v>
      </c>
      <c r="Y91" s="129" t="s">
        <v>659</v>
      </c>
      <c r="Z91" s="129" t="s">
        <v>676</v>
      </c>
      <c r="AA91" s="129" t="s">
        <v>698</v>
      </c>
      <c r="AB91" s="129" t="s">
        <v>1068</v>
      </c>
      <c r="AC91" s="129" t="s">
        <v>1214</v>
      </c>
      <c r="AD91" s="129" t="s">
        <v>1220</v>
      </c>
      <c r="AE91" s="129" t="s">
        <v>1280</v>
      </c>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3013</v>
      </c>
      <c r="B92" s="122" t="s">
        <v>3040</v>
      </c>
      <c r="C92" s="123" t="s">
        <v>3041</v>
      </c>
      <c r="D92" s="125" t="s">
        <v>3042</v>
      </c>
      <c r="E92" s="125" t="s">
        <v>3043</v>
      </c>
      <c r="F92" s="125" t="s">
        <v>3044</v>
      </c>
      <c r="G92" s="125" t="s">
        <v>2550</v>
      </c>
      <c r="H92" s="125" t="s">
        <v>3045</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3013</v>
      </c>
      <c r="B93" s="122" t="s">
        <v>3046</v>
      </c>
      <c r="C93" s="123" t="s">
        <v>3047</v>
      </c>
      <c r="D93" s="125" t="s">
        <v>3048</v>
      </c>
      <c r="E93" s="125" t="s">
        <v>3049</v>
      </c>
      <c r="F93" s="125" t="s">
        <v>3050</v>
      </c>
      <c r="G93" s="125" t="s">
        <v>3051</v>
      </c>
      <c r="H93" s="125" t="s">
        <v>3052</v>
      </c>
      <c r="I93" s="127">
        <f>IF(COUNTIF(J93:AW93,"&lt;&gt;")=0,"",SUMPRODUCT(((Recommendations[ImplStatus]="Implemented")+(Recommendations[ImplStatus]="Compensated"))*ISNUMBER(MATCH(Recommendations[Id],J93:AW93,0)))/COUNTIF(J93:AW93,"&lt;&gt;"))</f>
        <v>0</v>
      </c>
      <c r="J93" s="129" t="s">
        <v>1232</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3013</v>
      </c>
      <c r="B94" s="122" t="s">
        <v>3053</v>
      </c>
      <c r="C94" s="123" t="s">
        <v>3054</v>
      </c>
      <c r="D94" s="125" t="s">
        <v>3055</v>
      </c>
      <c r="E94" s="125" t="s">
        <v>3056</v>
      </c>
      <c r="F94" s="125" t="s">
        <v>3057</v>
      </c>
      <c r="G94" s="125" t="s">
        <v>3058</v>
      </c>
      <c r="H94" s="125" t="s">
        <v>3059</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3013</v>
      </c>
      <c r="B95" s="122" t="s">
        <v>3060</v>
      </c>
      <c r="C95" s="123" t="s">
        <v>3061</v>
      </c>
      <c r="D95" s="125" t="s">
        <v>3062</v>
      </c>
      <c r="E95" s="125" t="s">
        <v>3063</v>
      </c>
      <c r="F95" s="125" t="s">
        <v>3064</v>
      </c>
      <c r="G95" s="125" t="s">
        <v>3065</v>
      </c>
      <c r="H95" s="125" t="s">
        <v>3066</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3013</v>
      </c>
      <c r="B96" s="122" t="s">
        <v>3067</v>
      </c>
      <c r="C96" s="123" t="s">
        <v>3068</v>
      </c>
      <c r="D96" s="125" t="s">
        <v>3069</v>
      </c>
      <c r="E96" s="125" t="s">
        <v>3070</v>
      </c>
      <c r="F96" s="125" t="s">
        <v>3071</v>
      </c>
      <c r="G96" s="125" t="s">
        <v>3072</v>
      </c>
      <c r="H96" s="125" t="s">
        <v>3073</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3013</v>
      </c>
      <c r="B97" s="122" t="s">
        <v>3074</v>
      </c>
      <c r="C97" s="123" t="s">
        <v>3075</v>
      </c>
      <c r="D97" s="125" t="s">
        <v>3076</v>
      </c>
      <c r="E97" s="125" t="s">
        <v>3077</v>
      </c>
      <c r="F97" s="125" t="s">
        <v>3078</v>
      </c>
      <c r="G97" s="125" t="s">
        <v>3079</v>
      </c>
      <c r="H97" s="125" t="s">
        <v>3080</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3081</v>
      </c>
      <c r="B98" s="121"/>
      <c r="C98" s="120" t="s">
        <v>3082</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3081</v>
      </c>
      <c r="B99" s="122" t="s">
        <v>3083</v>
      </c>
      <c r="C99" s="123" t="s">
        <v>3084</v>
      </c>
      <c r="D99" s="125" t="s">
        <v>3085</v>
      </c>
      <c r="E99" s="125" t="s">
        <v>3086</v>
      </c>
      <c r="F99" s="125" t="s">
        <v>3087</v>
      </c>
      <c r="G99" s="125" t="s">
        <v>3088</v>
      </c>
      <c r="H99" s="125" t="s">
        <v>3089</v>
      </c>
      <c r="I99" s="127">
        <f>IF(COUNTIF(J99:AW99,"&lt;&gt;")=0,"",SUMPRODUCT(((Recommendations[ImplStatus]="Implemented")+(Recommendations[ImplStatus]="Compensated"))*ISNUMBER(MATCH(Recommendations[Id],J99:AW99,0)))/COUNTIF(J99:AW99,"&lt;&gt;"))</f>
        <v>0</v>
      </c>
      <c r="J99" s="129" t="s">
        <v>447</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3081</v>
      </c>
      <c r="B100" s="122" t="s">
        <v>3090</v>
      </c>
      <c r="C100" s="123" t="s">
        <v>3091</v>
      </c>
      <c r="D100" s="125" t="s">
        <v>3092</v>
      </c>
      <c r="E100" s="125" t="s">
        <v>3093</v>
      </c>
      <c r="F100" s="125" t="s">
        <v>3094</v>
      </c>
      <c r="G100" s="125" t="s">
        <v>3095</v>
      </c>
      <c r="H100" s="125" t="s">
        <v>3096</v>
      </c>
      <c r="I100" s="127">
        <f>IF(COUNTIF(J100:AW100,"&lt;&gt;")=0,"",SUMPRODUCT(((Recommendations[ImplStatus]="Implemented")+(Recommendations[ImplStatus]="Compensated"))*ISNUMBER(MATCH(Recommendations[Id],J100:AW100,0)))/COUNTIF(J100:AW100,"&lt;&gt;"))</f>
        <v>0</v>
      </c>
      <c r="J100" s="129" t="s">
        <v>527</v>
      </c>
      <c r="K100" s="129" t="s">
        <v>547</v>
      </c>
      <c r="L100" s="129" t="s">
        <v>552</v>
      </c>
      <c r="M100" s="129" t="s">
        <v>557</v>
      </c>
      <c r="N100" s="129" t="s">
        <v>586</v>
      </c>
      <c r="O100" s="129" t="s">
        <v>592</v>
      </c>
      <c r="P100" s="129" t="s">
        <v>598</v>
      </c>
      <c r="Q100" s="129" t="s">
        <v>604</v>
      </c>
      <c r="R100" s="129" t="s">
        <v>635</v>
      </c>
      <c r="S100" s="129" t="s">
        <v>641</v>
      </c>
      <c r="T100" s="129" t="s">
        <v>670</v>
      </c>
      <c r="U100" s="129" t="s">
        <v>681</v>
      </c>
      <c r="V100" s="129" t="s">
        <v>687</v>
      </c>
      <c r="W100" s="129" t="s">
        <v>693</v>
      </c>
      <c r="X100" s="129" t="s">
        <v>704</v>
      </c>
      <c r="Y100" s="129" t="s">
        <v>709</v>
      </c>
      <c r="Z100" s="129" t="s">
        <v>714</v>
      </c>
      <c r="AA100" s="129" t="s">
        <v>719</v>
      </c>
      <c r="AB100" s="129" t="s">
        <v>724</v>
      </c>
      <c r="AC100" s="129" t="s">
        <v>729</v>
      </c>
      <c r="AD100" s="129" t="s">
        <v>735</v>
      </c>
      <c r="AE100" s="129" t="s">
        <v>740</v>
      </c>
      <c r="AF100" s="129" t="s">
        <v>745</v>
      </c>
      <c r="AG100" s="129" t="s">
        <v>750</v>
      </c>
      <c r="AH100" s="129" t="s">
        <v>755</v>
      </c>
      <c r="AI100" s="129" t="s">
        <v>760</v>
      </c>
      <c r="AJ100" s="129" t="s">
        <v>765</v>
      </c>
      <c r="AK100" s="129" t="s">
        <v>770</v>
      </c>
      <c r="AL100" s="129" t="s">
        <v>775</v>
      </c>
      <c r="AM100" s="129" t="s">
        <v>780</v>
      </c>
      <c r="AN100" s="129" t="s">
        <v>785</v>
      </c>
      <c r="AO100" s="129" t="s">
        <v>790</v>
      </c>
      <c r="AP100" s="129" t="s">
        <v>795</v>
      </c>
      <c r="AQ100" s="129" t="s">
        <v>800</v>
      </c>
      <c r="AR100" s="129" t="s">
        <v>805</v>
      </c>
      <c r="AS100" s="129" t="s">
        <v>810</v>
      </c>
      <c r="AT100" s="129" t="s">
        <v>815</v>
      </c>
      <c r="AU100" s="129" t="s">
        <v>820</v>
      </c>
      <c r="AV100" s="129" t="s">
        <v>825</v>
      </c>
      <c r="AW100" s="139" t="s">
        <v>830</v>
      </c>
    </row>
    <row r="101" spans="1:49" ht="60" customHeight="1" x14ac:dyDescent="0.35">
      <c r="A101" s="136" t="s">
        <v>3081</v>
      </c>
      <c r="B101" s="122" t="s">
        <v>3097</v>
      </c>
      <c r="C101" s="123" t="s">
        <v>3098</v>
      </c>
      <c r="D101" s="125" t="s">
        <v>3099</v>
      </c>
      <c r="E101" s="125" t="s">
        <v>3100</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3081</v>
      </c>
      <c r="B102" s="122" t="s">
        <v>3101</v>
      </c>
      <c r="C102" s="123" t="s">
        <v>3102</v>
      </c>
      <c r="D102" s="125" t="s">
        <v>3103</v>
      </c>
      <c r="E102" s="125" t="s">
        <v>3104</v>
      </c>
      <c r="F102" s="125" t="s">
        <v>3105</v>
      </c>
      <c r="G102" s="125" t="s">
        <v>3106</v>
      </c>
      <c r="H102" s="125" t="s">
        <v>3107</v>
      </c>
      <c r="I102" s="127">
        <f>IF(COUNTIF(J102:AW102,"&lt;&gt;")=0,"",SUMPRODUCT(((Recommendations[ImplStatus]="Implemented")+(Recommendations[ImplStatus]="Compensated"))*ISNUMBER(MATCH(Recommendations[Id],J102:AW102,0)))/COUNTIF(J102:AW102,"&lt;&gt;"))</f>
        <v>0</v>
      </c>
      <c r="J102" s="129" t="s">
        <v>1156</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3081</v>
      </c>
      <c r="B103" s="122" t="s">
        <v>3108</v>
      </c>
      <c r="C103" s="123" t="s">
        <v>3109</v>
      </c>
      <c r="D103" s="125" t="s">
        <v>3110</v>
      </c>
      <c r="E103" s="125" t="s">
        <v>3111</v>
      </c>
      <c r="F103" s="125" t="s">
        <v>3112</v>
      </c>
      <c r="G103" s="125" t="s">
        <v>3113</v>
      </c>
      <c r="H103" s="125" t="s">
        <v>3114</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3115</v>
      </c>
      <c r="B104" s="121"/>
      <c r="C104" s="120" t="s">
        <v>3116</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3115</v>
      </c>
      <c r="B105" s="122" t="s">
        <v>3117</v>
      </c>
      <c r="C105" s="123" t="s">
        <v>3118</v>
      </c>
      <c r="D105" s="125" t="s">
        <v>3119</v>
      </c>
      <c r="E105" s="125" t="s">
        <v>3120</v>
      </c>
      <c r="F105" s="125" t="s">
        <v>3121</v>
      </c>
      <c r="G105" s="125" t="s">
        <v>3122</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3115</v>
      </c>
      <c r="B106" s="122" t="s">
        <v>3123</v>
      </c>
      <c r="C106" s="123" t="s">
        <v>3124</v>
      </c>
      <c r="D106" s="125" t="s">
        <v>3125</v>
      </c>
      <c r="E106" s="125" t="s">
        <v>3126</v>
      </c>
      <c r="F106" s="125" t="s">
        <v>3127</v>
      </c>
      <c r="G106" s="125" t="s">
        <v>3128</v>
      </c>
      <c r="H106" s="125" t="s">
        <v>3129</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3115</v>
      </c>
      <c r="B107" s="122" t="s">
        <v>3130</v>
      </c>
      <c r="C107" s="123" t="s">
        <v>3131</v>
      </c>
      <c r="D107" s="125" t="s">
        <v>3132</v>
      </c>
      <c r="E107" s="125" t="s">
        <v>3133</v>
      </c>
      <c r="F107" s="125" t="s">
        <v>3134</v>
      </c>
      <c r="G107" s="125" t="s">
        <v>3135</v>
      </c>
      <c r="H107" s="125" t="s">
        <v>3136</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3137</v>
      </c>
      <c r="B108" s="121"/>
      <c r="C108" s="120" t="s">
        <v>3138</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3137</v>
      </c>
      <c r="B109" s="122" t="s">
        <v>3139</v>
      </c>
      <c r="C109" s="123" t="s">
        <v>3140</v>
      </c>
      <c r="D109" s="125" t="s">
        <v>3141</v>
      </c>
      <c r="E109" s="125" t="s">
        <v>3142</v>
      </c>
      <c r="F109" s="125" t="s">
        <v>3143</v>
      </c>
      <c r="G109" s="125" t="s">
        <v>3144</v>
      </c>
      <c r="H109" s="125" t="s">
        <v>3145</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3137</v>
      </c>
      <c r="B110" s="122" t="s">
        <v>3146</v>
      </c>
      <c r="C110" s="123" t="s">
        <v>3147</v>
      </c>
      <c r="D110" s="125" t="s">
        <v>3148</v>
      </c>
      <c r="E110" s="125" t="s">
        <v>3149</v>
      </c>
      <c r="F110" s="125" t="s">
        <v>3150</v>
      </c>
      <c r="G110" s="125" t="s">
        <v>3151</v>
      </c>
      <c r="H110" s="125" t="s">
        <v>3152</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3137</v>
      </c>
      <c r="B111" s="122" t="s">
        <v>3153</v>
      </c>
      <c r="C111" s="123" t="s">
        <v>3154</v>
      </c>
      <c r="D111" s="125" t="s">
        <v>3155</v>
      </c>
      <c r="E111" s="125" t="s">
        <v>3156</v>
      </c>
      <c r="F111" s="125" t="s">
        <v>3157</v>
      </c>
      <c r="G111" s="125" t="s">
        <v>3158</v>
      </c>
      <c r="H111" s="125" t="s">
        <v>3159</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3160</v>
      </c>
      <c r="B112" s="121"/>
      <c r="C112" s="120" t="s">
        <v>3161</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3160</v>
      </c>
      <c r="B113" s="122" t="s">
        <v>3162</v>
      </c>
      <c r="C113" s="123" t="s">
        <v>3163</v>
      </c>
      <c r="D113" s="125" t="s">
        <v>3164</v>
      </c>
      <c r="E113" s="125" t="s">
        <v>3165</v>
      </c>
      <c r="F113" s="125" t="s">
        <v>3166</v>
      </c>
      <c r="G113" s="125" t="s">
        <v>3167</v>
      </c>
      <c r="H113" s="125" t="s">
        <v>3168</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3160</v>
      </c>
      <c r="B114" s="122" t="s">
        <v>3169</v>
      </c>
      <c r="C114" s="123" t="s">
        <v>3170</v>
      </c>
      <c r="D114" s="125" t="s">
        <v>3171</v>
      </c>
      <c r="E114" s="125" t="s">
        <v>3172</v>
      </c>
      <c r="F114" s="125" t="s">
        <v>3173</v>
      </c>
      <c r="G114" s="125" t="s">
        <v>3167</v>
      </c>
      <c r="H114" s="125" t="s">
        <v>3174</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3160</v>
      </c>
      <c r="B115" s="130" t="s">
        <v>3175</v>
      </c>
      <c r="C115" s="131" t="s">
        <v>3176</v>
      </c>
      <c r="D115" s="132" t="s">
        <v>3177</v>
      </c>
      <c r="E115" s="132" t="s">
        <v>3178</v>
      </c>
      <c r="F115" s="132" t="s">
        <v>3179</v>
      </c>
      <c r="G115" s="132" t="s">
        <v>3180</v>
      </c>
      <c r="H115" s="132" t="s">
        <v>3181</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1310</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IFERROR(INDEX('Recommendations'!$G$2:$G$276, MATCH(J2,'Recommendations'!$B$2:$B$276,0))="Implemented", FALSE))</xm:f>
            <x14:dxf>
              <font>
                <color rgb="FF000000"/>
              </font>
              <fill>
                <patternFill>
                  <bgColor rgb="FF3C7D22"/>
                </patternFill>
              </fill>
            </x14:dxf>
          </x14:cfRule>
          <x14:cfRule type="expression" priority="2" id="{00000000-000E-0000-0600-000002000000}">
            <xm:f>AND(J2&lt;&gt;"", IFERROR(INDEX('Recommendations'!$G$2:$G$276, MATCH(J2,'Recommendations'!$B$2:$B$276,0))="Compensated", FALSE))</xm:f>
            <x14:dxf>
              <font>
                <color rgb="FF000000"/>
              </font>
              <fill>
                <patternFill>
                  <bgColor rgb="FFC6E0B4"/>
                </patternFill>
              </fill>
            </x14:dxf>
          </x14:cfRule>
          <x14:cfRule type="expression" priority="3" id="{00000000-000E-0000-0600-000003000000}">
            <xm:f>AND(J2&lt;&gt;"", IFERROR(INDEX('Recommendations'!$G$2:$G$276, MATCH(J2,'Recommendations'!$B$2:$B$276,0))="Testing", FALSE))</xm:f>
            <x14:dxf>
              <font>
                <color rgb="FF000000"/>
              </font>
              <fill>
                <patternFill>
                  <bgColor rgb="FFFFC000"/>
                </patternFill>
              </fill>
            </x14:dxf>
          </x14:cfRule>
          <x14:cfRule type="expression" priority="4" id="{00000000-000E-0000-0600-000004000000}">
            <xm:f>AND(J2&lt;&gt;"", IFERROR(INDEX('Recommendations'!$G$2:$G$276, MATCH(J2,'Recommendations'!$B$2:$B$276,0))="Failed", FALSE))</xm:f>
            <x14:dxf>
              <font>
                <color rgb="FF000000"/>
              </font>
              <fill>
                <patternFill>
                  <bgColor rgb="FFD82891"/>
                </patternFill>
              </fill>
            </x14:dxf>
          </x14:cfRule>
          <x14:cfRule type="expression" priority="5" id="{00000000-000E-0000-0600-000005000000}">
            <xm:f>AND(J2&lt;&gt;"", IFERROR(INDEX('Recommendations'!$G$2:$G$276, MATCH(J2,'Recommendations'!$B$2:$B$276,0))="Risk Accepted", FALSE))</xm:f>
            <x14:dxf>
              <font>
                <color rgb="FF000000"/>
              </font>
              <fill>
                <patternFill>
                  <bgColor rgb="FFD9D9D9"/>
                </patternFill>
              </fill>
            </x14:dxf>
          </x14:cfRule>
          <x14:cfRule type="expression" priority="6" id="{00000000-000E-0000-0600-000006000000}">
            <xm:f>AND(J2&lt;&gt;"", IFERROR(INDEX('Recommendations'!$G$2:$G$276, MATCH(J2,'Recommendations'!$B$2:$B$276,0))="N/A",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3182</v>
      </c>
      <c r="B1" s="181" t="s">
        <v>3183</v>
      </c>
      <c r="C1" s="181" t="s">
        <v>1</v>
      </c>
      <c r="D1" s="181" t="s">
        <v>3184</v>
      </c>
      <c r="E1" s="181" t="s">
        <v>3185</v>
      </c>
      <c r="F1" s="181" t="s">
        <v>3186</v>
      </c>
      <c r="G1" s="181" t="s">
        <v>1551</v>
      </c>
      <c r="H1" s="181" t="s">
        <v>1552</v>
      </c>
      <c r="I1" s="181" t="s">
        <v>1553</v>
      </c>
      <c r="J1" s="181" t="s">
        <v>1554</v>
      </c>
      <c r="K1" s="181" t="s">
        <v>1555</v>
      </c>
      <c r="L1" s="181" t="s">
        <v>1556</v>
      </c>
      <c r="M1" s="181" t="s">
        <v>1557</v>
      </c>
      <c r="N1" s="181" t="s">
        <v>1558</v>
      </c>
      <c r="O1" s="181" t="s">
        <v>1559</v>
      </c>
      <c r="P1" s="181" t="s">
        <v>1560</v>
      </c>
      <c r="Q1" s="181" t="s">
        <v>1561</v>
      </c>
      <c r="R1" s="181" t="s">
        <v>1562</v>
      </c>
      <c r="S1" s="181" t="s">
        <v>1563</v>
      </c>
      <c r="T1" s="181" t="s">
        <v>1564</v>
      </c>
      <c r="U1" s="181" t="s">
        <v>1565</v>
      </c>
      <c r="V1" s="181" t="s">
        <v>1566</v>
      </c>
      <c r="W1" s="181" t="s">
        <v>1567</v>
      </c>
      <c r="X1" s="181" t="s">
        <v>1568</v>
      </c>
      <c r="Y1" s="181" t="s">
        <v>1569</v>
      </c>
      <c r="Z1" s="181" t="s">
        <v>1570</v>
      </c>
      <c r="AA1" s="181" t="s">
        <v>1571</v>
      </c>
      <c r="AB1" s="181" t="s">
        <v>1572</v>
      </c>
      <c r="AC1" s="181" t="s">
        <v>1573</v>
      </c>
      <c r="AD1" s="181" t="s">
        <v>1574</v>
      </c>
      <c r="AE1" s="181" t="s">
        <v>1575</v>
      </c>
      <c r="AF1" s="181" t="s">
        <v>1576</v>
      </c>
      <c r="AG1" s="181" t="s">
        <v>1577</v>
      </c>
      <c r="AH1" s="181" t="s">
        <v>1578</v>
      </c>
      <c r="AI1" s="181" t="s">
        <v>1579</v>
      </c>
      <c r="AJ1" s="181" t="s">
        <v>1580</v>
      </c>
      <c r="AK1" s="181" t="s">
        <v>1581</v>
      </c>
      <c r="AL1" s="181" t="s">
        <v>1582</v>
      </c>
      <c r="AM1" s="181" t="s">
        <v>1583</v>
      </c>
      <c r="AN1" s="181" t="s">
        <v>1584</v>
      </c>
      <c r="AO1" s="181" t="s">
        <v>1585</v>
      </c>
      <c r="AP1" s="181" t="s">
        <v>1586</v>
      </c>
      <c r="AQ1" s="181" t="s">
        <v>1587</v>
      </c>
      <c r="AR1" s="181" t="s">
        <v>1588</v>
      </c>
      <c r="AS1" s="181" t="s">
        <v>1589</v>
      </c>
      <c r="AT1" s="181" t="s">
        <v>1590</v>
      </c>
      <c r="AU1" s="182" t="s">
        <v>1591</v>
      </c>
    </row>
    <row r="2" spans="1:47" ht="60" customHeight="1" outlineLevel="1" x14ac:dyDescent="0.35">
      <c r="A2" s="172" t="s">
        <v>3187</v>
      </c>
      <c r="B2" s="146" t="s">
        <v>20</v>
      </c>
      <c r="C2" s="144" t="s">
        <v>3188</v>
      </c>
      <c r="D2" s="150" t="s">
        <v>3189</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3187</v>
      </c>
      <c r="B3" s="147" t="s">
        <v>3190</v>
      </c>
      <c r="C3" s="145" t="s">
        <v>3191</v>
      </c>
      <c r="D3" s="151" t="s">
        <v>3192</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3187</v>
      </c>
      <c r="B4" s="148" t="s">
        <v>3190</v>
      </c>
      <c r="C4" s="149" t="s">
        <v>3193</v>
      </c>
      <c r="D4" s="152" t="s">
        <v>3194</v>
      </c>
      <c r="E4" s="155" t="s">
        <v>3195</v>
      </c>
      <c r="F4" s="158" t="s">
        <v>3196</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3187</v>
      </c>
      <c r="B5" s="148" t="s">
        <v>3190</v>
      </c>
      <c r="C5" s="149" t="s">
        <v>3197</v>
      </c>
      <c r="D5" s="152" t="s">
        <v>3198</v>
      </c>
      <c r="E5" s="155" t="s">
        <v>3199</v>
      </c>
      <c r="F5" s="158" t="s">
        <v>3200</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3187</v>
      </c>
      <c r="B6" s="148" t="s">
        <v>3190</v>
      </c>
      <c r="C6" s="149" t="s">
        <v>3201</v>
      </c>
      <c r="D6" s="152" t="s">
        <v>3202</v>
      </c>
      <c r="E6" s="155" t="s">
        <v>3203</v>
      </c>
      <c r="F6" s="158" t="s">
        <v>3200</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3187</v>
      </c>
      <c r="B7" s="148" t="s">
        <v>3190</v>
      </c>
      <c r="C7" s="149" t="s">
        <v>3204</v>
      </c>
      <c r="D7" s="152" t="s">
        <v>3205</v>
      </c>
      <c r="E7" s="155" t="s">
        <v>3206</v>
      </c>
      <c r="F7" s="158" t="s">
        <v>3200</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3187</v>
      </c>
      <c r="B8" s="148" t="s">
        <v>3190</v>
      </c>
      <c r="C8" s="149" t="s">
        <v>3207</v>
      </c>
      <c r="D8" s="152" t="s">
        <v>3208</v>
      </c>
      <c r="E8" s="155" t="s">
        <v>3209</v>
      </c>
      <c r="F8" s="158" t="s">
        <v>3210</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3187</v>
      </c>
      <c r="B9" s="147" t="s">
        <v>3211</v>
      </c>
      <c r="C9" s="145" t="s">
        <v>3212</v>
      </c>
      <c r="D9" s="151" t="s">
        <v>3213</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3187</v>
      </c>
      <c r="B10" s="148" t="s">
        <v>3211</v>
      </c>
      <c r="C10" s="149" t="s">
        <v>3214</v>
      </c>
      <c r="D10" s="152" t="s">
        <v>3215</v>
      </c>
      <c r="E10" s="155" t="s">
        <v>3216</v>
      </c>
      <c r="F10" s="158" t="s">
        <v>3196</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3187</v>
      </c>
      <c r="B11" s="148" t="s">
        <v>3211</v>
      </c>
      <c r="C11" s="149" t="s">
        <v>3217</v>
      </c>
      <c r="D11" s="152" t="s">
        <v>3218</v>
      </c>
      <c r="E11" s="155" t="s">
        <v>3219</v>
      </c>
      <c r="F11" s="158" t="s">
        <v>3196</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3187</v>
      </c>
      <c r="B12" s="148" t="s">
        <v>3211</v>
      </c>
      <c r="C12" s="149" t="s">
        <v>3220</v>
      </c>
      <c r="D12" s="152" t="s">
        <v>3221</v>
      </c>
      <c r="E12" s="155" t="s">
        <v>3222</v>
      </c>
      <c r="F12" s="158" t="s">
        <v>3196</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3187</v>
      </c>
      <c r="B13" s="147" t="s">
        <v>3223</v>
      </c>
      <c r="C13" s="145" t="s">
        <v>3224</v>
      </c>
      <c r="D13" s="151" t="s">
        <v>3225</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3187</v>
      </c>
      <c r="B14" s="148" t="s">
        <v>3223</v>
      </c>
      <c r="C14" s="149" t="s">
        <v>3226</v>
      </c>
      <c r="D14" s="152" t="s">
        <v>3227</v>
      </c>
      <c r="E14" s="155" t="s">
        <v>3228</v>
      </c>
      <c r="F14" s="158" t="s">
        <v>3196</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3187</v>
      </c>
      <c r="B15" s="148" t="s">
        <v>3223</v>
      </c>
      <c r="C15" s="149" t="s">
        <v>3229</v>
      </c>
      <c r="D15" s="152" t="s">
        <v>3230</v>
      </c>
      <c r="E15" s="155" t="s">
        <v>3231</v>
      </c>
      <c r="F15" s="158" t="s">
        <v>3196</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3187</v>
      </c>
      <c r="B16" s="147" t="s">
        <v>3232</v>
      </c>
      <c r="C16" s="145" t="s">
        <v>3233</v>
      </c>
      <c r="D16" s="151" t="s">
        <v>3234</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3187</v>
      </c>
      <c r="B17" s="148" t="s">
        <v>3232</v>
      </c>
      <c r="C17" s="149" t="s">
        <v>3235</v>
      </c>
      <c r="D17" s="152" t="s">
        <v>3236</v>
      </c>
      <c r="E17" s="155" t="s">
        <v>3237</v>
      </c>
      <c r="F17" s="158" t="s">
        <v>3196</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3187</v>
      </c>
      <c r="B18" s="148" t="s">
        <v>3232</v>
      </c>
      <c r="C18" s="149" t="s">
        <v>3238</v>
      </c>
      <c r="D18" s="152" t="s">
        <v>3239</v>
      </c>
      <c r="E18" s="155" t="s">
        <v>3240</v>
      </c>
      <c r="F18" s="158" t="s">
        <v>3200</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3187</v>
      </c>
      <c r="B19" s="148" t="s">
        <v>3232</v>
      </c>
      <c r="C19" s="149" t="s">
        <v>3241</v>
      </c>
      <c r="D19" s="152" t="s">
        <v>3242</v>
      </c>
      <c r="E19" s="155" t="s">
        <v>3243</v>
      </c>
      <c r="F19" s="158" t="s">
        <v>3196</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3187</v>
      </c>
      <c r="B20" s="148" t="s">
        <v>3232</v>
      </c>
      <c r="C20" s="149" t="s">
        <v>3244</v>
      </c>
      <c r="D20" s="152" t="s">
        <v>3245</v>
      </c>
      <c r="E20" s="155" t="s">
        <v>3246</v>
      </c>
      <c r="F20" s="158" t="s">
        <v>3196</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3187</v>
      </c>
      <c r="B21" s="148" t="s">
        <v>3232</v>
      </c>
      <c r="C21" s="149" t="s">
        <v>3247</v>
      </c>
      <c r="D21" s="152" t="s">
        <v>3248</v>
      </c>
      <c r="E21" s="155" t="s">
        <v>3249</v>
      </c>
      <c r="F21" s="158" t="s">
        <v>3200</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3187</v>
      </c>
      <c r="B22" s="148" t="s">
        <v>3232</v>
      </c>
      <c r="C22" s="149" t="s">
        <v>3250</v>
      </c>
      <c r="D22" s="152" t="s">
        <v>3251</v>
      </c>
      <c r="E22" s="155" t="s">
        <v>3252</v>
      </c>
      <c r="F22" s="158" t="s">
        <v>3196</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3187</v>
      </c>
      <c r="B23" s="148" t="s">
        <v>3232</v>
      </c>
      <c r="C23" s="149" t="s">
        <v>3253</v>
      </c>
      <c r="D23" s="152" t="s">
        <v>3254</v>
      </c>
      <c r="E23" s="155" t="s">
        <v>3255</v>
      </c>
      <c r="F23" s="158" t="s">
        <v>3196</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3187</v>
      </c>
      <c r="B24" s="147" t="s">
        <v>3256</v>
      </c>
      <c r="C24" s="145" t="s">
        <v>3257</v>
      </c>
      <c r="D24" s="151" t="s">
        <v>3258</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3187</v>
      </c>
      <c r="B25" s="148" t="s">
        <v>3256</v>
      </c>
      <c r="C25" s="149" t="s">
        <v>3259</v>
      </c>
      <c r="D25" s="152" t="s">
        <v>3260</v>
      </c>
      <c r="E25" s="155" t="s">
        <v>3261</v>
      </c>
      <c r="F25" s="158" t="s">
        <v>3196</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3187</v>
      </c>
      <c r="B26" s="148" t="s">
        <v>3256</v>
      </c>
      <c r="C26" s="149" t="s">
        <v>3262</v>
      </c>
      <c r="D26" s="152" t="s">
        <v>3263</v>
      </c>
      <c r="E26" s="155" t="s">
        <v>3264</v>
      </c>
      <c r="F26" s="158" t="s">
        <v>3196</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3187</v>
      </c>
      <c r="B27" s="148" t="s">
        <v>3256</v>
      </c>
      <c r="C27" s="149" t="s">
        <v>3265</v>
      </c>
      <c r="D27" s="152" t="s">
        <v>3266</v>
      </c>
      <c r="E27" s="155" t="s">
        <v>3267</v>
      </c>
      <c r="F27" s="158" t="s">
        <v>3200</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3187</v>
      </c>
      <c r="B28" s="148" t="s">
        <v>3256</v>
      </c>
      <c r="C28" s="149" t="s">
        <v>3268</v>
      </c>
      <c r="D28" s="152" t="s">
        <v>3269</v>
      </c>
      <c r="E28" s="155" t="s">
        <v>3270</v>
      </c>
      <c r="F28" s="158" t="s">
        <v>3196</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3187</v>
      </c>
      <c r="B29" s="147" t="s">
        <v>3271</v>
      </c>
      <c r="C29" s="145" t="s">
        <v>3272</v>
      </c>
      <c r="D29" s="151" t="s">
        <v>3273</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3187</v>
      </c>
      <c r="B30" s="148" t="s">
        <v>3271</v>
      </c>
      <c r="C30" s="149" t="s">
        <v>3274</v>
      </c>
      <c r="D30" s="152" t="s">
        <v>3275</v>
      </c>
      <c r="E30" s="155" t="s">
        <v>3276</v>
      </c>
      <c r="F30" s="158" t="s">
        <v>3210</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3187</v>
      </c>
      <c r="B31" s="148" t="s">
        <v>3271</v>
      </c>
      <c r="C31" s="149" t="s">
        <v>3277</v>
      </c>
      <c r="D31" s="152" t="s">
        <v>3278</v>
      </c>
      <c r="E31" s="155" t="s">
        <v>3279</v>
      </c>
      <c r="F31" s="158" t="s">
        <v>3210</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3187</v>
      </c>
      <c r="B32" s="148" t="s">
        <v>3271</v>
      </c>
      <c r="C32" s="149" t="s">
        <v>3280</v>
      </c>
      <c r="D32" s="152" t="s">
        <v>3281</v>
      </c>
      <c r="E32" s="155" t="s">
        <v>3282</v>
      </c>
      <c r="F32" s="158" t="s">
        <v>3210</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3187</v>
      </c>
      <c r="B33" s="148" t="s">
        <v>3271</v>
      </c>
      <c r="C33" s="149" t="s">
        <v>3283</v>
      </c>
      <c r="D33" s="152" t="s">
        <v>3284</v>
      </c>
      <c r="E33" s="155" t="s">
        <v>3285</v>
      </c>
      <c r="F33" s="158" t="s">
        <v>3210</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3187</v>
      </c>
      <c r="B34" s="148" t="s">
        <v>3271</v>
      </c>
      <c r="C34" s="149" t="s">
        <v>3286</v>
      </c>
      <c r="D34" s="152" t="s">
        <v>3287</v>
      </c>
      <c r="E34" s="155" t="s">
        <v>3288</v>
      </c>
      <c r="F34" s="158" t="s">
        <v>3210</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3187</v>
      </c>
      <c r="B35" s="148" t="s">
        <v>3271</v>
      </c>
      <c r="C35" s="149" t="s">
        <v>3289</v>
      </c>
      <c r="D35" s="152" t="s">
        <v>3290</v>
      </c>
      <c r="E35" s="155" t="s">
        <v>3291</v>
      </c>
      <c r="F35" s="158" t="s">
        <v>3210</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3187</v>
      </c>
      <c r="B36" s="148" t="s">
        <v>3271</v>
      </c>
      <c r="C36" s="149" t="s">
        <v>3292</v>
      </c>
      <c r="D36" s="152" t="s">
        <v>3293</v>
      </c>
      <c r="E36" s="155" t="s">
        <v>3294</v>
      </c>
      <c r="F36" s="158" t="s">
        <v>3210</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3187</v>
      </c>
      <c r="B37" s="148" t="s">
        <v>3271</v>
      </c>
      <c r="C37" s="149" t="s">
        <v>3295</v>
      </c>
      <c r="D37" s="152" t="s">
        <v>3296</v>
      </c>
      <c r="E37" s="155" t="s">
        <v>3297</v>
      </c>
      <c r="F37" s="158" t="s">
        <v>3210</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3187</v>
      </c>
      <c r="B38" s="148" t="s">
        <v>3271</v>
      </c>
      <c r="C38" s="149" t="s">
        <v>3298</v>
      </c>
      <c r="D38" s="152" t="s">
        <v>3299</v>
      </c>
      <c r="E38" s="155" t="s">
        <v>3300</v>
      </c>
      <c r="F38" s="158" t="s">
        <v>3210</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3187</v>
      </c>
      <c r="B39" s="148" t="s">
        <v>3271</v>
      </c>
      <c r="C39" s="149" t="s">
        <v>3301</v>
      </c>
      <c r="D39" s="152" t="s">
        <v>3302</v>
      </c>
      <c r="E39" s="155" t="s">
        <v>3303</v>
      </c>
      <c r="F39" s="158" t="s">
        <v>3210</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3304</v>
      </c>
      <c r="B40" s="146" t="s">
        <v>20</v>
      </c>
      <c r="C40" s="144" t="s">
        <v>3305</v>
      </c>
      <c r="D40" s="150" t="s">
        <v>3306</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3304</v>
      </c>
      <c r="B41" s="147" t="s">
        <v>3307</v>
      </c>
      <c r="C41" s="145" t="s">
        <v>3308</v>
      </c>
      <c r="D41" s="151" t="s">
        <v>3309</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3304</v>
      </c>
      <c r="B42" s="148" t="s">
        <v>3307</v>
      </c>
      <c r="C42" s="149" t="s">
        <v>3310</v>
      </c>
      <c r="D42" s="152" t="s">
        <v>3311</v>
      </c>
      <c r="E42" s="155" t="s">
        <v>3312</v>
      </c>
      <c r="F42" s="158" t="s">
        <v>3196</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3304</v>
      </c>
      <c r="B43" s="148" t="s">
        <v>3307</v>
      </c>
      <c r="C43" s="149" t="s">
        <v>3313</v>
      </c>
      <c r="D43" s="152" t="s">
        <v>3314</v>
      </c>
      <c r="E43" s="155" t="s">
        <v>3315</v>
      </c>
      <c r="F43" s="158" t="s">
        <v>3196</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3304</v>
      </c>
      <c r="B44" s="148" t="s">
        <v>3307</v>
      </c>
      <c r="C44" s="149" t="s">
        <v>3316</v>
      </c>
      <c r="D44" s="152" t="s">
        <v>3317</v>
      </c>
      <c r="E44" s="155" t="s">
        <v>3318</v>
      </c>
      <c r="F44" s="158" t="s">
        <v>3200</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3304</v>
      </c>
      <c r="B45" s="148" t="s">
        <v>3307</v>
      </c>
      <c r="C45" s="149" t="s">
        <v>3319</v>
      </c>
      <c r="D45" s="152" t="s">
        <v>3320</v>
      </c>
      <c r="E45" s="155" t="s">
        <v>3321</v>
      </c>
      <c r="F45" s="158" t="s">
        <v>3210</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3304</v>
      </c>
      <c r="B46" s="148" t="s">
        <v>3307</v>
      </c>
      <c r="C46" s="149" t="s">
        <v>3322</v>
      </c>
      <c r="D46" s="152" t="s">
        <v>3323</v>
      </c>
      <c r="E46" s="155" t="s">
        <v>3324</v>
      </c>
      <c r="F46" s="158" t="s">
        <v>3196</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3304</v>
      </c>
      <c r="B47" s="148" t="s">
        <v>3307</v>
      </c>
      <c r="C47" s="149" t="s">
        <v>3325</v>
      </c>
      <c r="D47" s="152" t="s">
        <v>3326</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3304</v>
      </c>
      <c r="B48" s="148" t="s">
        <v>3307</v>
      </c>
      <c r="C48" s="149" t="s">
        <v>3327</v>
      </c>
      <c r="D48" s="152" t="s">
        <v>3328</v>
      </c>
      <c r="E48" s="155" t="s">
        <v>3329</v>
      </c>
      <c r="F48" s="158" t="s">
        <v>3196</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3304</v>
      </c>
      <c r="B49" s="148" t="s">
        <v>3307</v>
      </c>
      <c r="C49" s="149" t="s">
        <v>3330</v>
      </c>
      <c r="D49" s="152" t="s">
        <v>3331</v>
      </c>
      <c r="E49" s="155" t="s">
        <v>3332</v>
      </c>
      <c r="F49" s="158" t="s">
        <v>3200</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3304</v>
      </c>
      <c r="B50" s="147" t="s">
        <v>3333</v>
      </c>
      <c r="C50" s="145" t="s">
        <v>3334</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3304</v>
      </c>
      <c r="B51" s="148" t="s">
        <v>3333</v>
      </c>
      <c r="C51" s="149" t="s">
        <v>3335</v>
      </c>
      <c r="D51" s="152" t="s">
        <v>3336</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3304</v>
      </c>
      <c r="B52" s="148" t="s">
        <v>3333</v>
      </c>
      <c r="C52" s="149" t="s">
        <v>3337</v>
      </c>
      <c r="D52" s="152" t="s">
        <v>3338</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3304</v>
      </c>
      <c r="B53" s="148" t="s">
        <v>3333</v>
      </c>
      <c r="C53" s="149" t="s">
        <v>3339</v>
      </c>
      <c r="D53" s="152" t="s">
        <v>3340</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3304</v>
      </c>
      <c r="B54" s="148" t="s">
        <v>3333</v>
      </c>
      <c r="C54" s="149" t="s">
        <v>3341</v>
      </c>
      <c r="D54" s="152" t="s">
        <v>3342</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3304</v>
      </c>
      <c r="B55" s="148" t="s">
        <v>3333</v>
      </c>
      <c r="C55" s="149" t="s">
        <v>3343</v>
      </c>
      <c r="D55" s="152" t="s">
        <v>3344</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3304</v>
      </c>
      <c r="B56" s="147" t="s">
        <v>1458</v>
      </c>
      <c r="C56" s="145" t="s">
        <v>3345</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3304</v>
      </c>
      <c r="B57" s="148" t="s">
        <v>1458</v>
      </c>
      <c r="C57" s="149" t="s">
        <v>3346</v>
      </c>
      <c r="D57" s="152" t="s">
        <v>3347</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3304</v>
      </c>
      <c r="B58" s="148" t="s">
        <v>1458</v>
      </c>
      <c r="C58" s="149" t="s">
        <v>3348</v>
      </c>
      <c r="D58" s="152" t="s">
        <v>3349</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3304</v>
      </c>
      <c r="B59" s="148" t="s">
        <v>1458</v>
      </c>
      <c r="C59" s="149" t="s">
        <v>3350</v>
      </c>
      <c r="D59" s="152" t="s">
        <v>3351</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3304</v>
      </c>
      <c r="B60" s="148" t="s">
        <v>1458</v>
      </c>
      <c r="C60" s="149" t="s">
        <v>3352</v>
      </c>
      <c r="D60" s="152" t="s">
        <v>3353</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3304</v>
      </c>
      <c r="B61" s="147" t="s">
        <v>3354</v>
      </c>
      <c r="C61" s="145" t="s">
        <v>3355</v>
      </c>
      <c r="D61" s="151" t="s">
        <v>3356</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3304</v>
      </c>
      <c r="B62" s="148" t="s">
        <v>3354</v>
      </c>
      <c r="C62" s="149" t="s">
        <v>3357</v>
      </c>
      <c r="D62" s="152" t="s">
        <v>3358</v>
      </c>
      <c r="E62" s="155" t="s">
        <v>3359</v>
      </c>
      <c r="F62" s="158" t="s">
        <v>3196</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3304</v>
      </c>
      <c r="B63" s="148" t="s">
        <v>3354</v>
      </c>
      <c r="C63" s="149" t="s">
        <v>3360</v>
      </c>
      <c r="D63" s="152" t="s">
        <v>3361</v>
      </c>
      <c r="E63" s="155" t="s">
        <v>3362</v>
      </c>
      <c r="F63" s="158" t="s">
        <v>3200</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3304</v>
      </c>
      <c r="B64" s="148" t="s">
        <v>3354</v>
      </c>
      <c r="C64" s="149" t="s">
        <v>3363</v>
      </c>
      <c r="D64" s="152" t="s">
        <v>3364</v>
      </c>
      <c r="E64" s="155" t="s">
        <v>3365</v>
      </c>
      <c r="F64" s="158" t="s">
        <v>3196</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3304</v>
      </c>
      <c r="B65" s="148" t="s">
        <v>3354</v>
      </c>
      <c r="C65" s="149" t="s">
        <v>3366</v>
      </c>
      <c r="D65" s="152" t="s">
        <v>3367</v>
      </c>
      <c r="E65" s="155" t="s">
        <v>3368</v>
      </c>
      <c r="F65" s="158" t="s">
        <v>3196</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3304</v>
      </c>
      <c r="B66" s="147" t="s">
        <v>2962</v>
      </c>
      <c r="C66" s="145" t="s">
        <v>3369</v>
      </c>
      <c r="D66" s="151" t="s">
        <v>3370</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3304</v>
      </c>
      <c r="B67" s="148" t="s">
        <v>2962</v>
      </c>
      <c r="C67" s="149" t="s">
        <v>3371</v>
      </c>
      <c r="D67" s="152" t="s">
        <v>3372</v>
      </c>
      <c r="E67" s="155" t="s">
        <v>3373</v>
      </c>
      <c r="F67" s="158" t="s">
        <v>3196</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3304</v>
      </c>
      <c r="B68" s="148" t="s">
        <v>2962</v>
      </c>
      <c r="C68" s="149" t="s">
        <v>3374</v>
      </c>
      <c r="D68" s="152" t="s">
        <v>3375</v>
      </c>
      <c r="E68" s="155" t="s">
        <v>3376</v>
      </c>
      <c r="F68" s="158" t="s">
        <v>3196</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3304</v>
      </c>
      <c r="B69" s="148" t="s">
        <v>2962</v>
      </c>
      <c r="C69" s="149" t="s">
        <v>3377</v>
      </c>
      <c r="D69" s="152" t="s">
        <v>3378</v>
      </c>
      <c r="E69" s="155" t="s">
        <v>3379</v>
      </c>
      <c r="F69" s="158" t="s">
        <v>3200</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3304</v>
      </c>
      <c r="B70" s="148" t="s">
        <v>2962</v>
      </c>
      <c r="C70" s="149" t="s">
        <v>3380</v>
      </c>
      <c r="D70" s="152" t="s">
        <v>3381</v>
      </c>
      <c r="E70" s="155" t="s">
        <v>3382</v>
      </c>
      <c r="F70" s="158" t="s">
        <v>3196</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3304</v>
      </c>
      <c r="B71" s="148" t="s">
        <v>2962</v>
      </c>
      <c r="C71" s="149" t="s">
        <v>3383</v>
      </c>
      <c r="D71" s="152" t="s">
        <v>3384</v>
      </c>
      <c r="E71" s="155" t="s">
        <v>3385</v>
      </c>
      <c r="F71" s="158" t="s">
        <v>3196</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3304</v>
      </c>
      <c r="B72" s="148" t="s">
        <v>2962</v>
      </c>
      <c r="C72" s="149" t="s">
        <v>3386</v>
      </c>
      <c r="D72" s="152" t="s">
        <v>3387</v>
      </c>
      <c r="E72" s="155" t="s">
        <v>3388</v>
      </c>
      <c r="F72" s="158" t="s">
        <v>3196</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3304</v>
      </c>
      <c r="B73" s="148" t="s">
        <v>2962</v>
      </c>
      <c r="C73" s="149" t="s">
        <v>3389</v>
      </c>
      <c r="D73" s="152" t="s">
        <v>3390</v>
      </c>
      <c r="E73" s="155" t="s">
        <v>3391</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3304</v>
      </c>
      <c r="B74" s="148" t="s">
        <v>2962</v>
      </c>
      <c r="C74" s="149" t="s">
        <v>3392</v>
      </c>
      <c r="D74" s="152" t="s">
        <v>3393</v>
      </c>
      <c r="E74" s="155" t="s">
        <v>3394</v>
      </c>
      <c r="F74" s="158" t="s">
        <v>3200</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3304</v>
      </c>
      <c r="B75" s="148" t="s">
        <v>2962</v>
      </c>
      <c r="C75" s="149" t="s">
        <v>3395</v>
      </c>
      <c r="D75" s="152" t="s">
        <v>3396</v>
      </c>
      <c r="E75" s="155" t="s">
        <v>3397</v>
      </c>
      <c r="F75" s="158" t="s">
        <v>3210</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3304</v>
      </c>
      <c r="B76" s="148" t="s">
        <v>2962</v>
      </c>
      <c r="C76" s="149" t="s">
        <v>3398</v>
      </c>
      <c r="D76" s="152" t="s">
        <v>3399</v>
      </c>
      <c r="E76" s="155" t="s">
        <v>3400</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3304</v>
      </c>
      <c r="B77" s="147" t="s">
        <v>3232</v>
      </c>
      <c r="C77" s="145" t="s">
        <v>3401</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3304</v>
      </c>
      <c r="B78" s="148" t="s">
        <v>3232</v>
      </c>
      <c r="C78" s="149" t="s">
        <v>3402</v>
      </c>
      <c r="D78" s="152" t="s">
        <v>3403</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3304</v>
      </c>
      <c r="B79" s="148" t="s">
        <v>3232</v>
      </c>
      <c r="C79" s="149" t="s">
        <v>3404</v>
      </c>
      <c r="D79" s="152" t="s">
        <v>3405</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3304</v>
      </c>
      <c r="B80" s="148" t="s">
        <v>3232</v>
      </c>
      <c r="C80" s="149" t="s">
        <v>3406</v>
      </c>
      <c r="D80" s="152" t="s">
        <v>3407</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3304</v>
      </c>
      <c r="B81" s="147" t="s">
        <v>3160</v>
      </c>
      <c r="C81" s="145" t="s">
        <v>3408</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3304</v>
      </c>
      <c r="B82" s="148" t="s">
        <v>3160</v>
      </c>
      <c r="C82" s="149" t="s">
        <v>3409</v>
      </c>
      <c r="D82" s="152" t="s">
        <v>3410</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3304</v>
      </c>
      <c r="B83" s="148" t="s">
        <v>3160</v>
      </c>
      <c r="C83" s="149" t="s">
        <v>3411</v>
      </c>
      <c r="D83" s="152" t="s">
        <v>3412</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3304</v>
      </c>
      <c r="B84" s="148" t="s">
        <v>3160</v>
      </c>
      <c r="C84" s="149" t="s">
        <v>3413</v>
      </c>
      <c r="D84" s="152" t="s">
        <v>3414</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3304</v>
      </c>
      <c r="B85" s="148" t="s">
        <v>3160</v>
      </c>
      <c r="C85" s="149" t="s">
        <v>3415</v>
      </c>
      <c r="D85" s="152" t="s">
        <v>3416</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3304</v>
      </c>
      <c r="B86" s="148" t="s">
        <v>3160</v>
      </c>
      <c r="C86" s="149" t="s">
        <v>3417</v>
      </c>
      <c r="D86" s="152" t="s">
        <v>3418</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3419</v>
      </c>
      <c r="B87" s="146" t="s">
        <v>20</v>
      </c>
      <c r="C87" s="144" t="s">
        <v>3420</v>
      </c>
      <c r="D87" s="150" t="s">
        <v>3421</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3419</v>
      </c>
      <c r="B88" s="147" t="s">
        <v>3422</v>
      </c>
      <c r="C88" s="145" t="s">
        <v>3423</v>
      </c>
      <c r="D88" s="151" t="s">
        <v>3424</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3419</v>
      </c>
      <c r="B89" s="148" t="s">
        <v>3422</v>
      </c>
      <c r="C89" s="149" t="s">
        <v>3425</v>
      </c>
      <c r="D89" s="152" t="s">
        <v>3426</v>
      </c>
      <c r="E89" s="155" t="s">
        <v>3427</v>
      </c>
      <c r="F89" s="158" t="s">
        <v>3196</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86</v>
      </c>
      <c r="Q89" s="164" t="s">
        <v>146</v>
      </c>
      <c r="R89" s="164" t="s">
        <v>463</v>
      </c>
      <c r="S89" s="164" t="s">
        <v>514</v>
      </c>
      <c r="T89" s="164" t="s">
        <v>1195</v>
      </c>
      <c r="U89" s="164" t="s">
        <v>1209</v>
      </c>
      <c r="V89" s="164" t="s">
        <v>1300</v>
      </c>
      <c r="W89" s="164" t="s">
        <v>1305</v>
      </c>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3419</v>
      </c>
      <c r="B90" s="148" t="s">
        <v>3422</v>
      </c>
      <c r="C90" s="149" t="s">
        <v>3428</v>
      </c>
      <c r="D90" s="152" t="s">
        <v>3429</v>
      </c>
      <c r="E90" s="155" t="s">
        <v>3430</v>
      </c>
      <c r="F90" s="158" t="s">
        <v>3200</v>
      </c>
      <c r="G90" s="161">
        <f>IF(COUNTIF(H90:AU90,"&lt;&gt;")=0,"",SUMPRODUCT(((Recommendations[ImplStatus]="Implemented")+(Recommendations[ImplStatus]="Compensated"))*ISNUMBER(MATCH(Recommendations[Id],H90:AU90,0)))/COUNTIF(H90:AU90,"&lt;&gt;"))</f>
        <v>0</v>
      </c>
      <c r="H90" s="164" t="s">
        <v>141</v>
      </c>
      <c r="I90" s="164" t="s">
        <v>151</v>
      </c>
      <c r="J90" s="164" t="s">
        <v>496</v>
      </c>
      <c r="K90" s="164" t="s">
        <v>1275</v>
      </c>
      <c r="L90" s="164" t="s">
        <v>1285</v>
      </c>
      <c r="M90" s="164" t="s">
        <v>1291</v>
      </c>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3419</v>
      </c>
      <c r="B91" s="148" t="s">
        <v>3422</v>
      </c>
      <c r="C91" s="149" t="s">
        <v>3431</v>
      </c>
      <c r="D91" s="152" t="s">
        <v>3432</v>
      </c>
      <c r="E91" s="155" t="s">
        <v>3433</v>
      </c>
      <c r="F91" s="158" t="s">
        <v>3196</v>
      </c>
      <c r="G91" s="161">
        <f>IF(COUNTIF(H91:AU91,"&lt;&gt;")=0,"",SUMPRODUCT(((Recommendations[ImplStatus]="Implemented")+(Recommendations[ImplStatus]="Compensated"))*ISNUMBER(MATCH(Recommendations[Id],H91:AU91,0)))/COUNTIF(H91:AU91,"&lt;&gt;"))</f>
        <v>0</v>
      </c>
      <c r="H91" s="164" t="s">
        <v>563</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3419</v>
      </c>
      <c r="B92" s="148" t="s">
        <v>3422</v>
      </c>
      <c r="C92" s="149" t="s">
        <v>3434</v>
      </c>
      <c r="D92" s="152" t="s">
        <v>3435</v>
      </c>
      <c r="E92" s="155" t="s">
        <v>3436</v>
      </c>
      <c r="F92" s="158" t="s">
        <v>3196</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3419</v>
      </c>
      <c r="B93" s="148" t="s">
        <v>3422</v>
      </c>
      <c r="C93" s="149" t="s">
        <v>3437</v>
      </c>
      <c r="D93" s="152" t="s">
        <v>3438</v>
      </c>
      <c r="E93" s="155" t="s">
        <v>3439</v>
      </c>
      <c r="F93" s="158" t="s">
        <v>3196</v>
      </c>
      <c r="G93" s="161">
        <f>IF(COUNTIF(H93:AU93,"&lt;&gt;")=0,"",SUMPRODUCT(((Recommendations[ImplStatus]="Implemented")+(Recommendations[ImplStatus]="Compensated"))*ISNUMBER(MATCH(Recommendations[Id],H93:AU93,0)))/COUNTIF(H93:AU93,"&lt;&gt;"))</f>
        <v>0</v>
      </c>
      <c r="H93" s="164" t="s">
        <v>121</v>
      </c>
      <c r="I93" s="164" t="s">
        <v>126</v>
      </c>
      <c r="J93" s="164" t="s">
        <v>131</v>
      </c>
      <c r="K93" s="164" t="s">
        <v>136</v>
      </c>
      <c r="L93" s="164" t="s">
        <v>171</v>
      </c>
      <c r="M93" s="164" t="s">
        <v>176</v>
      </c>
      <c r="N93" s="164" t="s">
        <v>181</v>
      </c>
      <c r="O93" s="164" t="s">
        <v>186</v>
      </c>
      <c r="P93" s="164" t="s">
        <v>191</v>
      </c>
      <c r="Q93" s="164" t="s">
        <v>196</v>
      </c>
      <c r="R93" s="164" t="s">
        <v>201</v>
      </c>
      <c r="S93" s="164" t="s">
        <v>206</v>
      </c>
      <c r="T93" s="164" t="s">
        <v>212</v>
      </c>
      <c r="U93" s="164" t="s">
        <v>217</v>
      </c>
      <c r="V93" s="164" t="s">
        <v>221</v>
      </c>
      <c r="W93" s="164" t="s">
        <v>225</v>
      </c>
      <c r="X93" s="164" t="s">
        <v>229</v>
      </c>
      <c r="Y93" s="164" t="s">
        <v>233</v>
      </c>
      <c r="Z93" s="164" t="s">
        <v>237</v>
      </c>
      <c r="AA93" s="164" t="s">
        <v>241</v>
      </c>
      <c r="AB93" s="164" t="s">
        <v>245</v>
      </c>
      <c r="AC93" s="164" t="s">
        <v>249</v>
      </c>
      <c r="AD93" s="164" t="s">
        <v>253</v>
      </c>
      <c r="AE93" s="164" t="s">
        <v>257</v>
      </c>
      <c r="AF93" s="164" t="s">
        <v>261</v>
      </c>
      <c r="AG93" s="164" t="s">
        <v>265</v>
      </c>
      <c r="AH93" s="164" t="s">
        <v>269</v>
      </c>
      <c r="AI93" s="164" t="s">
        <v>273</v>
      </c>
      <c r="AJ93" s="164" t="s">
        <v>277</v>
      </c>
      <c r="AK93" s="164" t="s">
        <v>281</v>
      </c>
      <c r="AL93" s="164" t="s">
        <v>285</v>
      </c>
      <c r="AM93" s="164" t="s">
        <v>289</v>
      </c>
      <c r="AN93" s="164" t="s">
        <v>293</v>
      </c>
      <c r="AO93" s="164" t="s">
        <v>453</v>
      </c>
      <c r="AP93" s="164" t="s">
        <v>1255</v>
      </c>
      <c r="AQ93" s="164"/>
      <c r="AR93" s="164"/>
      <c r="AS93" s="164"/>
      <c r="AT93" s="164"/>
      <c r="AU93" s="178"/>
    </row>
    <row r="94" spans="1:47" ht="60" customHeight="1" x14ac:dyDescent="0.35">
      <c r="A94" s="174" t="s">
        <v>3419</v>
      </c>
      <c r="B94" s="148" t="s">
        <v>3422</v>
      </c>
      <c r="C94" s="149" t="s">
        <v>3440</v>
      </c>
      <c r="D94" s="152" t="s">
        <v>3441</v>
      </c>
      <c r="E94" s="155" t="s">
        <v>3442</v>
      </c>
      <c r="F94" s="158" t="s">
        <v>3200</v>
      </c>
      <c r="G94" s="161">
        <f>IF(COUNTIF(H94:AU94,"&lt;&gt;")=0,"",SUMPRODUCT(((Recommendations[ImplStatus]="Implemented")+(Recommendations[ImplStatus]="Compensated"))*ISNUMBER(MATCH(Recommendations[Id],H94:AU94,0)))/COUNTIF(H94:AU94,"&lt;&gt;"))</f>
        <v>0</v>
      </c>
      <c r="H94" s="164" t="s">
        <v>96</v>
      </c>
      <c r="I94" s="164" t="s">
        <v>101</v>
      </c>
      <c r="J94" s="164" t="s">
        <v>424</v>
      </c>
      <c r="K94" s="164" t="s">
        <v>430</v>
      </c>
      <c r="L94" s="164" t="s">
        <v>1243</v>
      </c>
      <c r="M94" s="164" t="s">
        <v>1261</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3419</v>
      </c>
      <c r="B95" s="147" t="s">
        <v>3443</v>
      </c>
      <c r="C95" s="145" t="s">
        <v>3444</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3419</v>
      </c>
      <c r="B96" s="148" t="s">
        <v>3443</v>
      </c>
      <c r="C96" s="149" t="s">
        <v>3445</v>
      </c>
      <c r="D96" s="152" t="s">
        <v>3446</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3419</v>
      </c>
      <c r="B97" s="148" t="s">
        <v>3443</v>
      </c>
      <c r="C97" s="149" t="s">
        <v>3447</v>
      </c>
      <c r="D97" s="152" t="s">
        <v>3448</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3419</v>
      </c>
      <c r="B98" s="148" t="s">
        <v>3443</v>
      </c>
      <c r="C98" s="149" t="s">
        <v>3449</v>
      </c>
      <c r="D98" s="152" t="s">
        <v>3450</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3419</v>
      </c>
      <c r="B99" s="148" t="s">
        <v>3443</v>
      </c>
      <c r="C99" s="149" t="s">
        <v>3451</v>
      </c>
      <c r="D99" s="152" t="s">
        <v>3452</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3419</v>
      </c>
      <c r="B100" s="148" t="s">
        <v>3443</v>
      </c>
      <c r="C100" s="149" t="s">
        <v>3453</v>
      </c>
      <c r="D100" s="152" t="s">
        <v>3454</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3419</v>
      </c>
      <c r="B101" s="148" t="s">
        <v>3443</v>
      </c>
      <c r="C101" s="149" t="s">
        <v>3455</v>
      </c>
      <c r="D101" s="152" t="s">
        <v>3456</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3419</v>
      </c>
      <c r="B102" s="148" t="s">
        <v>3443</v>
      </c>
      <c r="C102" s="149" t="s">
        <v>3457</v>
      </c>
      <c r="D102" s="152" t="s">
        <v>3458</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3419</v>
      </c>
      <c r="B103" s="147" t="s">
        <v>2603</v>
      </c>
      <c r="C103" s="145" t="s">
        <v>3459</v>
      </c>
      <c r="D103" s="151" t="s">
        <v>3460</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3419</v>
      </c>
      <c r="B104" s="148" t="s">
        <v>2603</v>
      </c>
      <c r="C104" s="149" t="s">
        <v>3461</v>
      </c>
      <c r="D104" s="152" t="s">
        <v>3462</v>
      </c>
      <c r="E104" s="155" t="s">
        <v>3463</v>
      </c>
      <c r="F104" s="158" t="s">
        <v>3196</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3419</v>
      </c>
      <c r="B105" s="148" t="s">
        <v>2603</v>
      </c>
      <c r="C105" s="149" t="s">
        <v>3464</v>
      </c>
      <c r="D105" s="152" t="s">
        <v>3465</v>
      </c>
      <c r="E105" s="155" t="s">
        <v>3466</v>
      </c>
      <c r="F105" s="158" t="s">
        <v>3200</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3419</v>
      </c>
      <c r="B106" s="148" t="s">
        <v>2603</v>
      </c>
      <c r="C106" s="149" t="s">
        <v>3467</v>
      </c>
      <c r="D106" s="152" t="s">
        <v>3468</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3419</v>
      </c>
      <c r="B107" s="148" t="s">
        <v>2603</v>
      </c>
      <c r="C107" s="149" t="s">
        <v>3469</v>
      </c>
      <c r="D107" s="152" t="s">
        <v>3470</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3419</v>
      </c>
      <c r="B108" s="148" t="s">
        <v>2603</v>
      </c>
      <c r="C108" s="149" t="s">
        <v>3471</v>
      </c>
      <c r="D108" s="152" t="s">
        <v>3472</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3419</v>
      </c>
      <c r="B109" s="147" t="s">
        <v>3473</v>
      </c>
      <c r="C109" s="145" t="s">
        <v>3474</v>
      </c>
      <c r="D109" s="151" t="s">
        <v>3475</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3419</v>
      </c>
      <c r="B110" s="148" t="s">
        <v>3473</v>
      </c>
      <c r="C110" s="149" t="s">
        <v>3476</v>
      </c>
      <c r="D110" s="152" t="s">
        <v>3477</v>
      </c>
      <c r="E110" s="155" t="s">
        <v>3478</v>
      </c>
      <c r="F110" s="158" t="s">
        <v>3196</v>
      </c>
      <c r="G110" s="161">
        <f>IF(COUNTIF(H110:AU110,"&lt;&gt;")=0,"",SUMPRODUCT(((Recommendations[ImplStatus]="Implemented")+(Recommendations[ImplStatus]="Compensated"))*ISNUMBER(MATCH(Recommendations[Id],H110:AU110,0)))/COUNTIF(H110:AU110,"&lt;&gt;"))</f>
        <v>0</v>
      </c>
      <c r="H110" s="164" t="s">
        <v>1202</v>
      </c>
      <c r="I110" s="164" t="s">
        <v>1232</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3419</v>
      </c>
      <c r="B111" s="148" t="s">
        <v>3473</v>
      </c>
      <c r="C111" s="149" t="s">
        <v>3479</v>
      </c>
      <c r="D111" s="152" t="s">
        <v>3480</v>
      </c>
      <c r="E111" s="155" t="s">
        <v>3481</v>
      </c>
      <c r="F111" s="158" t="s">
        <v>3196</v>
      </c>
      <c r="G111" s="161">
        <f>IF(COUNTIF(H111:AU111,"&lt;&gt;")=0,"",SUMPRODUCT(((Recommendations[ImplStatus]="Implemented")+(Recommendations[ImplStatus]="Compensated"))*ISNUMBER(MATCH(Recommendations[Id],H111:AU111,0)))/COUNTIF(H111:AU111,"&lt;&gt;"))</f>
        <v>0</v>
      </c>
      <c r="H111" s="164" t="s">
        <v>61</v>
      </c>
      <c r="I111" s="164" t="s">
        <v>66</v>
      </c>
      <c r="J111" s="164" t="s">
        <v>71</v>
      </c>
      <c r="K111" s="164" t="s">
        <v>76</v>
      </c>
      <c r="L111" s="164" t="s">
        <v>81</v>
      </c>
      <c r="M111" s="164" t="s">
        <v>91</v>
      </c>
      <c r="N111" s="164" t="s">
        <v>106</v>
      </c>
      <c r="O111" s="164" t="s">
        <v>111</v>
      </c>
      <c r="P111" s="164" t="s">
        <v>116</v>
      </c>
      <c r="Q111" s="164" t="s">
        <v>156</v>
      </c>
      <c r="R111" s="164" t="s">
        <v>161</v>
      </c>
      <c r="S111" s="164" t="s">
        <v>166</v>
      </c>
      <c r="T111" s="164" t="s">
        <v>503</v>
      </c>
      <c r="U111" s="164" t="s">
        <v>509</v>
      </c>
      <c r="V111" s="164" t="s">
        <v>648</v>
      </c>
      <c r="W111" s="164" t="s">
        <v>659</v>
      </c>
      <c r="X111" s="164" t="s">
        <v>676</v>
      </c>
      <c r="Y111" s="164" t="s">
        <v>698</v>
      </c>
      <c r="Z111" s="164" t="s">
        <v>1068</v>
      </c>
      <c r="AA111" s="164" t="s">
        <v>1214</v>
      </c>
      <c r="AB111" s="164" t="s">
        <v>1220</v>
      </c>
      <c r="AC111" s="164" t="s">
        <v>1280</v>
      </c>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3419</v>
      </c>
      <c r="B112" s="148" t="s">
        <v>3473</v>
      </c>
      <c r="C112" s="149" t="s">
        <v>3482</v>
      </c>
      <c r="D112" s="152" t="s">
        <v>3483</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3419</v>
      </c>
      <c r="B113" s="148" t="s">
        <v>3473</v>
      </c>
      <c r="C113" s="149" t="s">
        <v>3484</v>
      </c>
      <c r="D113" s="152" t="s">
        <v>3485</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3419</v>
      </c>
      <c r="B114" s="148" t="s">
        <v>3473</v>
      </c>
      <c r="C114" s="149" t="s">
        <v>3486</v>
      </c>
      <c r="D114" s="152" t="s">
        <v>3487</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3419</v>
      </c>
      <c r="B115" s="148" t="s">
        <v>3473</v>
      </c>
      <c r="C115" s="149" t="s">
        <v>3488</v>
      </c>
      <c r="D115" s="152" t="s">
        <v>3489</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3419</v>
      </c>
      <c r="B116" s="148" t="s">
        <v>3473</v>
      </c>
      <c r="C116" s="149" t="s">
        <v>3490</v>
      </c>
      <c r="D116" s="152" t="s">
        <v>3491</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3419</v>
      </c>
      <c r="B117" s="148" t="s">
        <v>3473</v>
      </c>
      <c r="C117" s="149" t="s">
        <v>3492</v>
      </c>
      <c r="D117" s="152" t="s">
        <v>3493</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3419</v>
      </c>
      <c r="B118" s="148" t="s">
        <v>3473</v>
      </c>
      <c r="C118" s="149" t="s">
        <v>3494</v>
      </c>
      <c r="D118" s="152" t="s">
        <v>3495</v>
      </c>
      <c r="E118" s="155" t="s">
        <v>3496</v>
      </c>
      <c r="F118" s="158" t="s">
        <v>3196</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3419</v>
      </c>
      <c r="B119" s="148" t="s">
        <v>3473</v>
      </c>
      <c r="C119" s="149" t="s">
        <v>3497</v>
      </c>
      <c r="D119" s="152" t="s">
        <v>3498</v>
      </c>
      <c r="E119" s="155" t="s">
        <v>3499</v>
      </c>
      <c r="F119" s="158" t="s">
        <v>3196</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3419</v>
      </c>
      <c r="B120" s="147" t="s">
        <v>3500</v>
      </c>
      <c r="C120" s="145" t="s">
        <v>3501</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3419</v>
      </c>
      <c r="B121" s="148" t="s">
        <v>3500</v>
      </c>
      <c r="C121" s="149" t="s">
        <v>3502</v>
      </c>
      <c r="D121" s="152" t="s">
        <v>3503</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3419</v>
      </c>
      <c r="B122" s="148" t="s">
        <v>3500</v>
      </c>
      <c r="C122" s="149" t="s">
        <v>3504</v>
      </c>
      <c r="D122" s="152" t="s">
        <v>3505</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3419</v>
      </c>
      <c r="B123" s="148" t="s">
        <v>3500</v>
      </c>
      <c r="C123" s="149" t="s">
        <v>3506</v>
      </c>
      <c r="D123" s="152" t="s">
        <v>3507</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3419</v>
      </c>
      <c r="B124" s="148" t="s">
        <v>3500</v>
      </c>
      <c r="C124" s="149" t="s">
        <v>3508</v>
      </c>
      <c r="D124" s="152" t="s">
        <v>3509</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3419</v>
      </c>
      <c r="B125" s="148" t="s">
        <v>3500</v>
      </c>
      <c r="C125" s="149" t="s">
        <v>3510</v>
      </c>
      <c r="D125" s="152" t="s">
        <v>3511</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3419</v>
      </c>
      <c r="B126" s="148" t="s">
        <v>3500</v>
      </c>
      <c r="C126" s="149" t="s">
        <v>3512</v>
      </c>
      <c r="D126" s="152" t="s">
        <v>3513</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3419</v>
      </c>
      <c r="B127" s="148" t="s">
        <v>3500</v>
      </c>
      <c r="C127" s="149" t="s">
        <v>3514</v>
      </c>
      <c r="D127" s="152" t="s">
        <v>3515</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3419</v>
      </c>
      <c r="B128" s="148" t="s">
        <v>3500</v>
      </c>
      <c r="C128" s="149" t="s">
        <v>3516</v>
      </c>
      <c r="D128" s="152" t="s">
        <v>3517</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3419</v>
      </c>
      <c r="B129" s="148" t="s">
        <v>3500</v>
      </c>
      <c r="C129" s="149" t="s">
        <v>3518</v>
      </c>
      <c r="D129" s="152" t="s">
        <v>3519</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3419</v>
      </c>
      <c r="B130" s="148" t="s">
        <v>3500</v>
      </c>
      <c r="C130" s="149" t="s">
        <v>3520</v>
      </c>
      <c r="D130" s="152" t="s">
        <v>3521</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3419</v>
      </c>
      <c r="B131" s="148" t="s">
        <v>3500</v>
      </c>
      <c r="C131" s="149" t="s">
        <v>3522</v>
      </c>
      <c r="D131" s="152" t="s">
        <v>3523</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3419</v>
      </c>
      <c r="B132" s="148" t="s">
        <v>3500</v>
      </c>
      <c r="C132" s="149" t="s">
        <v>3524</v>
      </c>
      <c r="D132" s="152" t="s">
        <v>3525</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3419</v>
      </c>
      <c r="B133" s="147" t="s">
        <v>3526</v>
      </c>
      <c r="C133" s="145" t="s">
        <v>3527</v>
      </c>
      <c r="D133" s="151" t="s">
        <v>3528</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3419</v>
      </c>
      <c r="B134" s="148" t="s">
        <v>3526</v>
      </c>
      <c r="C134" s="149" t="s">
        <v>3529</v>
      </c>
      <c r="D134" s="152" t="s">
        <v>3530</v>
      </c>
      <c r="E134" s="155" t="s">
        <v>3531</v>
      </c>
      <c r="F134" s="158" t="s">
        <v>3200</v>
      </c>
      <c r="G134" s="161">
        <f>IF(COUNTIF(H134:AU134,"&lt;&gt;")=0,"",SUMPRODUCT(((Recommendations[ImplStatus]="Implemented")+(Recommendations[ImplStatus]="Compensated"))*ISNUMBER(MATCH(Recommendations[Id],H134:AU134,0)))/COUNTIF(H134:AU134,"&lt;&gt;"))</f>
        <v>0</v>
      </c>
      <c r="H134" s="164" t="s">
        <v>394</v>
      </c>
      <c r="I134" s="164" t="s">
        <v>397</v>
      </c>
      <c r="J134" s="164" t="s">
        <v>400</v>
      </c>
      <c r="K134" s="164" t="s">
        <v>404</v>
      </c>
      <c r="L134" s="164" t="s">
        <v>407</v>
      </c>
      <c r="M134" s="164" t="s">
        <v>410</v>
      </c>
      <c r="N134" s="164" t="s">
        <v>414</v>
      </c>
      <c r="O134" s="164" t="s">
        <v>417</v>
      </c>
      <c r="P134" s="164" t="s">
        <v>420</v>
      </c>
      <c r="Q134" s="164" t="s">
        <v>458</v>
      </c>
      <c r="R134" s="164" t="s">
        <v>469</v>
      </c>
      <c r="S134" s="164" t="s">
        <v>474</v>
      </c>
      <c r="T134" s="164" t="s">
        <v>479</v>
      </c>
      <c r="U134" s="164" t="s">
        <v>484</v>
      </c>
      <c r="V134" s="164" t="s">
        <v>490</v>
      </c>
      <c r="W134" s="164" t="s">
        <v>541</v>
      </c>
      <c r="X134" s="164" t="s">
        <v>1295</v>
      </c>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3419</v>
      </c>
      <c r="B135" s="148" t="s">
        <v>3526</v>
      </c>
      <c r="C135" s="149" t="s">
        <v>3532</v>
      </c>
      <c r="D135" s="152" t="s">
        <v>3533</v>
      </c>
      <c r="E135" s="155" t="s">
        <v>3534</v>
      </c>
      <c r="F135" s="158" t="s">
        <v>3200</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3419</v>
      </c>
      <c r="B136" s="148" t="s">
        <v>3526</v>
      </c>
      <c r="C136" s="149" t="s">
        <v>3535</v>
      </c>
      <c r="D136" s="152" t="s">
        <v>3536</v>
      </c>
      <c r="E136" s="155" t="s">
        <v>3537</v>
      </c>
      <c r="F136" s="158" t="s">
        <v>3196</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3419</v>
      </c>
      <c r="B137" s="148" t="s">
        <v>3526</v>
      </c>
      <c r="C137" s="149" t="s">
        <v>3538</v>
      </c>
      <c r="D137" s="152" t="s">
        <v>3539</v>
      </c>
      <c r="E137" s="155" t="s">
        <v>3540</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3419</v>
      </c>
      <c r="B138" s="147" t="s">
        <v>2836</v>
      </c>
      <c r="C138" s="145" t="s">
        <v>3541</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3419</v>
      </c>
      <c r="B139" s="148" t="s">
        <v>2836</v>
      </c>
      <c r="C139" s="149" t="s">
        <v>3542</v>
      </c>
      <c r="D139" s="152" t="s">
        <v>3543</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3419</v>
      </c>
      <c r="B140" s="148" t="s">
        <v>2836</v>
      </c>
      <c r="C140" s="149" t="s">
        <v>3544</v>
      </c>
      <c r="D140" s="152" t="s">
        <v>3545</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3419</v>
      </c>
      <c r="B141" s="147" t="s">
        <v>3546</v>
      </c>
      <c r="C141" s="145" t="s">
        <v>3547</v>
      </c>
      <c r="D141" s="151" t="s">
        <v>3548</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3419</v>
      </c>
      <c r="B142" s="148" t="s">
        <v>3546</v>
      </c>
      <c r="C142" s="149" t="s">
        <v>3549</v>
      </c>
      <c r="D142" s="152" t="s">
        <v>3550</v>
      </c>
      <c r="E142" s="155" t="s">
        <v>3551</v>
      </c>
      <c r="F142" s="158" t="s">
        <v>3196</v>
      </c>
      <c r="G142" s="161">
        <f>IF(COUNTIF(H142:AU142,"&lt;&gt;")=0,"",SUMPRODUCT(((Recommendations[ImplStatus]="Implemented")+(Recommendations[ImplStatus]="Compensated"))*ISNUMBER(MATCH(Recommendations[Id],H142:AU142,0)))/COUNTIF(H142:AU142,"&lt;&gt;"))</f>
        <v>0</v>
      </c>
      <c r="H142" s="164" t="s">
        <v>436</v>
      </c>
      <c r="I142" s="164" t="s">
        <v>442</v>
      </c>
      <c r="J142" s="164" t="s">
        <v>534</v>
      </c>
      <c r="K142" s="164" t="s">
        <v>614</v>
      </c>
      <c r="L142" s="164" t="s">
        <v>620</v>
      </c>
      <c r="M142" s="164" t="s">
        <v>625</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3419</v>
      </c>
      <c r="B143" s="148" t="s">
        <v>3546</v>
      </c>
      <c r="C143" s="149" t="s">
        <v>3552</v>
      </c>
      <c r="D143" s="152" t="s">
        <v>3553</v>
      </c>
      <c r="E143" s="155" t="s">
        <v>3554</v>
      </c>
      <c r="F143" s="158" t="s">
        <v>3196</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3419</v>
      </c>
      <c r="B144" s="148" t="s">
        <v>3546</v>
      </c>
      <c r="C144" s="149" t="s">
        <v>3555</v>
      </c>
      <c r="D144" s="152" t="s">
        <v>3556</v>
      </c>
      <c r="E144" s="155" t="s">
        <v>3557</v>
      </c>
      <c r="F144" s="158" t="s">
        <v>3200</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3419</v>
      </c>
      <c r="B145" s="148" t="s">
        <v>3546</v>
      </c>
      <c r="C145" s="149" t="s">
        <v>3558</v>
      </c>
      <c r="D145" s="152" t="s">
        <v>3559</v>
      </c>
      <c r="E145" s="155" t="s">
        <v>3560</v>
      </c>
      <c r="F145" s="158" t="s">
        <v>3196</v>
      </c>
      <c r="G145" s="161">
        <f>IF(COUNTIF(H145:AU145,"&lt;&gt;")=0,"",SUMPRODUCT(((Recommendations[ImplStatus]="Implemented")+(Recommendations[ImplStatus]="Compensated"))*ISNUMBER(MATCH(Recommendations[Id],H145:AU145,0)))/COUNTIF(H145:AU145,"&lt;&gt;"))</f>
        <v>0</v>
      </c>
      <c r="H145" s="164" t="s">
        <v>56</v>
      </c>
      <c r="I145" s="164" t="s">
        <v>570</v>
      </c>
      <c r="J145" s="164" t="s">
        <v>576</v>
      </c>
      <c r="K145" s="164" t="s">
        <v>582</v>
      </c>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3419</v>
      </c>
      <c r="B146" s="148" t="s">
        <v>3546</v>
      </c>
      <c r="C146" s="149" t="s">
        <v>3561</v>
      </c>
      <c r="D146" s="152" t="s">
        <v>3562</v>
      </c>
      <c r="E146" s="155" t="s">
        <v>3563</v>
      </c>
      <c r="F146" s="158" t="s">
        <v>3196</v>
      </c>
      <c r="G146" s="161">
        <f>IF(COUNTIF(H146:AU146,"&lt;&gt;")=0,"",SUMPRODUCT(((Recommendations[ImplStatus]="Implemented")+(Recommendations[ImplStatus]="Compensated"))*ISNUMBER(MATCH(Recommendations[Id],H146:AU146,0)))/COUNTIF(H146:AU146,"&lt;&gt;"))</f>
        <v>0</v>
      </c>
      <c r="H146" s="164" t="s">
        <v>447</v>
      </c>
      <c r="I146" s="164" t="s">
        <v>521</v>
      </c>
      <c r="J146" s="164" t="s">
        <v>527</v>
      </c>
      <c r="K146" s="164" t="s">
        <v>547</v>
      </c>
      <c r="L146" s="164" t="s">
        <v>552</v>
      </c>
      <c r="M146" s="164" t="s">
        <v>557</v>
      </c>
      <c r="N146" s="164" t="s">
        <v>586</v>
      </c>
      <c r="O146" s="164" t="s">
        <v>592</v>
      </c>
      <c r="P146" s="164" t="s">
        <v>598</v>
      </c>
      <c r="Q146" s="164" t="s">
        <v>604</v>
      </c>
      <c r="R146" s="164" t="s">
        <v>609</v>
      </c>
      <c r="S146" s="164" t="s">
        <v>630</v>
      </c>
      <c r="T146" s="164" t="s">
        <v>635</v>
      </c>
      <c r="U146" s="164" t="s">
        <v>641</v>
      </c>
      <c r="V146" s="164" t="s">
        <v>654</v>
      </c>
      <c r="W146" s="164" t="s">
        <v>665</v>
      </c>
      <c r="X146" s="164" t="s">
        <v>670</v>
      </c>
      <c r="Y146" s="164" t="s">
        <v>681</v>
      </c>
      <c r="Z146" s="164" t="s">
        <v>687</v>
      </c>
      <c r="AA146" s="164" t="s">
        <v>693</v>
      </c>
      <c r="AB146" s="164" t="s">
        <v>704</v>
      </c>
      <c r="AC146" s="164" t="s">
        <v>709</v>
      </c>
      <c r="AD146" s="164" t="s">
        <v>714</v>
      </c>
      <c r="AE146" s="164" t="s">
        <v>719</v>
      </c>
      <c r="AF146" s="164" t="s">
        <v>724</v>
      </c>
      <c r="AG146" s="164" t="s">
        <v>729</v>
      </c>
      <c r="AH146" s="164" t="s">
        <v>735</v>
      </c>
      <c r="AI146" s="164" t="s">
        <v>740</v>
      </c>
      <c r="AJ146" s="164" t="s">
        <v>745</v>
      </c>
      <c r="AK146" s="164" t="s">
        <v>750</v>
      </c>
      <c r="AL146" s="164" t="s">
        <v>755</v>
      </c>
      <c r="AM146" s="164" t="s">
        <v>760</v>
      </c>
      <c r="AN146" s="164" t="s">
        <v>765</v>
      </c>
      <c r="AO146" s="164" t="s">
        <v>770</v>
      </c>
      <c r="AP146" s="164" t="s">
        <v>775</v>
      </c>
      <c r="AQ146" s="164" t="s">
        <v>780</v>
      </c>
      <c r="AR146" s="164" t="s">
        <v>785</v>
      </c>
      <c r="AS146" s="164" t="s">
        <v>790</v>
      </c>
      <c r="AT146" s="164" t="s">
        <v>795</v>
      </c>
      <c r="AU146" s="178" t="s">
        <v>800</v>
      </c>
    </row>
    <row r="147" spans="1:47" ht="60" customHeight="1" x14ac:dyDescent="0.35">
      <c r="A147" s="174" t="s">
        <v>3419</v>
      </c>
      <c r="B147" s="148" t="s">
        <v>3546</v>
      </c>
      <c r="C147" s="149" t="s">
        <v>3564</v>
      </c>
      <c r="D147" s="152" t="s">
        <v>3565</v>
      </c>
      <c r="E147" s="155" t="s">
        <v>3566</v>
      </c>
      <c r="F147" s="158" t="s">
        <v>3196</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3419</v>
      </c>
      <c r="B148" s="147" t="s">
        <v>3567</v>
      </c>
      <c r="C148" s="145" t="s">
        <v>3568</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3419</v>
      </c>
      <c r="B149" s="148" t="s">
        <v>3567</v>
      </c>
      <c r="C149" s="149" t="s">
        <v>3569</v>
      </c>
      <c r="D149" s="152" t="s">
        <v>3570</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3419</v>
      </c>
      <c r="B150" s="148" t="s">
        <v>3567</v>
      </c>
      <c r="C150" s="149" t="s">
        <v>3571</v>
      </c>
      <c r="D150" s="152" t="s">
        <v>3572</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3419</v>
      </c>
      <c r="B151" s="148" t="s">
        <v>3567</v>
      </c>
      <c r="C151" s="149" t="s">
        <v>3573</v>
      </c>
      <c r="D151" s="152" t="s">
        <v>3574</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3419</v>
      </c>
      <c r="B152" s="148" t="s">
        <v>3567</v>
      </c>
      <c r="C152" s="149" t="s">
        <v>3575</v>
      </c>
      <c r="D152" s="152" t="s">
        <v>3576</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3419</v>
      </c>
      <c r="B153" s="148" t="s">
        <v>3567</v>
      </c>
      <c r="C153" s="149" t="s">
        <v>3577</v>
      </c>
      <c r="D153" s="152" t="s">
        <v>3578</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3579</v>
      </c>
      <c r="B154" s="146" t="s">
        <v>20</v>
      </c>
      <c r="C154" s="144" t="s">
        <v>3580</v>
      </c>
      <c r="D154" s="150" t="s">
        <v>3581</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3579</v>
      </c>
      <c r="B155" s="147" t="s">
        <v>3582</v>
      </c>
      <c r="C155" s="145" t="s">
        <v>3583</v>
      </c>
      <c r="D155" s="151" t="s">
        <v>3584</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3579</v>
      </c>
      <c r="B156" s="148" t="s">
        <v>3582</v>
      </c>
      <c r="C156" s="149" t="s">
        <v>3585</v>
      </c>
      <c r="D156" s="152" t="s">
        <v>3586</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3579</v>
      </c>
      <c r="B157" s="148" t="s">
        <v>3582</v>
      </c>
      <c r="C157" s="149" t="s">
        <v>3587</v>
      </c>
      <c r="D157" s="152" t="s">
        <v>3588</v>
      </c>
      <c r="E157" s="155" t="s">
        <v>3589</v>
      </c>
      <c r="F157" s="158" t="s">
        <v>3196</v>
      </c>
      <c r="G157" s="161">
        <f>IF(COUNTIF(H157:AU157,"&lt;&gt;")=0,"",SUMPRODUCT(((Recommendations[ImplStatus]="Implemented")+(Recommendations[ImplStatus]="Compensated"))*ISNUMBER(MATCH(Recommendations[Id],H157:AU157,0)))/COUNTIF(H157:AU157,"&lt;&gt;"))</f>
        <v>0</v>
      </c>
      <c r="H157" s="164" t="s">
        <v>298</v>
      </c>
      <c r="I157" s="164" t="s">
        <v>301</v>
      </c>
      <c r="J157" s="164" t="s">
        <v>304</v>
      </c>
      <c r="K157" s="164" t="s">
        <v>308</v>
      </c>
      <c r="L157" s="164" t="s">
        <v>311</v>
      </c>
      <c r="M157" s="164" t="s">
        <v>314</v>
      </c>
      <c r="N157" s="164" t="s">
        <v>317</v>
      </c>
      <c r="O157" s="164" t="s">
        <v>321</v>
      </c>
      <c r="P157" s="164" t="s">
        <v>324</v>
      </c>
      <c r="Q157" s="164" t="s">
        <v>328</v>
      </c>
      <c r="R157" s="164" t="s">
        <v>331</v>
      </c>
      <c r="S157" s="164" t="s">
        <v>335</v>
      </c>
      <c r="T157" s="164" t="s">
        <v>338</v>
      </c>
      <c r="U157" s="164" t="s">
        <v>341</v>
      </c>
      <c r="V157" s="164" t="s">
        <v>344</v>
      </c>
      <c r="W157" s="164" t="s">
        <v>347</v>
      </c>
      <c r="X157" s="164" t="s">
        <v>351</v>
      </c>
      <c r="Y157" s="164" t="s">
        <v>354</v>
      </c>
      <c r="Z157" s="164" t="s">
        <v>357</v>
      </c>
      <c r="AA157" s="164" t="s">
        <v>360</v>
      </c>
      <c r="AB157" s="164" t="s">
        <v>364</v>
      </c>
      <c r="AC157" s="164" t="s">
        <v>367</v>
      </c>
      <c r="AD157" s="164" t="s">
        <v>370</v>
      </c>
      <c r="AE157" s="164" t="s">
        <v>373</v>
      </c>
      <c r="AF157" s="164" t="s">
        <v>377</v>
      </c>
      <c r="AG157" s="164" t="s">
        <v>381</v>
      </c>
      <c r="AH157" s="164" t="s">
        <v>384</v>
      </c>
      <c r="AI157" s="164" t="s">
        <v>387</v>
      </c>
      <c r="AJ157" s="164" t="s">
        <v>390</v>
      </c>
      <c r="AK157" s="164" t="s">
        <v>1268</v>
      </c>
      <c r="AL157" s="164"/>
      <c r="AM157" s="164"/>
      <c r="AN157" s="164"/>
      <c r="AO157" s="164"/>
      <c r="AP157" s="164"/>
      <c r="AQ157" s="164"/>
      <c r="AR157" s="164"/>
      <c r="AS157" s="164"/>
      <c r="AT157" s="164"/>
      <c r="AU157" s="178"/>
    </row>
    <row r="158" spans="1:47" ht="60" customHeight="1" x14ac:dyDescent="0.35">
      <c r="A158" s="174" t="s">
        <v>3579</v>
      </c>
      <c r="B158" s="148" t="s">
        <v>3582</v>
      </c>
      <c r="C158" s="149" t="s">
        <v>3590</v>
      </c>
      <c r="D158" s="152" t="s">
        <v>3591</v>
      </c>
      <c r="E158" s="155" t="s">
        <v>3592</v>
      </c>
      <c r="F158" s="158" t="s">
        <v>3196</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3579</v>
      </c>
      <c r="B159" s="148" t="s">
        <v>3582</v>
      </c>
      <c r="C159" s="149" t="s">
        <v>3593</v>
      </c>
      <c r="D159" s="152" t="s">
        <v>3594</v>
      </c>
      <c r="E159" s="155" t="s">
        <v>3595</v>
      </c>
      <c r="F159" s="158" t="s">
        <v>3196</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3579</v>
      </c>
      <c r="B160" s="148" t="s">
        <v>3582</v>
      </c>
      <c r="C160" s="149" t="s">
        <v>3596</v>
      </c>
      <c r="D160" s="152" t="s">
        <v>3597</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3579</v>
      </c>
      <c r="B161" s="148" t="s">
        <v>3582</v>
      </c>
      <c r="C161" s="149" t="s">
        <v>3598</v>
      </c>
      <c r="D161" s="152" t="s">
        <v>3599</v>
      </c>
      <c r="E161" s="155" t="s">
        <v>3600</v>
      </c>
      <c r="F161" s="158" t="s">
        <v>3196</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3579</v>
      </c>
      <c r="B162" s="148" t="s">
        <v>3582</v>
      </c>
      <c r="C162" s="149" t="s">
        <v>3601</v>
      </c>
      <c r="D162" s="152" t="s">
        <v>3602</v>
      </c>
      <c r="E162" s="155" t="s">
        <v>3603</v>
      </c>
      <c r="F162" s="158" t="s">
        <v>3196</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3579</v>
      </c>
      <c r="B163" s="148" t="s">
        <v>3582</v>
      </c>
      <c r="C163" s="149" t="s">
        <v>3604</v>
      </c>
      <c r="D163" s="152" t="s">
        <v>3605</v>
      </c>
      <c r="E163" s="155" t="s">
        <v>3606</v>
      </c>
      <c r="F163" s="158" t="s">
        <v>3196</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3579</v>
      </c>
      <c r="B164" s="147" t="s">
        <v>3000</v>
      </c>
      <c r="C164" s="145" t="s">
        <v>3607</v>
      </c>
      <c r="D164" s="151" t="s">
        <v>3608</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3579</v>
      </c>
      <c r="B165" s="148" t="s">
        <v>3000</v>
      </c>
      <c r="C165" s="149" t="s">
        <v>3609</v>
      </c>
      <c r="D165" s="152" t="s">
        <v>3610</v>
      </c>
      <c r="E165" s="155" t="s">
        <v>3611</v>
      </c>
      <c r="F165" s="158" t="s">
        <v>3196</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3579</v>
      </c>
      <c r="B166" s="148" t="s">
        <v>3000</v>
      </c>
      <c r="C166" s="149" t="s">
        <v>3612</v>
      </c>
      <c r="D166" s="152" t="s">
        <v>3613</v>
      </c>
      <c r="E166" s="155" t="s">
        <v>3614</v>
      </c>
      <c r="F166" s="158" t="s">
        <v>3196</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3579</v>
      </c>
      <c r="B167" s="148" t="s">
        <v>3000</v>
      </c>
      <c r="C167" s="149" t="s">
        <v>3615</v>
      </c>
      <c r="D167" s="152" t="s">
        <v>3616</v>
      </c>
      <c r="E167" s="155" t="s">
        <v>3617</v>
      </c>
      <c r="F167" s="158" t="s">
        <v>3196</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3579</v>
      </c>
      <c r="B168" s="148" t="s">
        <v>3000</v>
      </c>
      <c r="C168" s="149" t="s">
        <v>3618</v>
      </c>
      <c r="D168" s="152" t="s">
        <v>3619</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3579</v>
      </c>
      <c r="B169" s="148" t="s">
        <v>3000</v>
      </c>
      <c r="C169" s="149" t="s">
        <v>3620</v>
      </c>
      <c r="D169" s="152" t="s">
        <v>3621</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3579</v>
      </c>
      <c r="B170" s="148" t="s">
        <v>3000</v>
      </c>
      <c r="C170" s="149" t="s">
        <v>3622</v>
      </c>
      <c r="D170" s="152" t="s">
        <v>3623</v>
      </c>
      <c r="E170" s="155" t="s">
        <v>3624</v>
      </c>
      <c r="F170" s="158" t="s">
        <v>3210</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3579</v>
      </c>
      <c r="B171" s="148" t="s">
        <v>3000</v>
      </c>
      <c r="C171" s="149" t="s">
        <v>3625</v>
      </c>
      <c r="D171" s="152" t="s">
        <v>3626</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3579</v>
      </c>
      <c r="B172" s="148" t="s">
        <v>3000</v>
      </c>
      <c r="C172" s="149" t="s">
        <v>3627</v>
      </c>
      <c r="D172" s="152" t="s">
        <v>3628</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3579</v>
      </c>
      <c r="B173" s="148" t="s">
        <v>3000</v>
      </c>
      <c r="C173" s="149" t="s">
        <v>3629</v>
      </c>
      <c r="D173" s="152" t="s">
        <v>3630</v>
      </c>
      <c r="E173" s="155" t="s">
        <v>3631</v>
      </c>
      <c r="F173" s="158" t="s">
        <v>3196</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3579</v>
      </c>
      <c r="B174" s="147" t="s">
        <v>3632</v>
      </c>
      <c r="C174" s="145" t="s">
        <v>3633</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3579</v>
      </c>
      <c r="B175" s="148" t="s">
        <v>3632</v>
      </c>
      <c r="C175" s="149" t="s">
        <v>3634</v>
      </c>
      <c r="D175" s="152" t="s">
        <v>3635</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3579</v>
      </c>
      <c r="B176" s="148" t="s">
        <v>3632</v>
      </c>
      <c r="C176" s="149" t="s">
        <v>3636</v>
      </c>
      <c r="D176" s="152" t="s">
        <v>3637</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3579</v>
      </c>
      <c r="B177" s="148" t="s">
        <v>3632</v>
      </c>
      <c r="C177" s="149" t="s">
        <v>3638</v>
      </c>
      <c r="D177" s="152" t="s">
        <v>3639</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3579</v>
      </c>
      <c r="B178" s="148" t="s">
        <v>3632</v>
      </c>
      <c r="C178" s="149" t="s">
        <v>3640</v>
      </c>
      <c r="D178" s="152" t="s">
        <v>3641</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3579</v>
      </c>
      <c r="B179" s="148" t="s">
        <v>3632</v>
      </c>
      <c r="C179" s="149" t="s">
        <v>3642</v>
      </c>
      <c r="D179" s="152" t="s">
        <v>3643</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3644</v>
      </c>
      <c r="B180" s="146" t="s">
        <v>20</v>
      </c>
      <c r="C180" s="144" t="s">
        <v>3645</v>
      </c>
      <c r="D180" s="150" t="s">
        <v>3646</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3644</v>
      </c>
      <c r="B181" s="147" t="s">
        <v>3647</v>
      </c>
      <c r="C181" s="145" t="s">
        <v>3648</v>
      </c>
      <c r="D181" s="151" t="s">
        <v>3649</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3644</v>
      </c>
      <c r="B182" s="148" t="s">
        <v>3647</v>
      </c>
      <c r="C182" s="149" t="s">
        <v>3650</v>
      </c>
      <c r="D182" s="152" t="s">
        <v>3651</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3644</v>
      </c>
      <c r="B183" s="148" t="s">
        <v>3647</v>
      </c>
      <c r="C183" s="149" t="s">
        <v>3652</v>
      </c>
      <c r="D183" s="152" t="s">
        <v>3653</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3644</v>
      </c>
      <c r="B184" s="148" t="s">
        <v>3647</v>
      </c>
      <c r="C184" s="149" t="s">
        <v>3654</v>
      </c>
      <c r="D184" s="152" t="s">
        <v>3655</v>
      </c>
      <c r="E184" s="155" t="s">
        <v>3656</v>
      </c>
      <c r="F184" s="158" t="s">
        <v>3196</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3644</v>
      </c>
      <c r="B185" s="148" t="s">
        <v>3647</v>
      </c>
      <c r="C185" s="149" t="s">
        <v>3657</v>
      </c>
      <c r="D185" s="152" t="s">
        <v>3658</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3644</v>
      </c>
      <c r="B186" s="148" t="s">
        <v>3647</v>
      </c>
      <c r="C186" s="149" t="s">
        <v>3659</v>
      </c>
      <c r="D186" s="152" t="s">
        <v>3660</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3644</v>
      </c>
      <c r="B187" s="148" t="s">
        <v>3647</v>
      </c>
      <c r="C187" s="149" t="s">
        <v>3661</v>
      </c>
      <c r="D187" s="152" t="s">
        <v>3662</v>
      </c>
      <c r="E187" s="155" t="s">
        <v>3663</v>
      </c>
      <c r="F187" s="158" t="s">
        <v>3196</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3644</v>
      </c>
      <c r="B188" s="148" t="s">
        <v>3647</v>
      </c>
      <c r="C188" s="149" t="s">
        <v>3664</v>
      </c>
      <c r="D188" s="152" t="s">
        <v>3665</v>
      </c>
      <c r="E188" s="155" t="s">
        <v>3666</v>
      </c>
      <c r="F188" s="158" t="s">
        <v>3196</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3644</v>
      </c>
      <c r="B189" s="148" t="s">
        <v>3647</v>
      </c>
      <c r="C189" s="149" t="s">
        <v>3667</v>
      </c>
      <c r="D189" s="152" t="s">
        <v>3668</v>
      </c>
      <c r="E189" s="155" t="s">
        <v>3669</v>
      </c>
      <c r="F189" s="158" t="s">
        <v>3196</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3644</v>
      </c>
      <c r="B190" s="147" t="s">
        <v>3670</v>
      </c>
      <c r="C190" s="145" t="s">
        <v>3671</v>
      </c>
      <c r="D190" s="151" t="s">
        <v>3672</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3644</v>
      </c>
      <c r="B191" s="148" t="s">
        <v>3670</v>
      </c>
      <c r="C191" s="149" t="s">
        <v>3673</v>
      </c>
      <c r="D191" s="152" t="s">
        <v>3674</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3644</v>
      </c>
      <c r="B192" s="148" t="s">
        <v>3670</v>
      </c>
      <c r="C192" s="149" t="s">
        <v>3675</v>
      </c>
      <c r="D192" s="152" t="s">
        <v>3676</v>
      </c>
      <c r="E192" s="155" t="s">
        <v>3677</v>
      </c>
      <c r="F192" s="158" t="s">
        <v>3200</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3644</v>
      </c>
      <c r="B193" s="148" t="s">
        <v>3670</v>
      </c>
      <c r="C193" s="149" t="s">
        <v>3678</v>
      </c>
      <c r="D193" s="152" t="s">
        <v>3679</v>
      </c>
      <c r="E193" s="155" t="s">
        <v>3680</v>
      </c>
      <c r="F193" s="158" t="s">
        <v>3200</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3644</v>
      </c>
      <c r="B194" s="148" t="s">
        <v>3670</v>
      </c>
      <c r="C194" s="149" t="s">
        <v>3681</v>
      </c>
      <c r="D194" s="152" t="s">
        <v>3682</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3644</v>
      </c>
      <c r="B195" s="148" t="s">
        <v>3670</v>
      </c>
      <c r="C195" s="149" t="s">
        <v>3683</v>
      </c>
      <c r="D195" s="152" t="s">
        <v>3684</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3644</v>
      </c>
      <c r="B196" s="147" t="s">
        <v>3685</v>
      </c>
      <c r="C196" s="145" t="s">
        <v>3686</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3644</v>
      </c>
      <c r="B197" s="148" t="s">
        <v>3685</v>
      </c>
      <c r="C197" s="149" t="s">
        <v>3687</v>
      </c>
      <c r="D197" s="152" t="s">
        <v>3688</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3644</v>
      </c>
      <c r="B198" s="148" t="s">
        <v>3685</v>
      </c>
      <c r="C198" s="149" t="s">
        <v>3689</v>
      </c>
      <c r="D198" s="152" t="s">
        <v>3690</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3644</v>
      </c>
      <c r="B199" s="147" t="s">
        <v>3691</v>
      </c>
      <c r="C199" s="145" t="s">
        <v>3692</v>
      </c>
      <c r="D199" s="151" t="s">
        <v>3693</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3644</v>
      </c>
      <c r="B200" s="148" t="s">
        <v>3691</v>
      </c>
      <c r="C200" s="149" t="s">
        <v>3694</v>
      </c>
      <c r="D200" s="152" t="s">
        <v>3695</v>
      </c>
      <c r="E200" s="155" t="s">
        <v>3696</v>
      </c>
      <c r="F200" s="158" t="s">
        <v>3210</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3644</v>
      </c>
      <c r="B201" s="148" t="s">
        <v>3691</v>
      </c>
      <c r="C201" s="149" t="s">
        <v>3697</v>
      </c>
      <c r="D201" s="152" t="s">
        <v>3698</v>
      </c>
      <c r="E201" s="155" t="s">
        <v>3699</v>
      </c>
      <c r="F201" s="158" t="s">
        <v>3196</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3644</v>
      </c>
      <c r="B202" s="148" t="s">
        <v>3691</v>
      </c>
      <c r="C202" s="149" t="s">
        <v>3700</v>
      </c>
      <c r="D202" s="152" t="s">
        <v>3701</v>
      </c>
      <c r="E202" s="155" t="s">
        <v>3702</v>
      </c>
      <c r="F202" s="158" t="s">
        <v>3196</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3644</v>
      </c>
      <c r="B203" s="148" t="s">
        <v>3691</v>
      </c>
      <c r="C203" s="149" t="s">
        <v>3703</v>
      </c>
      <c r="D203" s="152" t="s">
        <v>3704</v>
      </c>
      <c r="E203" s="155" t="s">
        <v>3705</v>
      </c>
      <c r="F203" s="158" t="s">
        <v>3196</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3644</v>
      </c>
      <c r="B204" s="148" t="s">
        <v>3691</v>
      </c>
      <c r="C204" s="149" t="s">
        <v>3706</v>
      </c>
      <c r="D204" s="152" t="s">
        <v>3707</v>
      </c>
      <c r="E204" s="155" t="s">
        <v>3708</v>
      </c>
      <c r="F204" s="158" t="s">
        <v>3196</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3644</v>
      </c>
      <c r="B205" s="147" t="s">
        <v>3709</v>
      </c>
      <c r="C205" s="145" t="s">
        <v>3710</v>
      </c>
      <c r="D205" s="151" t="s">
        <v>3711</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3644</v>
      </c>
      <c r="B206" s="148" t="s">
        <v>3709</v>
      </c>
      <c r="C206" s="149" t="s">
        <v>3712</v>
      </c>
      <c r="D206" s="152" t="s">
        <v>3713</v>
      </c>
      <c r="E206" s="155" t="s">
        <v>3714</v>
      </c>
      <c r="F206" s="158" t="s">
        <v>3200</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3644</v>
      </c>
      <c r="B207" s="148" t="s">
        <v>3709</v>
      </c>
      <c r="C207" s="149" t="s">
        <v>3715</v>
      </c>
      <c r="D207" s="152" t="s">
        <v>3716</v>
      </c>
      <c r="E207" s="155" t="s">
        <v>3717</v>
      </c>
      <c r="F207" s="158" t="s">
        <v>3200</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3644</v>
      </c>
      <c r="B208" s="148" t="s">
        <v>3709</v>
      </c>
      <c r="C208" s="149" t="s">
        <v>3718</v>
      </c>
      <c r="D208" s="152" t="s">
        <v>3719</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3644</v>
      </c>
      <c r="B209" s="147" t="s">
        <v>3720</v>
      </c>
      <c r="C209" s="145" t="s">
        <v>3721</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3644</v>
      </c>
      <c r="B210" s="148" t="s">
        <v>3720</v>
      </c>
      <c r="C210" s="149" t="s">
        <v>3722</v>
      </c>
      <c r="D210" s="152" t="s">
        <v>3723</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3724</v>
      </c>
      <c r="B211" s="146" t="s">
        <v>20</v>
      </c>
      <c r="C211" s="144" t="s">
        <v>3725</v>
      </c>
      <c r="D211" s="150" t="s">
        <v>3726</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3724</v>
      </c>
      <c r="B212" s="147" t="s">
        <v>3727</v>
      </c>
      <c r="C212" s="145" t="s">
        <v>3728</v>
      </c>
      <c r="D212" s="151" t="s">
        <v>3729</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3724</v>
      </c>
      <c r="B213" s="148" t="s">
        <v>3727</v>
      </c>
      <c r="C213" s="149" t="s">
        <v>3730</v>
      </c>
      <c r="D213" s="152" t="s">
        <v>3731</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3724</v>
      </c>
      <c r="B214" s="148" t="s">
        <v>3727</v>
      </c>
      <c r="C214" s="149" t="s">
        <v>3732</v>
      </c>
      <c r="D214" s="152" t="s">
        <v>3733</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3724</v>
      </c>
      <c r="B215" s="148" t="s">
        <v>3727</v>
      </c>
      <c r="C215" s="149" t="s">
        <v>3734</v>
      </c>
      <c r="D215" s="152" t="s">
        <v>3735</v>
      </c>
      <c r="E215" s="155" t="s">
        <v>3736</v>
      </c>
      <c r="F215" s="158" t="s">
        <v>3200</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3724</v>
      </c>
      <c r="B216" s="148" t="s">
        <v>3727</v>
      </c>
      <c r="C216" s="149" t="s">
        <v>3737</v>
      </c>
      <c r="D216" s="152" t="s">
        <v>3738</v>
      </c>
      <c r="E216" s="155" t="s">
        <v>3739</v>
      </c>
      <c r="F216" s="158" t="s">
        <v>3196</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3724</v>
      </c>
      <c r="B217" s="147" t="s">
        <v>3685</v>
      </c>
      <c r="C217" s="145" t="s">
        <v>3740</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3724</v>
      </c>
      <c r="B218" s="148" t="s">
        <v>3685</v>
      </c>
      <c r="C218" s="149" t="s">
        <v>3741</v>
      </c>
      <c r="D218" s="152" t="s">
        <v>3742</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3724</v>
      </c>
      <c r="B219" s="148" t="s">
        <v>3685</v>
      </c>
      <c r="C219" s="149" t="s">
        <v>3743</v>
      </c>
      <c r="D219" s="152" t="s">
        <v>3744</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3724</v>
      </c>
      <c r="B220" s="147" t="s">
        <v>3745</v>
      </c>
      <c r="C220" s="145" t="s">
        <v>3746</v>
      </c>
      <c r="D220" s="151" t="s">
        <v>3747</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3724</v>
      </c>
      <c r="B221" s="148" t="s">
        <v>3745</v>
      </c>
      <c r="C221" s="149" t="s">
        <v>3748</v>
      </c>
      <c r="D221" s="152" t="s">
        <v>3749</v>
      </c>
      <c r="E221" s="155" t="s">
        <v>3750</v>
      </c>
      <c r="F221" s="158" t="s">
        <v>3196</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3724</v>
      </c>
      <c r="B222" s="148" t="s">
        <v>3745</v>
      </c>
      <c r="C222" s="149" t="s">
        <v>3751</v>
      </c>
      <c r="D222" s="152" t="s">
        <v>3752</v>
      </c>
      <c r="E222" s="155" t="s">
        <v>3753</v>
      </c>
      <c r="F222" s="158" t="s">
        <v>3196</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3724</v>
      </c>
      <c r="B223" s="148" t="s">
        <v>3745</v>
      </c>
      <c r="C223" s="149" t="s">
        <v>3754</v>
      </c>
      <c r="D223" s="152" t="s">
        <v>3755</v>
      </c>
      <c r="E223" s="155" t="s">
        <v>3756</v>
      </c>
      <c r="F223" s="158" t="s">
        <v>3196</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3724</v>
      </c>
      <c r="B224" s="148" t="s">
        <v>3745</v>
      </c>
      <c r="C224" s="149" t="s">
        <v>3757</v>
      </c>
      <c r="D224" s="152" t="s">
        <v>3758</v>
      </c>
      <c r="E224" s="155" t="s">
        <v>3759</v>
      </c>
      <c r="F224" s="158" t="s">
        <v>3196</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3724</v>
      </c>
      <c r="B225" s="148" t="s">
        <v>3745</v>
      </c>
      <c r="C225" s="149" t="s">
        <v>3760</v>
      </c>
      <c r="D225" s="152" t="s">
        <v>3761</v>
      </c>
      <c r="E225" s="155" t="s">
        <v>3762</v>
      </c>
      <c r="F225" s="158" t="s">
        <v>3196</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3724</v>
      </c>
      <c r="B226" s="165" t="s">
        <v>3745</v>
      </c>
      <c r="C226" s="166" t="s">
        <v>3763</v>
      </c>
      <c r="D226" s="167" t="s">
        <v>3764</v>
      </c>
      <c r="E226" s="168" t="s">
        <v>3765</v>
      </c>
      <c r="F226" s="169" t="s">
        <v>3196</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1310</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IFERROR(INDEX('Recommendations'!$G$2:$G$276, MATCH(H2,'Recommendations'!$B$2:$B$276,0))="Implemented", FALSE))</xm:f>
            <x14:dxf>
              <font>
                <color rgb="FF000000"/>
              </font>
              <fill>
                <patternFill>
                  <bgColor rgb="FF3C7D22"/>
                </patternFill>
              </fill>
            </x14:dxf>
          </x14:cfRule>
          <x14:cfRule type="expression" priority="2" id="{00000000-000E-0000-0700-000002000000}">
            <xm:f>AND(H2&lt;&gt;"", IFERROR(INDEX('Recommendations'!$G$2:$G$276, MATCH(H2,'Recommendations'!$B$2:$B$276,0))="Compensated", FALSE))</xm:f>
            <x14:dxf>
              <font>
                <color rgb="FF000000"/>
              </font>
              <fill>
                <patternFill>
                  <bgColor rgb="FFC6E0B4"/>
                </patternFill>
              </fill>
            </x14:dxf>
          </x14:cfRule>
          <x14:cfRule type="expression" priority="3" id="{00000000-000E-0000-0700-000003000000}">
            <xm:f>AND(H2&lt;&gt;"", IFERROR(INDEX('Recommendations'!$G$2:$G$276, MATCH(H2,'Recommendations'!$B$2:$B$276,0))="Testing", FALSE))</xm:f>
            <x14:dxf>
              <font>
                <color rgb="FF000000"/>
              </font>
              <fill>
                <patternFill>
                  <bgColor rgb="FFFFC000"/>
                </patternFill>
              </fill>
            </x14:dxf>
          </x14:cfRule>
          <x14:cfRule type="expression" priority="4" id="{00000000-000E-0000-0700-000004000000}">
            <xm:f>AND(H2&lt;&gt;"", IFERROR(INDEX('Recommendations'!$G$2:$G$276, MATCH(H2,'Recommendations'!$B$2:$B$276,0))="Failed", FALSE))</xm:f>
            <x14:dxf>
              <font>
                <color rgb="FF000000"/>
              </font>
              <fill>
                <patternFill>
                  <bgColor rgb="FFD82891"/>
                </patternFill>
              </fill>
            </x14:dxf>
          </x14:cfRule>
          <x14:cfRule type="expression" priority="5" id="{00000000-000E-0000-0700-000005000000}">
            <xm:f>AND(H2&lt;&gt;"", IFERROR(INDEX('Recommendations'!$G$2:$G$276, MATCH(H2,'Recommendations'!$B$2:$B$276,0))="Risk Accepted", FALSE))</xm:f>
            <x14:dxf>
              <font>
                <color rgb="FF000000"/>
              </font>
              <fill>
                <patternFill>
                  <bgColor rgb="FFD9D9D9"/>
                </patternFill>
              </fill>
            </x14:dxf>
          </x14:cfRule>
          <x14:cfRule type="expression" priority="6" id="{00000000-000E-0000-0700-000006000000}">
            <xm:f>AND(H2&lt;&gt;"", IFERROR(INDEX('Recommendations'!$G$2:$G$276, MATCH(H2,'Recommendations'!$B$2:$B$276,0))="N/A",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3183</v>
      </c>
      <c r="B1" s="204" t="s">
        <v>3766</v>
      </c>
      <c r="C1" s="204" t="s">
        <v>3767</v>
      </c>
      <c r="D1" s="204" t="s">
        <v>3768</v>
      </c>
      <c r="E1" s="204" t="s">
        <v>2492</v>
      </c>
      <c r="F1" s="204" t="s">
        <v>1551</v>
      </c>
      <c r="G1" s="204" t="s">
        <v>1552</v>
      </c>
      <c r="H1" s="204" t="s">
        <v>1553</v>
      </c>
      <c r="I1" s="204" t="s">
        <v>1554</v>
      </c>
      <c r="J1" s="204" t="s">
        <v>1555</v>
      </c>
      <c r="K1" s="204" t="s">
        <v>1556</v>
      </c>
      <c r="L1" s="204" t="s">
        <v>1557</v>
      </c>
      <c r="M1" s="204" t="s">
        <v>1558</v>
      </c>
      <c r="N1" s="204" t="s">
        <v>1559</v>
      </c>
      <c r="O1" s="204" t="s">
        <v>1560</v>
      </c>
      <c r="P1" s="204" t="s">
        <v>1561</v>
      </c>
      <c r="Q1" s="204" t="s">
        <v>1562</v>
      </c>
      <c r="R1" s="204" t="s">
        <v>1563</v>
      </c>
      <c r="S1" s="204" t="s">
        <v>1564</v>
      </c>
      <c r="T1" s="204" t="s">
        <v>1565</v>
      </c>
      <c r="U1" s="204" t="s">
        <v>1566</v>
      </c>
      <c r="V1" s="204" t="s">
        <v>1567</v>
      </c>
      <c r="W1" s="204" t="s">
        <v>1568</v>
      </c>
      <c r="X1" s="204" t="s">
        <v>1569</v>
      </c>
      <c r="Y1" s="204" t="s">
        <v>1570</v>
      </c>
      <c r="Z1" s="204" t="s">
        <v>1571</v>
      </c>
      <c r="AA1" s="204" t="s">
        <v>1572</v>
      </c>
      <c r="AB1" s="204" t="s">
        <v>1573</v>
      </c>
      <c r="AC1" s="204" t="s">
        <v>1574</v>
      </c>
      <c r="AD1" s="204" t="s">
        <v>1575</v>
      </c>
      <c r="AE1" s="204" t="s">
        <v>1576</v>
      </c>
      <c r="AF1" s="204" t="s">
        <v>1577</v>
      </c>
      <c r="AG1" s="204" t="s">
        <v>1578</v>
      </c>
      <c r="AH1" s="204" t="s">
        <v>1579</v>
      </c>
      <c r="AI1" s="204" t="s">
        <v>1580</v>
      </c>
      <c r="AJ1" s="204" t="s">
        <v>1581</v>
      </c>
      <c r="AK1" s="204" t="s">
        <v>1582</v>
      </c>
      <c r="AL1" s="204" t="s">
        <v>1583</v>
      </c>
      <c r="AM1" s="204" t="s">
        <v>1584</v>
      </c>
      <c r="AN1" s="204" t="s">
        <v>1585</v>
      </c>
      <c r="AO1" s="204" t="s">
        <v>1586</v>
      </c>
      <c r="AP1" s="204" t="s">
        <v>1587</v>
      </c>
      <c r="AQ1" s="204" t="s">
        <v>1588</v>
      </c>
      <c r="AR1" s="204" t="s">
        <v>1589</v>
      </c>
      <c r="AS1" s="204" t="s">
        <v>1590</v>
      </c>
      <c r="AT1" s="205" t="s">
        <v>1591</v>
      </c>
    </row>
    <row r="2" spans="1:46" ht="60" customHeight="1" outlineLevel="1" x14ac:dyDescent="0.35">
      <c r="A2" s="197" t="s">
        <v>1394</v>
      </c>
      <c r="B2" s="183" t="s">
        <v>3769</v>
      </c>
      <c r="C2" s="183"/>
      <c r="D2" s="186" t="s">
        <v>3770</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1394</v>
      </c>
      <c r="B3" s="184" t="s">
        <v>3769</v>
      </c>
      <c r="C3" s="185" t="s">
        <v>3771</v>
      </c>
      <c r="D3" s="187" t="s">
        <v>3772</v>
      </c>
      <c r="E3" s="187" t="s">
        <v>3773</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1394</v>
      </c>
      <c r="B4" s="184" t="s">
        <v>3769</v>
      </c>
      <c r="C4" s="185" t="s">
        <v>3774</v>
      </c>
      <c r="D4" s="187" t="s">
        <v>3775</v>
      </c>
      <c r="E4" s="187" t="s">
        <v>3776</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1394</v>
      </c>
      <c r="B5" s="184" t="s">
        <v>3769</v>
      </c>
      <c r="C5" s="185" t="s">
        <v>3777</v>
      </c>
      <c r="D5" s="187" t="s">
        <v>3778</v>
      </c>
      <c r="E5" s="187" t="s">
        <v>3779</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1394</v>
      </c>
      <c r="B6" s="184" t="s">
        <v>3769</v>
      </c>
      <c r="C6" s="185" t="s">
        <v>3780</v>
      </c>
      <c r="D6" s="187" t="s">
        <v>3781</v>
      </c>
      <c r="E6" s="187" t="s">
        <v>3782</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1394</v>
      </c>
      <c r="B7" s="184" t="s">
        <v>3769</v>
      </c>
      <c r="C7" s="185" t="s">
        <v>3783</v>
      </c>
      <c r="D7" s="187" t="s">
        <v>3784</v>
      </c>
      <c r="E7" s="187" t="s">
        <v>3785</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1394</v>
      </c>
      <c r="B8" s="184" t="s">
        <v>3769</v>
      </c>
      <c r="C8" s="185" t="s">
        <v>3786</v>
      </c>
      <c r="D8" s="187" t="s">
        <v>3787</v>
      </c>
      <c r="E8" s="187" t="s">
        <v>3788</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1394</v>
      </c>
      <c r="B9" s="184" t="s">
        <v>3769</v>
      </c>
      <c r="C9" s="185" t="s">
        <v>3789</v>
      </c>
      <c r="D9" s="187" t="s">
        <v>3790</v>
      </c>
      <c r="E9" s="187" t="s">
        <v>3791</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1394</v>
      </c>
      <c r="B10" s="184" t="s">
        <v>3769</v>
      </c>
      <c r="C10" s="185" t="s">
        <v>3792</v>
      </c>
      <c r="D10" s="187" t="s">
        <v>3793</v>
      </c>
      <c r="E10" s="187" t="s">
        <v>3794</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1394</v>
      </c>
      <c r="B11" s="184" t="s">
        <v>3769</v>
      </c>
      <c r="C11" s="185" t="s">
        <v>3795</v>
      </c>
      <c r="D11" s="187" t="s">
        <v>3796</v>
      </c>
      <c r="E11" s="187" t="s">
        <v>3797</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1394</v>
      </c>
      <c r="B12" s="184" t="s">
        <v>3769</v>
      </c>
      <c r="C12" s="185" t="s">
        <v>3798</v>
      </c>
      <c r="D12" s="187" t="s">
        <v>3799</v>
      </c>
      <c r="E12" s="187" t="s">
        <v>3800</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1394</v>
      </c>
      <c r="B13" s="184" t="s">
        <v>3769</v>
      </c>
      <c r="C13" s="185" t="s">
        <v>3801</v>
      </c>
      <c r="D13" s="187" t="s">
        <v>3802</v>
      </c>
      <c r="E13" s="187" t="s">
        <v>3803</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1394</v>
      </c>
      <c r="B14" s="184" t="s">
        <v>3769</v>
      </c>
      <c r="C14" s="185" t="s">
        <v>3804</v>
      </c>
      <c r="D14" s="187" t="s">
        <v>3805</v>
      </c>
      <c r="E14" s="187" t="s">
        <v>3806</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1394</v>
      </c>
      <c r="B15" s="184" t="s">
        <v>3769</v>
      </c>
      <c r="C15" s="185" t="s">
        <v>3807</v>
      </c>
      <c r="D15" s="187" t="s">
        <v>3808</v>
      </c>
      <c r="E15" s="187" t="s">
        <v>3809</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1394</v>
      </c>
      <c r="B16" s="184" t="s">
        <v>3769</v>
      </c>
      <c r="C16" s="185" t="s">
        <v>3810</v>
      </c>
      <c r="D16" s="187" t="s">
        <v>3811</v>
      </c>
      <c r="E16" s="187" t="s">
        <v>3812</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1394</v>
      </c>
      <c r="B17" s="184" t="s">
        <v>3769</v>
      </c>
      <c r="C17" s="185" t="s">
        <v>3813</v>
      </c>
      <c r="D17" s="187" t="s">
        <v>3814</v>
      </c>
      <c r="E17" s="187" t="s">
        <v>3815</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1394</v>
      </c>
      <c r="B18" s="184" t="s">
        <v>3769</v>
      </c>
      <c r="C18" s="185" t="s">
        <v>3816</v>
      </c>
      <c r="D18" s="187" t="s">
        <v>3817</v>
      </c>
      <c r="E18" s="187" t="s">
        <v>3818</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1394</v>
      </c>
      <c r="B19" s="183" t="s">
        <v>3819</v>
      </c>
      <c r="C19" s="183"/>
      <c r="D19" s="186" t="s">
        <v>3820</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1394</v>
      </c>
      <c r="B20" s="184" t="s">
        <v>3819</v>
      </c>
      <c r="C20" s="185" t="s">
        <v>3821</v>
      </c>
      <c r="D20" s="187" t="s">
        <v>3822</v>
      </c>
      <c r="E20" s="187" t="s">
        <v>3823</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1394</v>
      </c>
      <c r="B21" s="184" t="s">
        <v>3819</v>
      </c>
      <c r="C21" s="185" t="s">
        <v>3824</v>
      </c>
      <c r="D21" s="187" t="s">
        <v>3825</v>
      </c>
      <c r="E21" s="187" t="s">
        <v>3826</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1394</v>
      </c>
      <c r="B22" s="184" t="s">
        <v>3819</v>
      </c>
      <c r="C22" s="185" t="s">
        <v>3827</v>
      </c>
      <c r="D22" s="187" t="s">
        <v>3828</v>
      </c>
      <c r="E22" s="187" t="s">
        <v>3829</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1394</v>
      </c>
      <c r="B23" s="184" t="s">
        <v>3819</v>
      </c>
      <c r="C23" s="185" t="s">
        <v>3830</v>
      </c>
      <c r="D23" s="187" t="s">
        <v>3831</v>
      </c>
      <c r="E23" s="187" t="s">
        <v>3832</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1394</v>
      </c>
      <c r="B24" s="184" t="s">
        <v>3819</v>
      </c>
      <c r="C24" s="185" t="s">
        <v>3833</v>
      </c>
      <c r="D24" s="187" t="s">
        <v>3834</v>
      </c>
      <c r="E24" s="187" t="s">
        <v>3835</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1394</v>
      </c>
      <c r="B25" s="184" t="s">
        <v>3819</v>
      </c>
      <c r="C25" s="185" t="s">
        <v>3836</v>
      </c>
      <c r="D25" s="187" t="s">
        <v>3837</v>
      </c>
      <c r="E25" s="187" t="s">
        <v>3838</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1394</v>
      </c>
      <c r="B26" s="184" t="s">
        <v>3819</v>
      </c>
      <c r="C26" s="185" t="s">
        <v>3839</v>
      </c>
      <c r="D26" s="187" t="s">
        <v>3840</v>
      </c>
      <c r="E26" s="187" t="s">
        <v>3841</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1394</v>
      </c>
      <c r="B27" s="184" t="s">
        <v>3819</v>
      </c>
      <c r="C27" s="185" t="s">
        <v>3842</v>
      </c>
      <c r="D27" s="187" t="s">
        <v>3843</v>
      </c>
      <c r="E27" s="187" t="s">
        <v>3844</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1394</v>
      </c>
      <c r="B28" s="184" t="s">
        <v>3819</v>
      </c>
      <c r="C28" s="185" t="s">
        <v>3845</v>
      </c>
      <c r="D28" s="187" t="s">
        <v>3846</v>
      </c>
      <c r="E28" s="187" t="s">
        <v>3847</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1394</v>
      </c>
      <c r="B29" s="184" t="s">
        <v>3819</v>
      </c>
      <c r="C29" s="185" t="s">
        <v>3848</v>
      </c>
      <c r="D29" s="187" t="s">
        <v>3849</v>
      </c>
      <c r="E29" s="187" t="s">
        <v>3850</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1394</v>
      </c>
      <c r="B30" s="184" t="s">
        <v>3819</v>
      </c>
      <c r="C30" s="185" t="s">
        <v>3851</v>
      </c>
      <c r="D30" s="187" t="s">
        <v>3852</v>
      </c>
      <c r="E30" s="187" t="s">
        <v>3853</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1394</v>
      </c>
      <c r="B31" s="184" t="s">
        <v>3819</v>
      </c>
      <c r="C31" s="185" t="s">
        <v>3854</v>
      </c>
      <c r="D31" s="187" t="s">
        <v>3855</v>
      </c>
      <c r="E31" s="187" t="s">
        <v>3856</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3857</v>
      </c>
      <c r="B32" s="183"/>
      <c r="C32" s="183"/>
      <c r="D32" s="186" t="s">
        <v>3858</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3857</v>
      </c>
      <c r="B33" s="184"/>
      <c r="C33" s="185" t="s">
        <v>3859</v>
      </c>
      <c r="D33" s="187" t="s">
        <v>3860</v>
      </c>
      <c r="E33" s="187" t="s">
        <v>3861</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3857</v>
      </c>
      <c r="B34" s="184"/>
      <c r="C34" s="185" t="s">
        <v>3862</v>
      </c>
      <c r="D34" s="187" t="s">
        <v>3863</v>
      </c>
      <c r="E34" s="187" t="s">
        <v>3864</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3857</v>
      </c>
      <c r="B35" s="184"/>
      <c r="C35" s="185" t="s">
        <v>3865</v>
      </c>
      <c r="D35" s="187" t="s">
        <v>3866</v>
      </c>
      <c r="E35" s="187" t="s">
        <v>3867</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3857</v>
      </c>
      <c r="B36" s="183" t="s">
        <v>3868</v>
      </c>
      <c r="C36" s="183"/>
      <c r="D36" s="186" t="s">
        <v>3869</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3857</v>
      </c>
      <c r="B37" s="184" t="s">
        <v>3868</v>
      </c>
      <c r="C37" s="185" t="s">
        <v>3870</v>
      </c>
      <c r="D37" s="187" t="s">
        <v>3871</v>
      </c>
      <c r="E37" s="187" t="s">
        <v>3872</v>
      </c>
      <c r="F37" s="189">
        <f>IF(COUNTIF(G37:AT37,"&lt;&gt;")=0,"",SUMPRODUCT(((Recommendations[ImplStatus]="Implemented")+(Recommendations[ImplStatus]="Compensated"))*ISNUMBER(MATCH(Recommendations[Id],G37:AT37,0)))/COUNTIF(G37:AT37,"&lt;&gt;"))</f>
        <v>0</v>
      </c>
      <c r="G37" s="191" t="s">
        <v>586</v>
      </c>
      <c r="H37" s="191" t="s">
        <v>1126</v>
      </c>
      <c r="I37" s="191" t="s">
        <v>1133</v>
      </c>
      <c r="J37" s="191" t="s">
        <v>1149</v>
      </c>
      <c r="K37" s="191" t="s">
        <v>1156</v>
      </c>
      <c r="L37" s="191" t="s">
        <v>1168</v>
      </c>
      <c r="M37" s="191" t="s">
        <v>1173</v>
      </c>
      <c r="N37" s="191" t="s">
        <v>1239</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3857</v>
      </c>
      <c r="B38" s="184" t="s">
        <v>3868</v>
      </c>
      <c r="C38" s="185" t="s">
        <v>3873</v>
      </c>
      <c r="D38" s="187" t="s">
        <v>3874</v>
      </c>
      <c r="E38" s="187" t="s">
        <v>3875</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3857</v>
      </c>
      <c r="B39" s="184" t="s">
        <v>3868</v>
      </c>
      <c r="C39" s="185" t="s">
        <v>3876</v>
      </c>
      <c r="D39" s="187" t="s">
        <v>3877</v>
      </c>
      <c r="E39" s="187" t="s">
        <v>3878</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3857</v>
      </c>
      <c r="B40" s="184" t="s">
        <v>3868</v>
      </c>
      <c r="C40" s="185" t="s">
        <v>3879</v>
      </c>
      <c r="D40" s="187" t="s">
        <v>3880</v>
      </c>
      <c r="E40" s="187" t="s">
        <v>3881</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3857</v>
      </c>
      <c r="B41" s="184" t="s">
        <v>3868</v>
      </c>
      <c r="C41" s="185" t="s">
        <v>3882</v>
      </c>
      <c r="D41" s="187" t="s">
        <v>3883</v>
      </c>
      <c r="E41" s="187" t="s">
        <v>3884</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3857</v>
      </c>
      <c r="B42" s="184" t="s">
        <v>3868</v>
      </c>
      <c r="C42" s="185" t="s">
        <v>3885</v>
      </c>
      <c r="D42" s="187" t="s">
        <v>3886</v>
      </c>
      <c r="E42" s="187" t="s">
        <v>3887</v>
      </c>
      <c r="F42" s="189">
        <f>IF(COUNTIF(G42:AT42,"&lt;&gt;")=0,"",SUMPRODUCT(((Recommendations[ImplStatus]="Implemented")+(Recommendations[ImplStatus]="Compensated"))*ISNUMBER(MATCH(Recommendations[Id],G42:AT42,0)))/COUNTIF(G42:AT42,"&lt;&gt;"))</f>
        <v>0</v>
      </c>
      <c r="G42" s="191" t="s">
        <v>436</v>
      </c>
      <c r="H42" s="191" t="s">
        <v>442</v>
      </c>
      <c r="I42" s="191" t="s">
        <v>547</v>
      </c>
      <c r="J42" s="191" t="s">
        <v>552</v>
      </c>
      <c r="K42" s="191" t="s">
        <v>557</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3857</v>
      </c>
      <c r="B43" s="184" t="s">
        <v>3868</v>
      </c>
      <c r="C43" s="185" t="s">
        <v>3888</v>
      </c>
      <c r="D43" s="187" t="s">
        <v>3889</v>
      </c>
      <c r="E43" s="187" t="s">
        <v>3890</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3857</v>
      </c>
      <c r="B44" s="184" t="s">
        <v>3868</v>
      </c>
      <c r="C44" s="185" t="s">
        <v>3891</v>
      </c>
      <c r="D44" s="187" t="s">
        <v>3892</v>
      </c>
      <c r="E44" s="187" t="s">
        <v>3893</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3857</v>
      </c>
      <c r="B45" s="184" t="s">
        <v>3868</v>
      </c>
      <c r="C45" s="185" t="s">
        <v>3894</v>
      </c>
      <c r="D45" s="187" t="s">
        <v>3895</v>
      </c>
      <c r="E45" s="187" t="s">
        <v>3896</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3857</v>
      </c>
      <c r="B46" s="184" t="s">
        <v>3868</v>
      </c>
      <c r="C46" s="185" t="s">
        <v>3897</v>
      </c>
      <c r="D46" s="187" t="s">
        <v>3898</v>
      </c>
      <c r="E46" s="187" t="s">
        <v>3899</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3857</v>
      </c>
      <c r="B47" s="184" t="s">
        <v>3868</v>
      </c>
      <c r="C47" s="185" t="s">
        <v>3900</v>
      </c>
      <c r="D47" s="187" t="s">
        <v>3901</v>
      </c>
      <c r="E47" s="187" t="s">
        <v>3902</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3857</v>
      </c>
      <c r="B48" s="184" t="s">
        <v>3868</v>
      </c>
      <c r="C48" s="185" t="s">
        <v>3903</v>
      </c>
      <c r="D48" s="187" t="s">
        <v>3904</v>
      </c>
      <c r="E48" s="187" t="s">
        <v>3905</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3857</v>
      </c>
      <c r="B49" s="184" t="s">
        <v>3868</v>
      </c>
      <c r="C49" s="185" t="s">
        <v>3906</v>
      </c>
      <c r="D49" s="187" t="s">
        <v>3907</v>
      </c>
      <c r="E49" s="187" t="s">
        <v>3908</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3857</v>
      </c>
      <c r="B50" s="184" t="s">
        <v>3868</v>
      </c>
      <c r="C50" s="185" t="s">
        <v>3909</v>
      </c>
      <c r="D50" s="187" t="s">
        <v>3910</v>
      </c>
      <c r="E50" s="187" t="s">
        <v>3911</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3857</v>
      </c>
      <c r="B51" s="183" t="s">
        <v>3912</v>
      </c>
      <c r="C51" s="183"/>
      <c r="D51" s="186" t="s">
        <v>3913</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3857</v>
      </c>
      <c r="B52" s="184" t="s">
        <v>3912</v>
      </c>
      <c r="C52" s="185" t="s">
        <v>3914</v>
      </c>
      <c r="D52" s="187" t="s">
        <v>3915</v>
      </c>
      <c r="E52" s="187" t="s">
        <v>3916</v>
      </c>
      <c r="F52" s="189">
        <f>IF(COUNTIF(G52:AT52,"&lt;&gt;")=0,"",SUMPRODUCT(((Recommendations[ImplStatus]="Implemented")+(Recommendations[ImplStatus]="Compensated"))*ISNUMBER(MATCH(Recommendations[Id],G52:AT52,0)))/COUNTIF(G52:AT52,"&lt;&gt;"))</f>
        <v>0</v>
      </c>
      <c r="G52" s="191" t="s">
        <v>394</v>
      </c>
      <c r="H52" s="191" t="s">
        <v>397</v>
      </c>
      <c r="I52" s="191" t="s">
        <v>400</v>
      </c>
      <c r="J52" s="191" t="s">
        <v>404</v>
      </c>
      <c r="K52" s="191" t="s">
        <v>407</v>
      </c>
      <c r="L52" s="191" t="s">
        <v>410</v>
      </c>
      <c r="M52" s="191" t="s">
        <v>414</v>
      </c>
      <c r="N52" s="191" t="s">
        <v>417</v>
      </c>
      <c r="O52" s="191" t="s">
        <v>420</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3857</v>
      </c>
      <c r="B53" s="184" t="s">
        <v>3912</v>
      </c>
      <c r="C53" s="185" t="s">
        <v>3917</v>
      </c>
      <c r="D53" s="187" t="s">
        <v>3918</v>
      </c>
      <c r="E53" s="187" t="s">
        <v>3919</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3857</v>
      </c>
      <c r="B54" s="184" t="s">
        <v>3912</v>
      </c>
      <c r="C54" s="185" t="s">
        <v>3920</v>
      </c>
      <c r="D54" s="187" t="s">
        <v>3921</v>
      </c>
      <c r="E54" s="187" t="s">
        <v>3922</v>
      </c>
      <c r="F54" s="189">
        <f>IF(COUNTIF(G54:AT54,"&lt;&gt;")=0,"",SUMPRODUCT(((Recommendations[ImplStatus]="Implemented")+(Recommendations[ImplStatus]="Compensated"))*ISNUMBER(MATCH(Recommendations[Id],G54:AT54,0)))/COUNTIF(G54:AT54,"&lt;&gt;"))</f>
        <v>0</v>
      </c>
      <c r="G54" s="191" t="s">
        <v>1250</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3857</v>
      </c>
      <c r="B55" s="184" t="s">
        <v>3912</v>
      </c>
      <c r="C55" s="185" t="s">
        <v>3923</v>
      </c>
      <c r="D55" s="187" t="s">
        <v>3924</v>
      </c>
      <c r="E55" s="187" t="s">
        <v>3925</v>
      </c>
      <c r="F55" s="189">
        <f>IF(COUNTIF(G55:AT55,"&lt;&gt;")=0,"",SUMPRODUCT(((Recommendations[ImplStatus]="Implemented")+(Recommendations[ImplStatus]="Compensated"))*ISNUMBER(MATCH(Recommendations[Id],G55:AT55,0)))/COUNTIF(G55:AT55,"&lt;&gt;"))</f>
        <v>0</v>
      </c>
      <c r="G55" s="191" t="s">
        <v>1220</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3857</v>
      </c>
      <c r="B56" s="184" t="s">
        <v>3912</v>
      </c>
      <c r="C56" s="185" t="s">
        <v>3926</v>
      </c>
      <c r="D56" s="187" t="s">
        <v>3927</v>
      </c>
      <c r="E56" s="187" t="s">
        <v>3928</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3857</v>
      </c>
      <c r="B57" s="184" t="s">
        <v>3912</v>
      </c>
      <c r="C57" s="185" t="s">
        <v>3929</v>
      </c>
      <c r="D57" s="187" t="s">
        <v>3930</v>
      </c>
      <c r="E57" s="187" t="s">
        <v>3931</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3857</v>
      </c>
      <c r="B58" s="184" t="s">
        <v>3912</v>
      </c>
      <c r="C58" s="185" t="s">
        <v>3932</v>
      </c>
      <c r="D58" s="187" t="s">
        <v>3933</v>
      </c>
      <c r="E58" s="187" t="s">
        <v>3934</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3857</v>
      </c>
      <c r="B59" s="184" t="s">
        <v>3912</v>
      </c>
      <c r="C59" s="185" t="s">
        <v>3935</v>
      </c>
      <c r="D59" s="187" t="s">
        <v>3936</v>
      </c>
      <c r="E59" s="187" t="s">
        <v>3937</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3857</v>
      </c>
      <c r="B60" s="184" t="s">
        <v>3938</v>
      </c>
      <c r="C60" s="185" t="s">
        <v>3939</v>
      </c>
      <c r="D60" s="187" t="s">
        <v>3940</v>
      </c>
      <c r="E60" s="187" t="s">
        <v>3941</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3857</v>
      </c>
      <c r="B61" s="184" t="s">
        <v>3938</v>
      </c>
      <c r="C61" s="185" t="s">
        <v>3942</v>
      </c>
      <c r="D61" s="187" t="s">
        <v>3943</v>
      </c>
      <c r="E61" s="187" t="s">
        <v>3944</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3857</v>
      </c>
      <c r="B62" s="183" t="s">
        <v>3945</v>
      </c>
      <c r="C62" s="183"/>
      <c r="D62" s="186" t="s">
        <v>3946</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3857</v>
      </c>
      <c r="B63" s="184" t="s">
        <v>3945</v>
      </c>
      <c r="C63" s="185" t="s">
        <v>3947</v>
      </c>
      <c r="D63" s="187" t="s">
        <v>3948</v>
      </c>
      <c r="E63" s="187" t="s">
        <v>3949</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3857</v>
      </c>
      <c r="B64" s="184" t="s">
        <v>3945</v>
      </c>
      <c r="C64" s="185" t="s">
        <v>3950</v>
      </c>
      <c r="D64" s="187" t="s">
        <v>3951</v>
      </c>
      <c r="E64" s="187" t="s">
        <v>3952</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3857</v>
      </c>
      <c r="B65" s="184" t="s">
        <v>3945</v>
      </c>
      <c r="C65" s="185" t="s">
        <v>3953</v>
      </c>
      <c r="D65" s="187" t="s">
        <v>3954</v>
      </c>
      <c r="E65" s="187" t="s">
        <v>3955</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3857</v>
      </c>
      <c r="B66" s="184" t="s">
        <v>3945</v>
      </c>
      <c r="C66" s="185" t="s">
        <v>3956</v>
      </c>
      <c r="D66" s="187" t="s">
        <v>3957</v>
      </c>
      <c r="E66" s="187" t="s">
        <v>3958</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3857</v>
      </c>
      <c r="B67" s="184" t="s">
        <v>3945</v>
      </c>
      <c r="C67" s="185" t="s">
        <v>3959</v>
      </c>
      <c r="D67" s="187" t="s">
        <v>3960</v>
      </c>
      <c r="E67" s="187" t="s">
        <v>3961</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3857</v>
      </c>
      <c r="B68" s="184" t="s">
        <v>3945</v>
      </c>
      <c r="C68" s="185" t="s">
        <v>3962</v>
      </c>
      <c r="D68" s="187" t="s">
        <v>3963</v>
      </c>
      <c r="E68" s="187" t="s">
        <v>3964</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3857</v>
      </c>
      <c r="B69" s="184" t="s">
        <v>3945</v>
      </c>
      <c r="C69" s="185" t="s">
        <v>3965</v>
      </c>
      <c r="D69" s="187" t="s">
        <v>3966</v>
      </c>
      <c r="E69" s="187" t="s">
        <v>3967</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3857</v>
      </c>
      <c r="B70" s="184" t="s">
        <v>3945</v>
      </c>
      <c r="C70" s="185" t="s">
        <v>3968</v>
      </c>
      <c r="D70" s="187" t="s">
        <v>3969</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3857</v>
      </c>
      <c r="B71" s="184" t="s">
        <v>3945</v>
      </c>
      <c r="C71" s="185" t="s">
        <v>3970</v>
      </c>
      <c r="D71" s="187" t="s">
        <v>3971</v>
      </c>
      <c r="E71" s="187" t="s">
        <v>3972</v>
      </c>
      <c r="F71" s="189">
        <f>IF(COUNTIF(G71:AT71,"&lt;&gt;")=0,"",SUMPRODUCT(((Recommendations[ImplStatus]="Implemented")+(Recommendations[ImplStatus]="Compensated"))*ISNUMBER(MATCH(Recommendations[Id],G71:AT71,0)))/COUNTIF(G71:AT71,"&lt;&gt;"))</f>
        <v>0</v>
      </c>
      <c r="G71" s="191" t="s">
        <v>96</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3857</v>
      </c>
      <c r="B72" s="184" t="s">
        <v>3945</v>
      </c>
      <c r="C72" s="185" t="s">
        <v>3973</v>
      </c>
      <c r="D72" s="187" t="s">
        <v>3974</v>
      </c>
      <c r="E72" s="187" t="s">
        <v>3975</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3857</v>
      </c>
      <c r="B73" s="184" t="s">
        <v>3945</v>
      </c>
      <c r="C73" s="185" t="s">
        <v>3976</v>
      </c>
      <c r="D73" s="187" t="s">
        <v>3977</v>
      </c>
      <c r="E73" s="187" t="s">
        <v>3978</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3857</v>
      </c>
      <c r="B74" s="184" t="s">
        <v>3945</v>
      </c>
      <c r="C74" s="185" t="s">
        <v>3979</v>
      </c>
      <c r="D74" s="187" t="s">
        <v>3980</v>
      </c>
      <c r="E74" s="187" t="s">
        <v>3981</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3857</v>
      </c>
      <c r="B75" s="184" t="s">
        <v>3945</v>
      </c>
      <c r="C75" s="185" t="s">
        <v>3982</v>
      </c>
      <c r="D75" s="187" t="s">
        <v>3983</v>
      </c>
      <c r="E75" s="187" t="s">
        <v>3984</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3857</v>
      </c>
      <c r="B76" s="184" t="s">
        <v>3945</v>
      </c>
      <c r="C76" s="185" t="s">
        <v>3985</v>
      </c>
      <c r="D76" s="187" t="s">
        <v>3986</v>
      </c>
      <c r="E76" s="187" t="s">
        <v>3987</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3857</v>
      </c>
      <c r="B77" s="184" t="s">
        <v>3945</v>
      </c>
      <c r="C77" s="185" t="s">
        <v>3988</v>
      </c>
      <c r="D77" s="187" t="s">
        <v>3989</v>
      </c>
      <c r="E77" s="187" t="s">
        <v>3990</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3857</v>
      </c>
      <c r="B78" s="184" t="s">
        <v>3945</v>
      </c>
      <c r="C78" s="185" t="s">
        <v>3991</v>
      </c>
      <c r="D78" s="187" t="s">
        <v>3992</v>
      </c>
      <c r="E78" s="187" t="s">
        <v>3993</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3857</v>
      </c>
      <c r="B79" s="183" t="s">
        <v>3945</v>
      </c>
      <c r="C79" s="183"/>
      <c r="D79" s="186" t="s">
        <v>3994</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3995</v>
      </c>
      <c r="B80" s="184"/>
      <c r="C80" s="185" t="s">
        <v>3996</v>
      </c>
      <c r="D80" s="187" t="s">
        <v>3997</v>
      </c>
      <c r="E80" s="187" t="s">
        <v>3998</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3995</v>
      </c>
      <c r="B81" s="184"/>
      <c r="C81" s="185" t="s">
        <v>3999</v>
      </c>
      <c r="D81" s="187" t="s">
        <v>4000</v>
      </c>
      <c r="E81" s="187" t="s">
        <v>4001</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3995</v>
      </c>
      <c r="B82" s="184"/>
      <c r="C82" s="185" t="s">
        <v>4002</v>
      </c>
      <c r="D82" s="187" t="s">
        <v>4003</v>
      </c>
      <c r="E82" s="187" t="s">
        <v>4004</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3995</v>
      </c>
      <c r="B83" s="184"/>
      <c r="C83" s="185" t="s">
        <v>4005</v>
      </c>
      <c r="D83" s="187" t="s">
        <v>4006</v>
      </c>
      <c r="E83" s="187" t="s">
        <v>4007</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3995</v>
      </c>
      <c r="B84" s="183"/>
      <c r="C84" s="183"/>
      <c r="D84" s="186" t="s">
        <v>4008</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4009</v>
      </c>
      <c r="B85" s="184"/>
      <c r="C85" s="185" t="s">
        <v>4010</v>
      </c>
      <c r="D85" s="187" t="s">
        <v>4011</v>
      </c>
      <c r="E85" s="187" t="s">
        <v>4012</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4009</v>
      </c>
      <c r="B86" s="184"/>
      <c r="C86" s="185" t="s">
        <v>4013</v>
      </c>
      <c r="D86" s="187" t="s">
        <v>4014</v>
      </c>
      <c r="E86" s="187" t="s">
        <v>4015</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4009</v>
      </c>
      <c r="B87" s="184"/>
      <c r="C87" s="185" t="s">
        <v>4016</v>
      </c>
      <c r="D87" s="187" t="s">
        <v>4017</v>
      </c>
      <c r="E87" s="187" t="s">
        <v>4018</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4009</v>
      </c>
      <c r="B88" s="184"/>
      <c r="C88" s="185" t="s">
        <v>4019</v>
      </c>
      <c r="D88" s="187" t="s">
        <v>4020</v>
      </c>
      <c r="E88" s="187" t="s">
        <v>4021</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4009</v>
      </c>
      <c r="B89" s="184"/>
      <c r="C89" s="185" t="s">
        <v>4022</v>
      </c>
      <c r="D89" s="187" t="s">
        <v>4023</v>
      </c>
      <c r="E89" s="187" t="s">
        <v>4024</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4009</v>
      </c>
      <c r="B90" s="183" t="s">
        <v>4025</v>
      </c>
      <c r="C90" s="183"/>
      <c r="D90" s="186" t="s">
        <v>4026</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4009</v>
      </c>
      <c r="B91" s="184" t="s">
        <v>4025</v>
      </c>
      <c r="C91" s="185" t="s">
        <v>4027</v>
      </c>
      <c r="D91" s="187" t="s">
        <v>4028</v>
      </c>
      <c r="E91" s="187" t="s">
        <v>4029</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4009</v>
      </c>
      <c r="B92" s="184" t="s">
        <v>4025</v>
      </c>
      <c r="C92" s="185" t="s">
        <v>4030</v>
      </c>
      <c r="D92" s="187" t="s">
        <v>4031</v>
      </c>
      <c r="E92" s="187" t="s">
        <v>4032</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4025</v>
      </c>
      <c r="C93" s="185" t="s">
        <v>4033</v>
      </c>
      <c r="D93" s="187" t="s">
        <v>4034</v>
      </c>
      <c r="E93" s="187" t="s">
        <v>4035</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4025</v>
      </c>
      <c r="C94" s="185" t="s">
        <v>4036</v>
      </c>
      <c r="D94" s="187" t="s">
        <v>4037</v>
      </c>
      <c r="E94" s="187" t="s">
        <v>4038</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4025</v>
      </c>
      <c r="C95" s="185" t="s">
        <v>4039</v>
      </c>
      <c r="D95" s="187" t="s">
        <v>4040</v>
      </c>
      <c r="E95" s="187" t="s">
        <v>4041</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4025</v>
      </c>
      <c r="C96" s="185" t="s">
        <v>4042</v>
      </c>
      <c r="D96" s="187" t="s">
        <v>4043</v>
      </c>
      <c r="E96" s="187" t="s">
        <v>4044</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4025</v>
      </c>
      <c r="C97" s="185" t="s">
        <v>4045</v>
      </c>
      <c r="D97" s="187" t="s">
        <v>4046</v>
      </c>
      <c r="E97" s="187" t="s">
        <v>4047</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4025</v>
      </c>
      <c r="C98" s="185" t="s">
        <v>4048</v>
      </c>
      <c r="D98" s="187" t="s">
        <v>4049</v>
      </c>
      <c r="E98" s="187" t="s">
        <v>4050</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4051</v>
      </c>
      <c r="C99" s="183"/>
      <c r="D99" s="186" t="s">
        <v>4052</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4051</v>
      </c>
      <c r="C100" s="185" t="s">
        <v>4053</v>
      </c>
      <c r="D100" s="187" t="s">
        <v>4054</v>
      </c>
      <c r="E100" s="187" t="s">
        <v>4055</v>
      </c>
      <c r="F100" s="189">
        <f>IF(COUNTIF(G100:AT100,"&lt;&gt;")=0,"",SUMPRODUCT(((Recommendations[ImplStatus]="Implemented")+(Recommendations[ImplStatus]="Compensated"))*ISNUMBER(MATCH(Recommendations[Id],G100:AT100,0)))/COUNTIF(G100:AT100,"&lt;&gt;"))</f>
        <v>0</v>
      </c>
      <c r="G100" s="191" t="s">
        <v>341</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4051</v>
      </c>
      <c r="C101" s="185" t="s">
        <v>4056</v>
      </c>
      <c r="D101" s="187" t="s">
        <v>4057</v>
      </c>
      <c r="E101" s="187" t="s">
        <v>4058</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4051</v>
      </c>
      <c r="C102" s="185" t="s">
        <v>4059</v>
      </c>
      <c r="D102" s="187" t="s">
        <v>4060</v>
      </c>
      <c r="E102" s="187" t="s">
        <v>4061</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4051</v>
      </c>
      <c r="C103" s="185" t="s">
        <v>4062</v>
      </c>
      <c r="D103" s="187" t="s">
        <v>4063</v>
      </c>
      <c r="E103" s="187" t="s">
        <v>4064</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4051</v>
      </c>
      <c r="C104" s="193" t="s">
        <v>4065</v>
      </c>
      <c r="D104" s="194" t="s">
        <v>4066</v>
      </c>
      <c r="E104" s="194" t="s">
        <v>4067</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1310</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IFERROR(INDEX('Recommendations'!$G$2:$G$276, MATCH(G2,'Recommendations'!$B$2:$B$276,0))="Implemented", FALSE))</xm:f>
            <x14:dxf>
              <font>
                <color rgb="FF000000"/>
              </font>
              <fill>
                <patternFill>
                  <bgColor rgb="FF3C7D22"/>
                </patternFill>
              </fill>
            </x14:dxf>
          </x14:cfRule>
          <x14:cfRule type="expression" priority="2" id="{00000000-000E-0000-0800-000002000000}">
            <xm:f>AND(G2&lt;&gt;"", IFERROR(INDEX('Recommendations'!$G$2:$G$276, MATCH(G2,'Recommendations'!$B$2:$B$276,0))="Compensated", FALSE))</xm:f>
            <x14:dxf>
              <font>
                <color rgb="FF000000"/>
              </font>
              <fill>
                <patternFill>
                  <bgColor rgb="FFC6E0B4"/>
                </patternFill>
              </fill>
            </x14:dxf>
          </x14:cfRule>
          <x14:cfRule type="expression" priority="3" id="{00000000-000E-0000-0800-000003000000}">
            <xm:f>AND(G2&lt;&gt;"", IFERROR(INDEX('Recommendations'!$G$2:$G$276, MATCH(G2,'Recommendations'!$B$2:$B$276,0))="Testing", FALSE))</xm:f>
            <x14:dxf>
              <font>
                <color rgb="FF000000"/>
              </font>
              <fill>
                <patternFill>
                  <bgColor rgb="FFFFC000"/>
                </patternFill>
              </fill>
            </x14:dxf>
          </x14:cfRule>
          <x14:cfRule type="expression" priority="4" id="{00000000-000E-0000-0800-000004000000}">
            <xm:f>AND(G2&lt;&gt;"", IFERROR(INDEX('Recommendations'!$G$2:$G$276, MATCH(G2,'Recommendations'!$B$2:$B$276,0))="Failed", FALSE))</xm:f>
            <x14:dxf>
              <font>
                <color rgb="FF000000"/>
              </font>
              <fill>
                <patternFill>
                  <bgColor rgb="FFD82891"/>
                </patternFill>
              </fill>
            </x14:dxf>
          </x14:cfRule>
          <x14:cfRule type="expression" priority="5" id="{00000000-000E-0000-0800-000005000000}">
            <xm:f>AND(G2&lt;&gt;"", IFERROR(INDEX('Recommendations'!$G$2:$G$276, MATCH(G2,'Recommendations'!$B$2:$B$276,0))="Risk Accepted", FALSE))</xm:f>
            <x14:dxf>
              <font>
                <color rgb="FF000000"/>
              </font>
              <fill>
                <patternFill>
                  <bgColor rgb="FFD9D9D9"/>
                </patternFill>
              </fill>
            </x14:dxf>
          </x14:cfRule>
          <x14:cfRule type="expression" priority="6" id="{00000000-000E-0000-0800-000006000000}">
            <xm:f>AND(G2&lt;&gt;"", IFERROR(INDEX('Recommendations'!$G$2:$G$276, MATCH(G2,'Recommendations'!$B$2:$B$276,0))="N/A",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2022 (Domain Controller) - SHGIR</dc:title>
  <dc:subject>Generated on: 2026-06-08 23:41:40</dc:subject>
  <dc:creator>Anicet Fopa Tchoffo</dc:creator>
  <cp:keywords>Baseline;Hardening;Microsoft;SCT;Windows</cp:keywords>
  <dc:description>Baseline Developed By: Microsoft</dc:description>
  <cp:lastModifiedBy>Anicet Fopa Tchoffo</cp:lastModifiedBy>
  <dcterms:modified xsi:type="dcterms:W3CDTF">2026-06-08T22:42:02Z</dcterms:modified>
  <cp:category>MS-SCT-WINDOWS</cp:category>
  <cp:contentStatus>Draft</cp:contentStatus>
</cp:coreProperties>
</file>