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87FF8CE14833B73CC4E59816B8EF5143C3631FE1" xr6:coauthVersionLast="47" xr6:coauthVersionMax="47" xr10:uidLastSave="{529CBAEF-55AB-444F-941D-91AB6CFAADE8}"/>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E55" i="3"/>
  <c r="F55" i="3" s="1"/>
  <c r="D55" i="3"/>
  <c r="C55" i="3"/>
  <c r="E54" i="3"/>
  <c r="D54" i="3"/>
  <c r="C54" i="3"/>
  <c r="W106" i="3" s="1"/>
  <c r="E53" i="3"/>
  <c r="D53" i="3"/>
  <c r="C53" i="3"/>
  <c r="U106"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36" i="3" s="1"/>
  <c r="E16" i="3"/>
  <c r="D16" i="3"/>
  <c r="C16" i="3"/>
  <c r="Q106" i="3" s="1"/>
  <c r="C9" i="3"/>
  <c r="D9" i="3" s="1"/>
  <c r="C8" i="3"/>
  <c r="C7" i="3" s="1"/>
  <c r="D7" i="3" s="1"/>
  <c r="E81" i="3" l="1"/>
  <c r="D81" i="3"/>
  <c r="C81" i="3"/>
  <c r="G95" i="3"/>
  <c r="E83" i="3"/>
  <c r="D83" i="3"/>
  <c r="C83" i="3"/>
  <c r="E38" i="3"/>
  <c r="C38" i="3"/>
  <c r="D38" i="3"/>
  <c r="E40" i="3"/>
  <c r="D40" i="3"/>
  <c r="C40" i="3"/>
  <c r="T135" i="3"/>
  <c r="T130" i="3"/>
  <c r="T125" i="3"/>
  <c r="T120" i="3"/>
  <c r="T115" i="3"/>
  <c r="T110" i="3"/>
  <c r="E60" i="3"/>
  <c r="D60" i="3"/>
  <c r="C60" i="3"/>
  <c r="T134" i="3"/>
  <c r="T129" i="3"/>
  <c r="T124" i="3"/>
  <c r="T119" i="3"/>
  <c r="T114" i="3"/>
  <c r="T109" i="3"/>
  <c r="T138" i="3"/>
  <c r="T133" i="3"/>
  <c r="T128" i="3"/>
  <c r="T123" i="3"/>
  <c r="T118" i="3"/>
  <c r="T113" i="3"/>
  <c r="T108" i="3"/>
  <c r="T137" i="3"/>
  <c r="T132" i="3"/>
  <c r="T127" i="3"/>
  <c r="T122" i="3"/>
  <c r="T117" i="3"/>
  <c r="T112" i="3"/>
  <c r="T136" i="3"/>
  <c r="T131" i="3"/>
  <c r="T126" i="3"/>
  <c r="T121" i="3"/>
  <c r="T116" i="3"/>
  <c r="T111" i="3"/>
  <c r="D63" i="3"/>
  <c r="E63" i="3"/>
  <c r="C63" i="3"/>
  <c r="E41" i="3"/>
  <c r="D41" i="3"/>
  <c r="C41" i="3"/>
  <c r="E42" i="3"/>
  <c r="D42" i="3"/>
  <c r="C42" i="3"/>
  <c r="E82" i="3"/>
  <c r="D82" i="3"/>
  <c r="C82" i="3"/>
  <c r="D39" i="3"/>
  <c r="C39" i="3"/>
  <c r="E39" i="3"/>
  <c r="E80" i="3"/>
  <c r="D80" i="3"/>
  <c r="C80" i="3"/>
  <c r="E43" i="3"/>
  <c r="D43" i="3"/>
  <c r="C43" i="3"/>
  <c r="F53" i="3"/>
  <c r="F54" i="3"/>
  <c r="R112" i="3"/>
  <c r="R117" i="3"/>
  <c r="R122" i="3"/>
  <c r="R127" i="3"/>
  <c r="R132" i="3"/>
  <c r="R137" i="3"/>
  <c r="D8" i="3"/>
  <c r="C64" i="3"/>
  <c r="S106" i="3"/>
  <c r="D64" i="3"/>
  <c r="R108" i="3"/>
  <c r="R113" i="3"/>
  <c r="R118" i="3"/>
  <c r="R123" i="3"/>
  <c r="R128" i="3"/>
  <c r="R133" i="3"/>
  <c r="R138" i="3"/>
  <c r="D20" i="3"/>
  <c r="C20" i="3"/>
  <c r="E20" i="3"/>
  <c r="R109" i="3"/>
  <c r="R114" i="3"/>
  <c r="R119" i="3"/>
  <c r="R124" i="3"/>
  <c r="R129" i="3"/>
  <c r="R134" i="3"/>
  <c r="R110" i="3"/>
  <c r="R115" i="3"/>
  <c r="R120" i="3"/>
  <c r="R125" i="3"/>
  <c r="R130" i="3"/>
  <c r="R135" i="3"/>
  <c r="R111" i="3"/>
  <c r="R116" i="3"/>
  <c r="R121" i="3"/>
  <c r="R126" i="3"/>
  <c r="R131" i="3"/>
  <c r="X135" i="3" l="1"/>
  <c r="X130" i="3"/>
  <c r="X125" i="3"/>
  <c r="X120" i="3"/>
  <c r="X115" i="3"/>
  <c r="X110" i="3"/>
  <c r="C62" i="3"/>
  <c r="X134" i="3"/>
  <c r="X129" i="3"/>
  <c r="X124" i="3"/>
  <c r="X119" i="3"/>
  <c r="X114" i="3"/>
  <c r="X109" i="3"/>
  <c r="X138" i="3"/>
  <c r="X133" i="3"/>
  <c r="X128" i="3"/>
  <c r="X123" i="3"/>
  <c r="X118" i="3"/>
  <c r="X113" i="3"/>
  <c r="X108" i="3"/>
  <c r="X137" i="3"/>
  <c r="X132" i="3"/>
  <c r="X127" i="3"/>
  <c r="X122" i="3"/>
  <c r="X117" i="3"/>
  <c r="X112" i="3"/>
  <c r="D62" i="3"/>
  <c r="X136" i="3"/>
  <c r="X131" i="3"/>
  <c r="X126" i="3"/>
  <c r="X121" i="3"/>
  <c r="X116" i="3"/>
  <c r="X111" i="3"/>
  <c r="E62" i="3"/>
  <c r="V135" i="3"/>
  <c r="V130" i="3"/>
  <c r="V125" i="3"/>
  <c r="V120" i="3"/>
  <c r="V115" i="3"/>
  <c r="V110" i="3"/>
  <c r="E61" i="3"/>
  <c r="D61" i="3"/>
  <c r="V134" i="3"/>
  <c r="V129" i="3"/>
  <c r="V124" i="3"/>
  <c r="V119" i="3"/>
  <c r="V114" i="3"/>
  <c r="V109" i="3"/>
  <c r="V138" i="3"/>
  <c r="V133" i="3"/>
  <c r="V128" i="3"/>
  <c r="V123" i="3"/>
  <c r="V118" i="3"/>
  <c r="V113" i="3"/>
  <c r="V108" i="3"/>
  <c r="C61" i="3"/>
  <c r="V137" i="3"/>
  <c r="V132" i="3"/>
  <c r="V127" i="3"/>
  <c r="V122" i="3"/>
  <c r="V117" i="3"/>
  <c r="V112" i="3"/>
  <c r="V136" i="3"/>
  <c r="V131" i="3"/>
  <c r="V126" i="3"/>
  <c r="V121" i="3"/>
  <c r="V116" i="3"/>
  <c r="V1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 authorId="0" shapeId="0" xr:uid="{00000000-0006-0000-0400-00002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400-00002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6" authorId="0" shapeId="0" xr:uid="{00000000-0006-0000-0400-00002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4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6" authorId="0" shapeId="0" xr:uid="{00000000-0006-0000-0400-00002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2C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D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3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31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32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3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Q32" authorId="0" shapeId="0" xr:uid="{00000000-0006-0000-0400-000034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R32" authorId="0" shapeId="0" xr:uid="{00000000-0006-0000-0400-00003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3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8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39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W32" authorId="0" shapeId="0" xr:uid="{00000000-0006-0000-0400-00003A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C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Z32" authorId="0" shapeId="0" xr:uid="{00000000-0006-0000-0400-00003D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A32" authorId="0" shapeId="0" xr:uid="{00000000-0006-0000-0400-00003E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B32" authorId="0" shapeId="0" xr:uid="{00000000-0006-0000-0400-00003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C32" authorId="0" shapeId="0" xr:uid="{00000000-0006-0000-0400-00004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4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4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4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4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4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7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8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4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4B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34" authorId="0" shapeId="0" xr:uid="{00000000-0006-0000-0400-00004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34" authorId="0" shapeId="0" xr:uid="{00000000-0006-0000-0400-00004D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4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4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5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51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5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5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5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55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5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5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58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59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5A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5B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5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5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5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5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6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6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6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6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6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6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9" authorId="0" shapeId="0" xr:uid="{00000000-0006-0000-0400-00006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6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39" authorId="0" shapeId="0" xr:uid="{00000000-0006-0000-0400-000068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N39" authorId="0" shapeId="0" xr:uid="{00000000-0006-0000-0400-000069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A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B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Q39" authorId="0" shapeId="0" xr:uid="{00000000-0006-0000-0400-00006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D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6E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F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70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71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72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73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74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7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76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7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6" authorId="0" shapeId="0" xr:uid="{00000000-0006-0000-0400-00007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7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7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6" authorId="0" shapeId="0" xr:uid="{00000000-0006-0000-0400-00007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7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7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7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6" authorId="0" shapeId="0" xr:uid="{00000000-0006-0000-0400-00007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80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8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8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K47" authorId="0" shapeId="0" xr:uid="{00000000-0006-0000-0400-000083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84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8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8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8B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48" authorId="0" shapeId="0" xr:uid="{00000000-0006-0000-0400-00008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48" authorId="0" shapeId="0" xr:uid="{00000000-0006-0000-0400-00008D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48" authorId="0" shapeId="0" xr:uid="{00000000-0006-0000-0400-00008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F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9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9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9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9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48" authorId="0" shapeId="0" xr:uid="{00000000-0006-0000-0400-00009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48" authorId="0" shapeId="0" xr:uid="{00000000-0006-0000-0400-00009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48" authorId="0" shapeId="0" xr:uid="{00000000-0006-0000-0400-00009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48" authorId="0" shapeId="0" xr:uid="{00000000-0006-0000-0400-00009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48" authorId="0" shapeId="0" xr:uid="{00000000-0006-0000-0400-00009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9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48" authorId="0" shapeId="0" xr:uid="{00000000-0006-0000-0400-00009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9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9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48" authorId="0" shapeId="0" xr:uid="{00000000-0006-0000-0400-00009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9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F48" authorId="0" shapeId="0" xr:uid="{00000000-0006-0000-0400-00009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A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48" authorId="0" shapeId="0" xr:uid="{00000000-0006-0000-0400-0000A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A2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A3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A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A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A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48" authorId="0" shapeId="0" xr:uid="{00000000-0006-0000-0400-0000A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48" authorId="0" shapeId="0" xr:uid="{00000000-0006-0000-0400-0000A8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48" authorId="0" shapeId="0" xr:uid="{00000000-0006-0000-0400-0000A9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Q48" authorId="0" shapeId="0" xr:uid="{00000000-0006-0000-0400-0000AA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48" authorId="0" shapeId="0" xr:uid="{00000000-0006-0000-0400-0000AB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48" authorId="0" shapeId="0" xr:uid="{00000000-0006-0000-0400-00008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48" authorId="0" shapeId="0" xr:uid="{00000000-0006-0000-0400-00008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48" authorId="0" shapeId="0" xr:uid="{00000000-0006-0000-0400-000088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48" authorId="0" shapeId="0" xr:uid="{00000000-0006-0000-0400-000089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A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AD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A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AF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B0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B1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B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B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B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B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B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B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B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B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B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B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B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B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BE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BF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C0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70" authorId="0" shapeId="0" xr:uid="{00000000-0006-0000-0400-0000C1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C2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C3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C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C5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C6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C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C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C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CA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70" authorId="0" shapeId="0" xr:uid="{00000000-0006-0000-0400-0000CB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CC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CD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CE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CF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D0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D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D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N71" authorId="0" shapeId="0" xr:uid="{00000000-0006-0000-0400-0000D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O71" authorId="0" shapeId="0" xr:uid="{00000000-0006-0000-0400-0000D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73" authorId="0" shapeId="0" xr:uid="{00000000-0006-0000-0400-0000D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D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D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D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D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DA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D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J84" authorId="0" shapeId="0" xr:uid="{00000000-0006-0000-0400-0000D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DE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DF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E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E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E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E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E4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400-0000E5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E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4" authorId="0" shapeId="0" xr:uid="{00000000-0006-0000-0400-0000E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E8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V84" authorId="0" shapeId="0" xr:uid="{00000000-0006-0000-0400-0000E9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EA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EB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EC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ED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4" authorId="0" shapeId="0" xr:uid="{00000000-0006-0000-0400-0000E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4" authorId="0" shapeId="0" xr:uid="{00000000-0006-0000-0400-0000E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4" authorId="0" shapeId="0" xr:uid="{00000000-0006-0000-0400-0000F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4" authorId="0" shapeId="0" xr:uid="{00000000-0006-0000-0400-0000F1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4" authorId="0" shapeId="0" xr:uid="{00000000-0006-0000-0400-0000F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F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F4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F5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4" authorId="0" shapeId="0" xr:uid="{00000000-0006-0000-0400-0000F6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400-0000F7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4" authorId="0" shapeId="0" xr:uid="{00000000-0006-0000-0400-0000F8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4" authorId="0" shapeId="0" xr:uid="{00000000-0006-0000-0400-0000F9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4" authorId="0" shapeId="0" xr:uid="{00000000-0006-0000-0400-0000FA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84" authorId="0" shapeId="0" xr:uid="{00000000-0006-0000-0400-0000FB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4" authorId="0" shapeId="0" xr:uid="{00000000-0006-0000-0400-0000FC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4" authorId="0" shapeId="0" xr:uid="{00000000-0006-0000-0400-0000FD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4" authorId="0" shapeId="0" xr:uid="{00000000-0006-0000-0400-0000FE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4" authorId="0" shapeId="0" xr:uid="{00000000-0006-0000-0400-0000FF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4" authorId="0" shapeId="0" xr:uid="{00000000-0006-0000-0400-00000001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84" authorId="0" shapeId="0" xr:uid="{00000000-0006-0000-0400-00000101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4" authorId="0" shapeId="0" xr:uid="{00000000-0006-0000-0400-00000201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84" authorId="0" shapeId="0" xr:uid="{00000000-0006-0000-0400-000003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84" authorId="0" shapeId="0" xr:uid="{00000000-0006-0000-0400-0000D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04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0501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06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07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0" authorId="0" shapeId="0" xr:uid="{00000000-0006-0000-0400-000008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09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90" authorId="0" shapeId="0" xr:uid="{00000000-0006-0000-0400-00000A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90" authorId="0" shapeId="0" xr:uid="{00000000-0006-0000-0400-00000B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90" authorId="0" shapeId="0" xr:uid="{00000000-0006-0000-0400-00000C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90" authorId="0" shapeId="0" xr:uid="{00000000-0006-0000-0400-00000D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0E01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90" authorId="0" shapeId="0" xr:uid="{00000000-0006-0000-0400-00000F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10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11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12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0" authorId="0" shapeId="0" xr:uid="{00000000-0006-0000-0400-000013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14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15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1601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17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90" authorId="0" shapeId="0" xr:uid="{00000000-0006-0000-0400-000018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1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4" authorId="0" shapeId="0" xr:uid="{00000000-0006-0000-0400-00001A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1B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1C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1D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1E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O94" authorId="0" shapeId="0" xr:uid="{00000000-0006-0000-0400-00001F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20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96" authorId="0" shapeId="0" xr:uid="{00000000-0006-0000-0400-000021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2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J106" authorId="0" shapeId="0" xr:uid="{00000000-0006-0000-0400-00002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24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25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26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I4" authorId="0" shapeId="0" xr:uid="{00000000-0006-0000-0500-00001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I8" authorId="0" shapeId="0" xr:uid="{00000000-0006-0000-0500-000015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1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11" authorId="0" shapeId="0" xr:uid="{00000000-0006-0000-0500-000017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1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 authorId="0" shapeId="0" xr:uid="{00000000-0006-0000-0500-00001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C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H16" authorId="0" shapeId="0" xr:uid="{00000000-0006-0000-0500-00001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1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6" authorId="0" shapeId="0" xr:uid="{00000000-0006-0000-0500-00001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2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2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2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2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2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2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2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2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B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2C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2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19" authorId="0" shapeId="0" xr:uid="{00000000-0006-0000-0500-00002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F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3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3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3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4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4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4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Y20" authorId="0" shapeId="0" xr:uid="{00000000-0006-0000-0500-00003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0" authorId="0" shapeId="0" xr:uid="{00000000-0006-0000-0500-00003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3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H21" authorId="0" shapeId="0" xr:uid="{00000000-0006-0000-0500-00004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4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4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4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4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24" authorId="0" shapeId="0" xr:uid="{00000000-0006-0000-0500-00004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4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5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5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2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3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29" authorId="0" shapeId="0" xr:uid="{00000000-0006-0000-0500-00005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J29" authorId="0" shapeId="0" xr:uid="{00000000-0006-0000-0500-00005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57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8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7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K31" authorId="0" shapeId="0" xr:uid="{00000000-0006-0000-0500-00006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69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M31" authorId="0" shapeId="0" xr:uid="{00000000-0006-0000-0500-00006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6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1" authorId="0" shapeId="0" xr:uid="{00000000-0006-0000-0500-00006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1" authorId="0" shapeId="0" xr:uid="{00000000-0006-0000-0500-00007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1" authorId="0" shapeId="0" xr:uid="{00000000-0006-0000-0500-00007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7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W31" authorId="0" shapeId="0" xr:uid="{00000000-0006-0000-0500-000074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X31" authorId="0" shapeId="0" xr:uid="{00000000-0006-0000-05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1" authorId="0" shapeId="0" xr:uid="{00000000-0006-0000-0500-00007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A31" authorId="0" shapeId="0" xr:uid="{00000000-0006-0000-0500-00007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59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A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5B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5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5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1" authorId="0" shapeId="0" xr:uid="{00000000-0006-0000-0500-00005F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1" authorId="0" shapeId="0" xr:uid="{00000000-0006-0000-0500-000060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J31" authorId="0" shapeId="0" xr:uid="{00000000-0006-0000-0500-00006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K31" authorId="0" shapeId="0" xr:uid="{00000000-0006-0000-0500-000062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63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1" authorId="0" shapeId="0" xr:uid="{00000000-0006-0000-0500-00006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6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 authorId="0" shapeId="0" xr:uid="{00000000-0006-0000-0500-00007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2" authorId="0" shapeId="0" xr:uid="{00000000-0006-0000-0500-00007A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500-00007B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37" authorId="0" shapeId="0" xr:uid="{00000000-0006-0000-0500-00007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8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8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8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8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88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500-000089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8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500-00008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8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R37" authorId="0" shapeId="0" xr:uid="{00000000-0006-0000-0500-00008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8E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8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9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9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500-00009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500-000093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94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95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96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500-000097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500-000098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500-000099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500-00009A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500-00009B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500-00009C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500-00009D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500-00009E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500-00009F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500-0000A0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7" authorId="0" shapeId="0" xr:uid="{00000000-0006-0000-0500-0000A1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7" authorId="0" shapeId="0" xr:uid="{00000000-0006-0000-0500-0000A2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500-0000A3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500-00007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500-00007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500-00007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500-000080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500-000081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500-000082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500-000083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4" authorId="0" shapeId="0" xr:uid="{00000000-0006-0000-0500-0000A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A5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A6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A7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A8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 authorId="0" shapeId="0" xr:uid="{00000000-0006-0000-0600-00001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 authorId="0" shapeId="0" xr:uid="{00000000-0006-0000-0600-00001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5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7" authorId="0" shapeId="0" xr:uid="{00000000-0006-0000-0600-00002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7" authorId="0" shapeId="0" xr:uid="{00000000-0006-0000-0600-000027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7" authorId="0" shapeId="0" xr:uid="{00000000-0006-0000-0600-00002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 authorId="0" shapeId="0" xr:uid="{00000000-0006-0000-0600-00002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2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2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7" authorId="0" shapeId="0" xr:uid="{00000000-0006-0000-0600-00003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3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7" authorId="0" shapeId="0" xr:uid="{00000000-0006-0000-0600-00003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3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A7" authorId="0" shapeId="0" xr:uid="{00000000-0006-0000-0600-00003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3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L7" authorId="0" shapeId="0" xr:uid="{00000000-0006-0000-0600-00002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7" authorId="0" shapeId="0" xr:uid="{00000000-0006-0000-0600-00002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7" authorId="0" shapeId="0" xr:uid="{00000000-0006-0000-0600-00002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7" authorId="0" shapeId="0" xr:uid="{00000000-0006-0000-0600-00002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A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B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E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12" authorId="0" shapeId="0" xr:uid="{00000000-0006-0000-06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12" authorId="0" shapeId="0" xr:uid="{00000000-0006-0000-0600-000040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41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2" authorId="0" shapeId="0" xr:uid="{00000000-0006-0000-0600-000042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4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5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5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5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5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5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5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8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9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A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B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C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D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23" authorId="0" shapeId="0" xr:uid="{00000000-0006-0000-0600-00005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6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6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6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63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64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65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6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6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6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69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6A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5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 authorId="0" shapeId="0" xr:uid="{00000000-0006-0000-0600-000046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 authorId="0" shapeId="0" xr:uid="{00000000-0006-0000-0600-000047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 authorId="0" shapeId="0" xr:uid="{00000000-0006-0000-0600-000048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49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3"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W23"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J24" authorId="0" shapeId="0" xr:uid="{00000000-0006-0000-0600-00006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7" authorId="0" shapeId="0" xr:uid="{00000000-0006-0000-0600-00006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7" authorId="0" shapeId="0" xr:uid="{00000000-0006-0000-0600-00006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F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M37" authorId="0" shapeId="0" xr:uid="{00000000-0006-0000-0600-000070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71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7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73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74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75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76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77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3" authorId="0" shapeId="0" xr:uid="{00000000-0006-0000-0600-00007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L43" authorId="0" shapeId="0" xr:uid="{00000000-0006-0000-0600-00007A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7B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7C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E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8" authorId="0" shapeId="0" xr:uid="{00000000-0006-0000-0600-00007F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80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8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8" authorId="0" shapeId="0" xr:uid="{00000000-0006-0000-0600-00008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8" authorId="0" shapeId="0" xr:uid="{00000000-0006-0000-0600-00008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8" authorId="0" shapeId="0" xr:uid="{00000000-0006-0000-0600-00008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8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8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8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8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600-00008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9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9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92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93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9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9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9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9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8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8" authorId="0" shapeId="0" xr:uid="{00000000-0006-0000-0600-000099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AA88" authorId="0" shapeId="0" xr:uid="{00000000-0006-0000-0600-00009A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B88" authorId="0" shapeId="0" xr:uid="{00000000-0006-0000-0600-00009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J91" authorId="0" shapeId="0" xr:uid="{00000000-0006-0000-0600-00009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A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A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A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A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91" authorId="0" shapeId="0" xr:uid="{00000000-0006-0000-0600-0000A4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91" authorId="0" shapeId="0" xr:uid="{00000000-0006-0000-0600-0000A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T91" authorId="0" shapeId="0" xr:uid="{00000000-0006-0000-0600-0000A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A7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A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W91" authorId="0" shapeId="0" xr:uid="{00000000-0006-0000-0600-0000A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600-0000AA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91" authorId="0" shapeId="0" xr:uid="{00000000-0006-0000-0600-0000AB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91" authorId="0" shapeId="0" xr:uid="{00000000-0006-0000-0600-0000AC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91" authorId="0" shapeId="0" xr:uid="{00000000-0006-0000-0600-0000AD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91" authorId="0" shapeId="0" xr:uid="{00000000-0006-0000-0600-0000AE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1" authorId="0" shapeId="0" xr:uid="{00000000-0006-0000-0600-0000A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D91" authorId="0" shapeId="0" xr:uid="{00000000-0006-0000-0600-0000B0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B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F91" authorId="0" shapeId="0" xr:uid="{00000000-0006-0000-0600-0000B2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G91" authorId="0" shapeId="0" xr:uid="{00000000-0006-0000-0600-0000B3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H91" authorId="0" shapeId="0" xr:uid="{00000000-0006-0000-0600-0000B4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I91" authorId="0" shapeId="0" xr:uid="{00000000-0006-0000-0600-0000B5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J91" authorId="0" shapeId="0" xr:uid="{00000000-0006-0000-0600-0000B6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B7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B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B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N91" authorId="0" shapeId="0" xr:uid="{00000000-0006-0000-0600-0000B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B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BC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B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600-0000B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600-0000B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C0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C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9" authorId="0" shapeId="0" xr:uid="{00000000-0006-0000-0600-0000C2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9" authorId="0" shapeId="0" xr:uid="{00000000-0006-0000-0600-0000C3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C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C5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C6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C7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R99" authorId="0" shapeId="0" xr:uid="{00000000-0006-0000-0600-0000C8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S99" authorId="0" shapeId="0" xr:uid="{00000000-0006-0000-0600-0000C9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T99" authorId="0" shapeId="0" xr:uid="{00000000-0006-0000-0600-0000CA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U99" authorId="0" shapeId="0" xr:uid="{00000000-0006-0000-0600-0000CB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V99" authorId="0" shapeId="0" xr:uid="{00000000-0006-0000-0600-0000CC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CD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X99" authorId="0" shapeId="0" xr:uid="{00000000-0006-0000-0600-0000CE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600-0000CF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D0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9" authorId="0" shapeId="0" xr:uid="{00000000-0006-0000-0600-0000D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9" authorId="0" shapeId="0" xr:uid="{00000000-0006-0000-0600-0000D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9" authorId="0" shapeId="0" xr:uid="{00000000-0006-0000-0600-0000D3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9" authorId="0" shapeId="0" xr:uid="{00000000-0006-0000-0600-0000D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9" authorId="0" shapeId="0" xr:uid="{00000000-0006-0000-0600-0000D5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D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G99" authorId="0" shapeId="0" xr:uid="{00000000-0006-0000-0600-0000D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D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D9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D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DB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DC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0" authorId="0" shapeId="0" xr:uid="{00000000-0006-0000-0600-0000DD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101" authorId="0" shapeId="0" xr:uid="{00000000-0006-0000-0600-0000D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D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E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E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E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E3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1" authorId="0" shapeId="0" xr:uid="{00000000-0006-0000-0600-0000E4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E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1" authorId="0" shapeId="0" xr:uid="{00000000-0006-0000-0600-0000E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E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T101" authorId="0" shapeId="0" xr:uid="{00000000-0006-0000-0600-0000E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E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EC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1" authorId="0" shapeId="0" xr:uid="{00000000-0006-0000-0600-0000E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1" authorId="0" shapeId="0" xr:uid="{00000000-0006-0000-0600-0000E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1" authorId="0" shapeId="0" xr:uid="{00000000-0006-0000-0600-0000EF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1" authorId="0" shapeId="0" xr:uid="{00000000-0006-0000-0600-0000F0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1" authorId="0" shapeId="0" xr:uid="{00000000-0006-0000-0600-0000F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F2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F3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F4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01" authorId="0" shapeId="0" xr:uid="{00000000-0006-0000-0600-0000F5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1" authorId="0" shapeId="0" xr:uid="{00000000-0006-0000-0600-0000F6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01" authorId="0" shapeId="0" xr:uid="{00000000-0006-0000-0600-0000F7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01" authorId="0" shapeId="0" xr:uid="{00000000-0006-0000-0600-0000F8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01" authorId="0" shapeId="0" xr:uid="{00000000-0006-0000-0600-0000F9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1" authorId="0" shapeId="0" xr:uid="{00000000-0006-0000-0600-0000FA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1" authorId="0" shapeId="0" xr:uid="{00000000-0006-0000-0600-0000FB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01" authorId="0" shapeId="0" xr:uid="{00000000-0006-0000-0600-0000FC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1" authorId="0" shapeId="0" xr:uid="{00000000-0006-0000-0600-0000FD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01" authorId="0" shapeId="0" xr:uid="{00000000-0006-0000-0600-0000FE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01" authorId="0" shapeId="0" xr:uid="{00000000-0006-0000-0600-0000FF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01" authorId="0" shapeId="0" xr:uid="{00000000-0006-0000-0600-00000001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01" authorId="0" shapeId="0" xr:uid="{00000000-0006-0000-0600-00000101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01" authorId="0" shapeId="0" xr:uid="{00000000-0006-0000-0600-000002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01" authorId="0" shapeId="0" xr:uid="{00000000-0006-0000-0600-00000301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01" authorId="0" shapeId="0" xr:uid="{00000000-0006-0000-0600-00000401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01" authorId="0" shapeId="0" xr:uid="{00000000-0006-0000-0600-00000501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89" authorId="0" shapeId="0" xr:uid="{00000000-0006-0000-07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T89" authorId="0" shapeId="0" xr:uid="{00000000-0006-0000-0700-000026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9" authorId="0" shapeId="0" xr:uid="{00000000-0006-0000-0700-000027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3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93" authorId="0" shapeId="0" xr:uid="{00000000-0006-0000-07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4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D93" authorId="0" shapeId="0" xr:uid="{00000000-0006-0000-0700-00004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E93" authorId="0" shapeId="0" xr:uid="{00000000-0006-0000-0700-00004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4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H93" authorId="0" shapeId="0" xr:uid="{00000000-0006-0000-0700-00004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4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4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4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3" authorId="0" shapeId="0" xr:uid="{00000000-0006-0000-0700-00004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4F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S93" authorId="0" shapeId="0" xr:uid="{00000000-0006-0000-0700-00005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3" authorId="0" shapeId="0" xr:uid="{00000000-0006-0000-0700-00005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3" authorId="0" shapeId="0" xr:uid="{00000000-0006-0000-0700-00005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3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4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10" authorId="0" shapeId="0" xr:uid="{00000000-0006-0000-0700-00005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Q111" authorId="0" shapeId="0" xr:uid="{00000000-0006-0000-0700-00005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60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61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T111" authorId="0" shapeId="0" xr:uid="{00000000-0006-0000-0700-00006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U111" authorId="0" shapeId="0" xr:uid="{00000000-0006-0000-0700-000063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V111" authorId="0" shapeId="0" xr:uid="{00000000-0006-0000-0700-000064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W111" authorId="0" shapeId="0" xr:uid="{00000000-0006-0000-0700-000065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6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Y111" authorId="0" shapeId="0" xr:uid="{00000000-0006-0000-0700-000067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8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111" authorId="0" shapeId="0" xr:uid="{00000000-0006-0000-0700-000069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B111" authorId="0" shapeId="0" xr:uid="{00000000-0006-0000-0700-00006A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C111" authorId="0" shapeId="0" xr:uid="{00000000-0006-0000-0700-00006B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D111" authorId="0" shapeId="0" xr:uid="{00000000-0006-0000-0700-00006C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E111" authorId="0" shapeId="0" xr:uid="{00000000-0006-0000-0700-00006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6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7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I111" authorId="0" shapeId="0" xr:uid="{00000000-0006-0000-0700-00007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1" authorId="0" shapeId="0" xr:uid="{00000000-0006-0000-0700-00007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1" authorId="0" shapeId="0" xr:uid="{00000000-0006-0000-0700-00007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1" authorId="0" shapeId="0" xr:uid="{00000000-0006-0000-0700-00007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1" authorId="0" shapeId="0" xr:uid="{00000000-0006-0000-0700-00007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7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7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7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7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7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7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7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7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8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8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8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8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8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8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34" authorId="0" shapeId="0" xr:uid="{00000000-0006-0000-0700-000086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Y134" authorId="0" shapeId="0" xr:uid="{00000000-0006-0000-0700-000087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Z134" authorId="0" shapeId="0" xr:uid="{00000000-0006-0000-0700-000088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42" authorId="0" shapeId="0" xr:uid="{00000000-0006-0000-0700-00008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2" authorId="0" shapeId="0" xr:uid="{00000000-0006-0000-0700-00008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8B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8C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8D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142" authorId="0" shapeId="0" xr:uid="{00000000-0006-0000-0700-00008E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N142" authorId="0" shapeId="0" xr:uid="{00000000-0006-0000-0700-00008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90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91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92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R142" authorId="0" shapeId="0" xr:uid="{00000000-0006-0000-0700-00009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S142" authorId="0" shapeId="0" xr:uid="{00000000-0006-0000-0700-00009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T142" authorId="0" shapeId="0" xr:uid="{00000000-0006-0000-0700-000095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U142" authorId="0" shapeId="0" xr:uid="{00000000-0006-0000-0700-00009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97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98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42" authorId="0" shapeId="0" xr:uid="{00000000-0006-0000-0700-000099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2" authorId="0" shapeId="0" xr:uid="{00000000-0006-0000-0700-00009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142" authorId="0" shapeId="0" xr:uid="{00000000-0006-0000-0700-00009B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9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9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C142" authorId="0" shapeId="0" xr:uid="{00000000-0006-0000-0700-00009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D142" authorId="0" shapeId="0" xr:uid="{00000000-0006-0000-0700-00009F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A0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A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G142" authorId="0" shapeId="0" xr:uid="{00000000-0006-0000-0700-0000A2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2" authorId="0" shapeId="0" xr:uid="{00000000-0006-0000-0700-0000A3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A4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A5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A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AL142" authorId="0" shapeId="0" xr:uid="{00000000-0006-0000-0700-0000A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A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A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A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A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A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2" authorId="0" shapeId="0" xr:uid="{00000000-0006-0000-0700-0000A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2" authorId="0" shapeId="0" xr:uid="{00000000-0006-0000-0700-0000A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2" authorId="0" shapeId="0" xr:uid="{00000000-0006-0000-0700-0000A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2" authorId="0" shapeId="0" xr:uid="{00000000-0006-0000-0700-0000B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B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B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B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B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B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B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B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B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B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B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B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B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B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B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B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C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C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C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C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C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C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C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C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C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165" authorId="0" shapeId="0" xr:uid="{00000000-0006-0000-0700-0000C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C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CB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CC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CD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C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C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D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D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D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D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D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5" authorId="0" shapeId="0" xr:uid="{00000000-0006-0000-0700-0000D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5" authorId="0" shapeId="0" xr:uid="{00000000-0006-0000-0700-0000D6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65" authorId="0" shapeId="0" xr:uid="{00000000-0006-0000-0700-0000D7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5" authorId="0" shapeId="0" xr:uid="{00000000-0006-0000-0700-0000D8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5" authorId="0" shapeId="0" xr:uid="{00000000-0006-0000-0700-0000D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S165" authorId="0" shapeId="0" xr:uid="{00000000-0006-0000-0700-0000D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T165" authorId="0" shapeId="0" xr:uid="{00000000-0006-0000-0700-0000D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U165" authorId="0" shapeId="0" xr:uid="{00000000-0006-0000-0700-0000D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68" authorId="0" shapeId="0" xr:uid="{00000000-0006-0000-0700-0000D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D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DF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168" authorId="0" shapeId="0" xr:uid="{00000000-0006-0000-0700-0000E0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68" authorId="0" shapeId="0" xr:uid="{00000000-0006-0000-0700-0000E1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8" authorId="0" shapeId="0" xr:uid="{00000000-0006-0000-0700-0000E2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E3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E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168" authorId="0" shapeId="0" xr:uid="{00000000-0006-0000-0700-0000E5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168" authorId="0" shapeId="0" xr:uid="{00000000-0006-0000-0700-0000E6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168" authorId="0" shapeId="0" xr:uid="{00000000-0006-0000-0700-0000E7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168" authorId="0" shapeId="0" xr:uid="{00000000-0006-0000-0700-0000E8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E9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168" authorId="0" shapeId="0" xr:uid="{00000000-0006-0000-0700-0000EA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8" authorId="0" shapeId="0" xr:uid="{00000000-0006-0000-0700-0000E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E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E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E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E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F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F1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F2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168" authorId="0" shapeId="0" xr:uid="{00000000-0006-0000-0700-0000F3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H54" authorId="0" shapeId="0" xr:uid="{00000000-0006-0000-0800-00000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1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J54" authorId="0" shapeId="0" xr:uid="{00000000-0006-0000-0800-00001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K54" authorId="0" shapeId="0" xr:uid="{00000000-0006-0000-0800-00001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4" authorId="0" shapeId="0" xr:uid="{00000000-0006-0000-0800-00001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M54" authorId="0" shapeId="0" xr:uid="{00000000-0006-0000-0800-00000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G64" authorId="0" shapeId="0" xr:uid="{00000000-0006-0000-0800-00001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L64"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20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N64" authorId="0" shapeId="0" xr:uid="{00000000-0006-0000-0800-00001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2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2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2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J80" authorId="0" shapeId="0" xr:uid="{00000000-0006-0000-0800-000024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800-00002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0" authorId="0" shapeId="0" xr:uid="{00000000-0006-0000-0800-00002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0" authorId="0" shapeId="0" xr:uid="{00000000-0006-0000-0800-00002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G100" authorId="0" shapeId="0" xr:uid="{00000000-0006-0000-0800-00002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205" authorId="0" shapeId="0" xr:uid="{00000000-0006-0000-0A00-00000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0F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0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K205" authorId="0" shapeId="0" xr:uid="{00000000-0006-0000-0A00-000011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L205" authorId="0" shapeId="0" xr:uid="{00000000-0006-0000-0A00-000012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M205" authorId="0" shapeId="0" xr:uid="{00000000-0006-0000-0A00-00001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5" authorId="0" shapeId="0" xr:uid="{00000000-0006-0000-0A00-00001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5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A00-00001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1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1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5" authorId="0" shapeId="0" xr:uid="{00000000-0006-0000-0A00-00001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1B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7" authorId="0" shapeId="0" xr:uid="{00000000-0006-0000-0A00-00001C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7" authorId="0" shapeId="0" xr:uid="{00000000-0006-0000-0A00-00001D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210" authorId="0" shapeId="0" xr:uid="{00000000-0006-0000-0A00-00001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1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2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2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2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2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2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2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26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2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2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2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2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2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2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2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H214" authorId="0" shapeId="0" xr:uid="{00000000-0006-0000-0A00-00002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2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238" authorId="0" shapeId="0" xr:uid="{00000000-0006-0000-0A00-000030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31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2" authorId="0" shapeId="0" xr:uid="{00000000-0006-0000-0A00-00003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242" authorId="0" shapeId="0" xr:uid="{00000000-0006-0000-0A00-00003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K242" authorId="0" shapeId="0" xr:uid="{00000000-0006-0000-0A00-00003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L242" authorId="0" shapeId="0" xr:uid="{00000000-0006-0000-0A00-00003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M242" authorId="0" shapeId="0" xr:uid="{00000000-0006-0000-0A00-00003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242" authorId="0" shapeId="0" xr:uid="{00000000-0006-0000-0A00-00003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9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H308" authorId="0" shapeId="0" xr:uid="{00000000-0006-0000-0A00-00003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08" authorId="0" shapeId="0" xr:uid="{00000000-0006-0000-0A00-00004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4B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8" authorId="0" shapeId="0" xr:uid="{00000000-0006-0000-0A00-00004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08" authorId="0" shapeId="0" xr:uid="{00000000-0006-0000-0A00-00004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308" authorId="0" shapeId="0" xr:uid="{00000000-0006-0000-0A00-00004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O308" authorId="0" shapeId="0" xr:uid="{00000000-0006-0000-0A00-00005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308" authorId="0" shapeId="0" xr:uid="{00000000-0006-0000-0A00-00005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Q308" authorId="0" shapeId="0" xr:uid="{00000000-0006-0000-0A00-00005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5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A00-00005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5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08" authorId="0" shapeId="0" xr:uid="{00000000-0006-0000-0A00-00003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3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08" authorId="0" shapeId="0" xr:uid="{00000000-0006-0000-0A00-00003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3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4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A308" authorId="0" shapeId="0" xr:uid="{00000000-0006-0000-0A00-00004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4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4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4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4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8" authorId="0" shapeId="0" xr:uid="{00000000-0006-0000-0A00-00004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47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H308" authorId="0" shapeId="0" xr:uid="{00000000-0006-0000-0A00-00004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08" authorId="0" shapeId="0" xr:uid="{00000000-0006-0000-0A00-00004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56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H315" authorId="0" shapeId="0" xr:uid="{00000000-0006-0000-0A00-000057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I315" authorId="0" shapeId="0" xr:uid="{00000000-0006-0000-0A00-000058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5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5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5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45" authorId="0" shapeId="0" xr:uid="{00000000-0006-0000-0A00-00005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5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5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45" authorId="0" shapeId="0" xr:uid="{00000000-0006-0000-0A00-00005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345" authorId="0" shapeId="0" xr:uid="{00000000-0006-0000-0A00-00006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345" authorId="0" shapeId="0" xr:uid="{00000000-0006-0000-0A00-00006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6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6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Q345" authorId="0" shapeId="0" xr:uid="{00000000-0006-0000-0A00-00006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345" authorId="0" shapeId="0" xr:uid="{00000000-0006-0000-0A00-00006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S345" authorId="0" shapeId="0" xr:uid="{00000000-0006-0000-0A00-00006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345" authorId="0" shapeId="0" xr:uid="{00000000-0006-0000-0A00-00006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45" authorId="0" shapeId="0" xr:uid="{00000000-0006-0000-0A00-000068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5" authorId="0" shapeId="0" xr:uid="{00000000-0006-0000-0A00-000069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356" authorId="0" shapeId="0" xr:uid="{00000000-0006-0000-0A00-00006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6E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6F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70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71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7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7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7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7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77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78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79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7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7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7D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7E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7F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356" authorId="0" shapeId="0" xr:uid="{00000000-0006-0000-0A00-000080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81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82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83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84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85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86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87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8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6B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6C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56" authorId="0" shapeId="0" xr:uid="{00000000-0006-0000-0A00-00006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368" authorId="0" shapeId="0" xr:uid="{00000000-0006-0000-0A00-000089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8A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8B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8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368" authorId="0" shapeId="0" xr:uid="{00000000-0006-0000-0A00-00008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M368" authorId="0" shapeId="0" xr:uid="{00000000-0006-0000-0A00-00008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List>
</comments>
</file>

<file path=xl/sharedStrings.xml><?xml version="1.0" encoding="utf-8"?>
<sst xmlns="http://schemas.openxmlformats.org/spreadsheetml/2006/main" count="13597" uniqueCount="5772">
  <si>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</si>
  <si>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</si>
  <si>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</si>
  <si>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</si>
  <si>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</si>
  <si>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</si>
  <si>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</si>
  <si>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</si>
  <si>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</si>
  <si>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</si>
  <si>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</si>
  <si>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</si>
  <si>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</si>
  <si>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</si>
  <si>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</si>
  <si>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</si>
  <si>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</si>
  <si>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</si>
  <si>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</si>
  <si>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</si>
  <si>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</si>
  <si>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</si>
  <si>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</si>
  <si>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</si>
  <si>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</si>
  <si>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</si>
  <si>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</si>
  <si>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</si>
  <si>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</si>
  <si>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</si>
  <si>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</si>
  <si>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</si>
  <si>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</si>
  <si>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</si>
  <si>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</si>
  <si>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</si>
  <si>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</si>
  <si>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</si>
  <si>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</si>
  <si>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</si>
  <si>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</si>
  <si>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</si>
  <si>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</si>
  <si>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</si>
  <si>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</si>
  <si>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</si>
  <si>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</si>
  <si>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</si>
  <si>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</si>
  <si>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</si>
  <si>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</si>
  <si>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</si>
  <si>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</si>
  <si>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</si>
  <si>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</si>
  <si>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</si>
  <si>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</si>
  <si>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</si>
  <si>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</si>
  <si>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</si>
  <si>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</si>
  <si>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</si>
  <si>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</si>
  <si>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</si>
  <si>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</si>
  <si>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</si>
  <si>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</si>
  <si>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</si>
  <si>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</si>
  <si>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</si>
  <si>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</si>
  <si>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</si>
  <si>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</si>
  <si>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</si>
  <si>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</si>
  <si>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</si>
  <si>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</si>
  <si>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</si>
  <si>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</si>
  <si>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</si>
  <si>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</si>
  <si>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</si>
  <si>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</si>
  <si>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</si>
  <si>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</si>
  <si>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</si>
  <si>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</si>
  <si>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</si>
  <si>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</si>
  <si>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</si>
  <si>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</si>
  <si>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</si>
  <si>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</si>
  <si>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</si>
  <si>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</si>
  <si>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</si>
  <si>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</si>
  <si>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</si>
  <si>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</si>
  <si>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</si>
  <si>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</si>
  <si>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</si>
  <si>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</si>
  <si>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</si>
  <si>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</si>
  <si>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</si>
  <si>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</si>
  <si>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</si>
  <si>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</si>
  <si>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</si>
  <si>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</si>
  <si>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</si>
  <si>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</si>
  <si>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</si>
  <si>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</si>
  <si>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</si>
  <si>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</si>
  <si>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</si>
  <si>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</si>
  <si>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</si>
  <si>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</si>
  <si>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</si>
  <si>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</si>
  <si>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</si>
  <si>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</si>
  <si>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</si>
  <si>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</si>
  <si>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</si>
  <si>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</si>
  <si>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</si>
  <si>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</si>
  <si>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</si>
  <si>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</si>
  <si>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</si>
  <si>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</si>
  <si>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</si>
  <si>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</si>
  <si>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</si>
  <si>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</si>
  <si>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</si>
  <si>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</si>
  <si>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</si>
  <si>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</si>
  <si>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</si>
  <si>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</si>
  <si>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</si>
  <si>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</si>
  <si>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</si>
  <si>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</si>
  <si>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</si>
  <si>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</si>
  <si>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</si>
  <si>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</si>
  <si>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</si>
  <si>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</si>
  <si>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</si>
  <si>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</si>
  <si>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</si>
  <si>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</si>
  <si>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</si>
  <si>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</si>
  <si>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</si>
  <si>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</si>
  <si>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</si>
  <si>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</si>
  <si>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</si>
  <si>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</si>
  <si>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</si>
  <si>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</si>
  <si>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</si>
  <si>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</si>
  <si>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</si>
  <si>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</si>
  <si>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</si>
  <si>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</si>
  <si>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SEC-66B11162</t>
  </si>
  <si>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</si>
  <si>
    <r>
      <rPr>
        <sz val="11"/>
        <color rgb="FF000000"/>
        <rFont val="Calibri"/>
      </rPr>
      <t xml:space="preserve">Set the following UI path to </t>
    </r>
    <r>
      <rPr>
        <b/>
        <sz val="11"/>
        <color rgb="FF000000"/>
        <rFont val="Calibri"/>
      </rPr>
      <t>Prompt for credentials on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running with enhanced privilege protection</t>
    </r>
  </si>
  <si>
    <r>
      <rPr>
        <sz val="11"/>
        <color rgb="FF000000"/>
        <rFont val="Calibri"/>
      </rPr>
      <t>User Account Control: Behavior of the elevation prompt for administrators in Enhanced Privilege Protection Mode</t>
    </r>
    <r>
      <rPr>
        <sz val="11"/>
        <color rgb="FF000000"/>
        <rFont val="Calibri"/>
      </rPr>
      <t xml:space="preserve">
</t>
    </r>
    <r>
      <rPr>
        <sz val="11"/>
        <color rgb="FF000000"/>
        <rFont val="Calibri"/>
      </rPr>
      <t>This policy setting controls the behavior of the elevation prompt for administrators running in Enhanced Privilege Protection Mode.</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elevated with enhanced privilege protection.</t>
    </r>
    <r>
      <rPr>
        <sz val="11"/>
        <color rgb="FF000000"/>
        <rFont val="Calibri"/>
      </rPr>
      <t xml:space="preserve">
</t>
    </r>
    <r>
      <rPr>
        <sz val="11"/>
        <color rgb="FF000000"/>
        <rFont val="Calibri"/>
      </rPr>
      <t>• Prompt for credentials: When an operation requires elevation of privilege, the user is prompted on the secure desktop to enter an administrative user name and password. If the user enters valid credentials, the operation continues elevated with enhanced privilege protection.</t>
    </r>
  </si>
  <si>
    <t>MACHINE\Software\Microsoft\Windows\CurrentVersion\Policies\System\ConsentPromptBehaviorEnhancedAdmin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</si>
  <si>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</si>
  <si>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</si>
  <si>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</si>
  <si>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</si>
  <si>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</si>
  <si>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SEC-65CD105F</t>
  </si>
  <si>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</si>
  <si>
    <r>
      <rPr>
        <sz val="11"/>
        <color rgb="FF000000"/>
        <rFont val="Calibri"/>
      </rPr>
      <t xml:space="preserve">Set the following UI path to </t>
    </r>
    <r>
      <rPr>
        <b/>
        <sz val="11"/>
        <color rgb="FF000000"/>
        <rFont val="Calibri"/>
      </rPr>
      <t>Admin approval mode with enhanced privilege protection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Configure type of Admin Approval Mode</t>
    </r>
  </si>
  <si>
    <r>
      <rPr>
        <sz val="11"/>
        <color rgb="FF000000"/>
        <rFont val="Calibri"/>
      </rPr>
      <t>User Account Control: Configure type of Admin Approval Mode</t>
    </r>
    <r>
      <rPr>
        <sz val="11"/>
        <color rgb="FF000000"/>
        <rFont val="Calibri"/>
      </rPr>
      <t xml:space="preserve">
</t>
    </r>
    <r>
      <rPr>
        <sz val="11"/>
        <color rgb="FF000000"/>
        <rFont val="Calibri"/>
      </rPr>
      <t>This policy setting controls whether enhanced privilege protection is applied to admin approval mode elevations. If you change this policy setting, you must restart your computer. This policy is only supported on Windows Desktop, not Server.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xml:space="preserve">• Admin Approval Mode is running in legacy mode (Default) </t>
    </r>
    <r>
      <rPr>
        <sz val="11"/>
        <color rgb="FF000000"/>
        <rFont val="Calibri"/>
      </rPr>
      <t xml:space="preserve">
</t>
    </r>
    <r>
      <rPr>
        <sz val="11"/>
        <color rgb="FF000000"/>
        <rFont val="Calibri"/>
      </rPr>
      <t>• Admin Approval Mode is running with enhanced privilege protection</t>
    </r>
  </si>
  <si>
    <t>MACHINE\Software\Microsoft\Windows\CurrentVersion\Policies\System\TypeOfAdminApprovalMode</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</si>
  <si>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</si>
  <si>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</si>
  <si>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</si>
  <si>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</si>
  <si>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</si>
  <si>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</si>
  <si>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</si>
  <si>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</si>
  <si>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</si>
  <si>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</si>
  <si>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</si>
  <si>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</si>
  <si>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</si>
  <si>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</si>
  <si>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</si>
  <si>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</si>
  <si>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</si>
  <si>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</si>
  <si>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</si>
  <si>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</si>
  <si>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</si>
  <si>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</si>
  <si>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</si>
  <si>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</si>
  <si>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</si>
  <si>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</si>
  <si>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</si>
  <si>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</si>
  <si>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</si>
  <si>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</si>
  <si>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</si>
  <si>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</si>
  <si>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</si>
  <si>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</si>
  <si>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</si>
  <si>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</si>
  <si>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</si>
  <si>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</si>
  <si>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</si>
  <si>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</si>
  <si>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</si>
  <si>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</si>
  <si>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</si>
  <si>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</si>
  <si>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</si>
  <si>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</si>
  <si>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</si>
  <si>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</si>
  <si>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</si>
  <si>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</si>
  <si>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</si>
  <si>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</si>
  <si>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</si>
  <si>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</si>
  <si>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</si>
  <si>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</si>
  <si>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</si>
  <si>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</si>
  <si>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</si>
  <si>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</si>
  <si>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</si>
  <si>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</si>
  <si>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</si>
  <si>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</si>
  <si>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</si>
  <si>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</si>
  <si>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</si>
  <si>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</si>
  <si>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</si>
  <si>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</si>
  <si>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</si>
  <si>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</si>
  <si>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</si>
  <si>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</si>
  <si>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</si>
  <si>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</si>
  <si>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</si>
  <si>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</si>
  <si>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</si>
  <si>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</si>
  <si>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 RESTRICTED SERVICES\PrintSpoolerService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</si>
  <si>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</si>
  <si>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</si>
  <si>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</si>
  <si>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</si>
  <si>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</si>
  <si>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</si>
  <si>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</si>
  <si>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</si>
  <si>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</si>
  <si>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</si>
  <si>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</si>
  <si>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</si>
  <si>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</si>
  <si>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</si>
  <si>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</si>
  <si>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</si>
  <si>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</si>
  <si>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</si>
  <si>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</si>
  <si>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</si>
  <si>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</si>
  <si>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</si>
  <si>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</si>
  <si>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</si>
  <si>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</si>
  <si>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</si>
  <si>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</si>
  <si>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</si>
  <si>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</si>
  <si>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</si>
  <si>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</si>
  <si>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</si>
  <si>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</si>
  <si>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</si>
  <si>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</si>
  <si>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</si>
  <si>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</si>
  <si>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</si>
  <si>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</si>
  <si>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</si>
  <si>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</si>
  <si>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</si>
  <si>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</si>
  <si>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</si>
  <si>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</si>
  <si>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</si>
  <si>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</si>
  <si>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</si>
  <si>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</si>
  <si>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</si>
  <si>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</si>
  <si>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</si>
  <si>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</si>
  <si>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</si>
  <si>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</si>
  <si>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</si>
  <si>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</si>
  <si>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</si>
  <si>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</si>
  <si>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</si>
  <si>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</si>
  <si>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</si>
  <si>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</si>
  <si>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</si>
  <si>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</si>
  <si>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</si>
  <si>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</si>
  <si>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</si>
  <si>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</si>
  <si>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</si>
  <si>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</si>
  <si>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</si>
  <si>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</si>
  <si>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</si>
  <si>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</si>
  <si>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</si>
  <si>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</si>
  <si>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</si>
  <si>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</si>
  <si>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</si>
  <si>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</si>
  <si>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</si>
  <si>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</si>
  <si>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</si>
  <si>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</si>
  <si>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</si>
  <si>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</si>
  <si>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</si>
  <si>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</si>
  <si>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</si>
  <si>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</si>
  <si>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</si>
  <si>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</si>
  <si>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</si>
  <si>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</si>
  <si>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</si>
  <si>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</si>
  <si>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</si>
  <si>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</si>
  <si>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</si>
  <si>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</si>
  <si>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</si>
  <si>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</si>
  <si>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</si>
  <si>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</si>
  <si>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</si>
  <si>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</si>
  <si>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</si>
  <si>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</si>
  <si>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</si>
  <si>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</si>
  <si>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</si>
  <si>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</si>
  <si>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</si>
  <si>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</si>
  <si>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</si>
  <si>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</si>
  <si>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</si>
  <si>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</si>
  <si>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</si>
  <si>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</si>
  <si>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</si>
  <si>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</si>
  <si>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</si>
  <si>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</si>
  <si>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</si>
  <si>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</si>
  <si>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</si>
  <si>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</si>
  <si>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</si>
  <si>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</si>
  <si>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</si>
  <si>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</si>
  <si>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</si>
  <si>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</si>
  <si>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</si>
  <si>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</si>
  <si>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</si>
  <si>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</si>
  <si>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</si>
  <si>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</si>
  <si>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</si>
  <si>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</si>
  <si>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</si>
  <si>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</si>
  <si>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</si>
  <si>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</si>
  <si>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</si>
  <si>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</si>
  <si>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</si>
  <si>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</si>
  <si>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</si>
  <si>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</si>
  <si>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</si>
  <si>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</si>
  <si>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</si>
  <si>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</si>
  <si>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</si>
  <si>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</si>
  <si>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</si>
  <si>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</si>
  <si>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</si>
  <si>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</si>
  <si>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</si>
  <si>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</si>
  <si>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</si>
  <si>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</si>
  <si>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</si>
  <si>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</si>
  <si>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</si>
  <si>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</si>
  <si>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</si>
  <si>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</si>
  <si>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</si>
  <si>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</si>
  <si>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</si>
  <si>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</si>
  <si>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</si>
  <si>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</si>
  <si>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</si>
  <si>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</si>
  <si>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</si>
  <si>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</si>
  <si>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</si>
  <si>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</si>
  <si>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</si>
  <si>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</si>
  <si>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</si>
  <si>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</si>
  <si>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</si>
  <si>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</si>
  <si>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</si>
  <si>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</si>
  <si>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</si>
  <si>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</si>
  <si>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</si>
  <si>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</si>
  <si>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</si>
  <si>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Windows.Disabled: Allows local accounts to have full administrative rights when authenticating via network logon by configuring the LocalAccountTokenFilterPolicy registry value to 1.For more information about local accounts and credential theft see "Mitigating Pass-the-Hash (PtH) Attacks and Other Credential Theft Techniques": http://www.microsoft.com/en-us/download/details.aspx?id=36036.For more information about LocalAccountTokenFilterPolicy see http://support.microsoft.com/kb/951016.</t>
    </r>
  </si>
  <si>
    <t>HKLM\SOFTWARE\Microsoft\Windows\CurrentVersion\Policies\System!LocalAccountTokenFilterPolicy</t>
  </si>
  <si>
    <t>At least Windows Vista</t>
  </si>
  <si>
    <t>CPT-C5406ED2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</si>
  <si>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</si>
  <si>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</si>
  <si>
    <r>
      <rPr>
        <sz val="11"/>
        <color rgb="FF000000"/>
        <rFont val="Calibri"/>
      </rPr>
      <t>This policy setting controls whether packet level privacy is enabled for RPC for incoming connections.By default packet level privacy is enabled for RPC for incoming connections.If you enable or do not configure this policy setting packet level privacy is enabled for RPC for incoming connections.</t>
    </r>
  </si>
  <si>
    <t>HKLM\SYSTEM\CurrentControlSet\Control\Print!RpcAuthnLevelPrivacyEnabled</t>
  </si>
  <si>
    <t>At least Windows Server 2016 Windows 10</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</si>
  <si>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</si>
  <si>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</si>
  <si>
    <r>
      <rPr>
        <sz val="11"/>
        <color rgb="FF000000"/>
        <rFont val="Calibri"/>
      </rPr>
      <t xml:space="preserve">Set the following UI path to </t>
    </r>
    <r>
      <rPr>
        <b/>
        <sz val="11"/>
        <color rgb="FF000000"/>
        <rFont val="Calibri"/>
      </rPr>
      <t>Disable driver</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</si>
  <si>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</si>
  <si>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</si>
  <si>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</si>
  <si>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</si>
  <si>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</si>
  <si>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</si>
  <si>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</si>
  <si>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</si>
  <si>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</si>
  <si>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</si>
  <si>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</si>
  <si>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</si>
  <si>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</si>
  <si>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CPT-94D55081</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</si>
  <si>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</si>
  <si>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Guide\LSA Protection</t>
    </r>
  </si>
  <si>
    <r>
      <rPr>
        <sz val="11"/>
        <color rgb="FF000000"/>
        <rFont val="Calibri"/>
      </rPr>
      <t>For Windows 11 version 22H2 and beyond a new setting is used to configure this. IT can be located at 'System\Local Security Authority\Configures LSASS to run as a protected process' which provides additional configuration options.  Enable LSA protection.  For more information see http://technet.microsoft.com/en-us/library/dn408187.aspx</t>
    </r>
  </si>
  <si>
    <t>HKLM\SYSTEM\CurrentControlSet\Control\Lsa!RunAsPPL</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</si>
  <si>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</si>
  <si>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</si>
  <si>
    <r>
      <rPr>
        <sz val="11"/>
        <color rgb="FF000000"/>
        <rFont val="Calibri"/>
      </rPr>
      <t xml:space="preserve">Set the following UI path to </t>
    </r>
    <r>
      <rPr>
        <b/>
        <sz val="11"/>
        <color rgb="FF000000"/>
        <rFont val="Calibri"/>
      </rPr>
      <t>P-node</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</si>
  <si>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</si>
  <si>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</si>
  <si>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MSS (Legacy)</t>
  </si>
  <si>
    <t>CPT-88AEB965</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</si>
  <si>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</si>
  <si>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t>
    </r>
  </si>
  <si>
    <r>
      <rPr>
        <sz val="11"/>
        <color rgb="FF000000"/>
        <rFont val="Calibri"/>
      </rPr>
      <t>MSS: (DisableIPSourceRouting IPv6) IP source routing protection level</t>
    </r>
  </si>
  <si>
    <t>HKLM\System\CurrentControlSet\Services\Tcpip6\Parameters!DisableIPSourceRouting</t>
  </si>
  <si>
    <t>CPT-6F8448F4</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</si>
  <si>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</si>
  <si>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t>
    </r>
  </si>
  <si>
    <r>
      <rPr>
        <sz val="11"/>
        <color rgb="FF000000"/>
        <rFont val="Calibri"/>
      </rPr>
      <t>MSS: (DisableIPSourceRouting) IP source routing protection level</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</si>
  <si>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</si>
  <si>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</si>
  <si>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</si>
  <si>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</si>
  <si>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</si>
  <si>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</si>
  <si>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</si>
  <si>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</si>
  <si>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</si>
  <si>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</si>
  <si>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</si>
  <si>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</si>
  <si>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CPT-D3DC1C9F</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</si>
  <si>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</si>
  <si>
    <r>
      <rPr>
        <sz val="11"/>
        <color rgb="FF000000"/>
        <rFont val="Calibri"/>
      </rPr>
      <t xml:space="preserve">Set the following UI path to </t>
    </r>
    <r>
      <rPr>
        <b/>
        <sz val="11"/>
        <color rgb="FF000000"/>
        <rFont val="Calibri"/>
      </rPr>
      <t>Enabled: Disable NetBIOS name resolution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Client\Configure NetBIOS settings</t>
    </r>
  </si>
  <si>
    <r>
      <rPr>
        <sz val="11"/>
        <color rgb="FF000000"/>
        <rFont val="Calibri"/>
      </rPr>
      <t>Specifies if the DNS client will perform name resolution over NetBIOS.By default the DNS client will disable NetBIOS name resolution on public networks for security reasons.To use this policy setting click Enabled and then select one of the following options from the drop-down list:Disable NetBIOS name resolution: Never allow NetBIOS name resolution.Allow NetBIOS name resolution: Always allow NetBIOS name resolution.Disable NetBIOS name resolution on public networks: Only allow NetBIOS name resolution on network adapters which are not connected to public networks.NetBIOS learning mode: Always allow NetBIOS name resolution and use it as a fallback after mDNS/LLMNR queries fail.If you disable this policy setting or if you do not configure this policy setting the DNS client will use locally configured settings.</t>
    </r>
  </si>
  <si>
    <t>HKLM\Software\Policies\Microsoft\Windows NT\DNSClient!EnableNetbios</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</si>
  <si>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</si>
  <si>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</si>
  <si>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</si>
  <si>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DNS client.If you disable this policy setting or you do not configure this policy setting LLMNR will be enabled on all available network adapters.</t>
    </r>
  </si>
  <si>
    <t>HKLM\Software\Policies\Microsoft\Windows NT\DNSClient!EnableMulticast</t>
  </si>
  <si>
    <t>Network\Lanman Server</t>
  </si>
  <si>
    <t>CPT-40A4E913</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</si>
  <si>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</si>
  <si>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encryption</t>
    </r>
  </si>
  <si>
    <r>
      <rPr>
        <sz val="11"/>
        <color rgb="FF000000"/>
        <rFont val="Calibri"/>
      </rPr>
      <t>This policy controls whether the SMB server will log the event when the SMB client doesn't support encryption.If you enable this policy setting the SMB server will log the event when the SMB client doesn't support encryption.If you disable or do not configure this policy setting the SMB server will not log the event.</t>
    </r>
  </si>
  <si>
    <t>HKLM\Software\Policies\Microsoft\Windows\LanmanServer!AuditClientDoesNotSupportEncryption</t>
  </si>
  <si>
    <t>At least Windows Server 2025 Windows 11</t>
  </si>
  <si>
    <t>CPT-FCB25173</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</si>
  <si>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</si>
  <si>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</si>
  <si>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</si>
  <si>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HKLM\Software\Policies\Microsoft\Windows\LanmanServer!AuditClientDoesNotSupportSigning</t>
  </si>
  <si>
    <t>CPT-BCF937ED</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</si>
  <si>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</si>
  <si>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insecure guest logon</t>
    </r>
  </si>
  <si>
    <r>
      <rPr>
        <sz val="11"/>
        <color rgb="FF000000"/>
        <rFont val="Calibri"/>
      </rPr>
      <t>This policy controls whether the SMB server will enable the audit event when the client is logged on as guest account.If you enable this policy setting the SMB server will log the event when the client is logged on as guest account.If you disable or do not configure this policy setting the SMB server will not log the event.</t>
    </r>
  </si>
  <si>
    <t>HKLM\Software\Policies\Microsoft\Windows\LanmanServer!AuditInsecureGuestLogon</t>
  </si>
  <si>
    <t>CPT-30F8A86F</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</si>
  <si>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</si>
  <si>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authentication rate limiter</t>
    </r>
  </si>
  <si>
    <r>
      <rPr>
        <sz val="11"/>
        <color rgb="FF000000"/>
        <rFont val="Calibri"/>
      </rPr>
      <t>This policy controls whether the SMB server will enable or disable the authentication rate limiter.If you disable this policy setting the authentication rate limiter will not be enabled.If you do not configure this policy setting the authentication rate limiter may still be working depending on the delay settings (the recommended delay value is 2000ms).</t>
    </r>
  </si>
  <si>
    <t>HKLM\Software\Policies\Microsoft\Windows\LanmanServer!EnableAuthRateLimiter</t>
  </si>
  <si>
    <t>CPT-631EF0D0</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</si>
  <si>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</si>
  <si>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remote mailslots</t>
    </r>
  </si>
  <si>
    <r>
      <rPr>
        <sz val="11"/>
        <color rgb="FF000000"/>
        <rFont val="Calibri"/>
      </rPr>
      <t>This policy controls whether the SMB server will enable or disable remote mailslots over the computer browser service.If you disable this policy setting the computer browser service will no longer run as expected.If you do not configure this policy setting the computer browser may still be working with remote mailslots enabled.Note: This policy requires a Windows reboot to take effect.</t>
    </r>
  </si>
  <si>
    <t>HKLM\Software\Policies\Microsoft\Windows\Bowser!EnableMailslots</t>
  </si>
  <si>
    <t>CPT-A0D7B2A9</t>
  </si>
  <si>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</si>
  <si>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maximum version of SMB</t>
    </r>
  </si>
  <si>
    <r>
      <rPr>
        <sz val="11"/>
        <color rgb="FF000000"/>
        <rFont val="Calibri"/>
      </rPr>
      <t>This policy controls the maximum version of SMB protocolNote: This group policy does not prevent use of SMB 1 if that component is still installed and enabled.</t>
    </r>
  </si>
  <si>
    <t>HKLM\Software\Policies\Microsoft\Windows\LanmanServer!MaxSmb2Dialect</t>
  </si>
  <si>
    <t>At least Windows Server 2022 Windows 11</t>
  </si>
  <si>
    <t>CPT-4CCFF6A9</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</si>
  <si>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</si>
  <si>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minimum version of SMB</t>
    </r>
  </si>
  <si>
    <r>
      <rPr>
        <sz val="11"/>
        <color rgb="FF000000"/>
        <rFont val="Calibri"/>
      </rPr>
      <t>This policy controls the minimum version of SMB protocolNote: This group policy does not prevent use of SMB 1 if that component is still installed and enabled.</t>
    </r>
  </si>
  <si>
    <t>HKLM\Software\Policies\Microsoft\Windows\LanmanServer!MinSmb2Dialect</t>
  </si>
  <si>
    <t>CPT-3CA0A420</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</si>
  <si>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</si>
  <si>
    <r>
      <rPr>
        <sz val="11"/>
        <color rgb="FF000000"/>
        <rFont val="Calibri"/>
      </rPr>
      <t xml:space="preserve">Set the following UI path to </t>
    </r>
    <r>
      <rPr>
        <b/>
        <sz val="11"/>
        <color rgb="FF000000"/>
        <rFont val="Calibri"/>
      </rPr>
      <t>Enabled: 2000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Server\Set authentication rate limiter delay (milliseconds)</t>
    </r>
  </si>
  <si>
    <r>
      <rPr>
        <sz val="11"/>
        <color rgb="FF000000"/>
        <rFont val="Calibri"/>
      </rPr>
      <t>This policy controls whether the SMB server will use a default value in milliseconds for the invalid authentication delay.If you configure this policy setting the authentication rate limiter will use the specified value for delaying invalid authentication attempts.If you do not configure this policy setting the authentication rate limiter will use the default value or the value from local registry under HKLM\SYSTEM\CurrentControlSet\Services\LanmanServer\Parameters.</t>
    </r>
  </si>
  <si>
    <t>HKLM\Software\Policies\Microsoft\Windows\LanmanServer!InvalidAuthenticationDelayTimeInMs</t>
  </si>
  <si>
    <t>Unknown</t>
  </si>
  <si>
    <t>Network\Lanman Workstation</t>
  </si>
  <si>
    <t>CPT-17083A63</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</si>
  <si>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insecure guest logon</t>
    </r>
  </si>
  <si>
    <r>
      <rPr>
        <sz val="11"/>
        <color rgb="FF000000"/>
        <rFont val="Calibri"/>
      </rPr>
      <t>This policy controls whether the SMB client will enable the audit event when the client is logged on as guest account.If you enable this policy setting the SMB client will log the event when the client is logged on as guest account.If you disable or do not configure this policy setting the SMB client will not log the event.</t>
    </r>
  </si>
  <si>
    <t>HKLM\Software\Policies\Microsoft\Windows\LanmanWorkstation!AuditInsecureGuestLogon</t>
  </si>
  <si>
    <t>CPT-2257655F</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</si>
  <si>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</si>
  <si>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encryption</t>
    </r>
  </si>
  <si>
    <r>
      <rPr>
        <sz val="11"/>
        <color rgb="FF000000"/>
        <rFont val="Calibri"/>
      </rPr>
      <t>This policy controls whether the SMB client will enable the audit event when the SMB server doesn't support encryption.If you enable this policy setting the SMB client will log the event when the SMB server doesn't support encryption.If you disable or do not configure this policy setting the SMB client will not log the event.</t>
    </r>
  </si>
  <si>
    <t>HKLM\Software\Policies\Microsoft\Windows\LanmanWorkstation!AuditServerDoesNotSupportEncryption</t>
  </si>
  <si>
    <t>CPT-12A842EE</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</si>
  <si>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</si>
  <si>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signing</t>
    </r>
  </si>
  <si>
    <r>
      <rPr>
        <sz val="11"/>
        <color rgb="FF000000"/>
        <rFont val="Calibri"/>
      </rPr>
      <t>This policy controls whether the SMB client will enable the audit event when the SMB server doesn't support signing.If you enable this policy setting the SMB client will log the event when the SMB server doesn't support signing.If you disable or do not configure this policy setting the SMB client will not log the event.</t>
    </r>
  </si>
  <si>
    <t>HKLM\Software\Policies\Microsoft\Windows\LanmanWorkstation!AuditServerDoesNotSupportSigning</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</si>
  <si>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</si>
  <si>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</si>
  <si>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</si>
  <si>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</si>
  <si>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</si>
  <si>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CPT-E8F53D4A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</si>
  <si>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remote mailslots</t>
    </r>
  </si>
  <si>
    <r>
      <rPr>
        <sz val="11"/>
        <color rgb="FF000000"/>
        <rFont val="Calibri"/>
      </rPr>
      <t>This policy controls whether the SMB client will enable or disable remote mailslots over MUP.If you disable this policy setting remote mailslots will not function over MUP hence they will not go through the SMB client redirector.If you do not configure this policy setting remote mailslots may be allowed through MUP.</t>
    </r>
  </si>
  <si>
    <t>HKLM\Software\Policies\Microsoft\Windows\NetworkProvider!EnableMailslots</t>
  </si>
  <si>
    <t>CPT-313C1A5F</t>
  </si>
  <si>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maximum version of SMB</t>
    </r>
  </si>
  <si>
    <t>HKLM\Software\Policies\Microsoft\Windows\LanmanWorkstation!MaxSmb2Dialect</t>
  </si>
  <si>
    <t>CPT-32663191</t>
  </si>
  <si>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minimum version of SMB</t>
    </r>
  </si>
  <si>
    <t>HKLM\Software\Policies\Microsoft\Windows\LanmanWorkstation!MinSmb2Dialect</t>
  </si>
  <si>
    <t>CPT-DC502287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</si>
  <si>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</si>
  <si>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Workstation\Require Encryption</t>
    </r>
  </si>
  <si>
    <r>
      <rPr>
        <sz val="11"/>
        <color rgb="FF000000"/>
        <rFont val="Calibri"/>
      </rPr>
      <t>This policy controls whether the SMB client will require encryption.If you enable this policy setting the SMB client will require the SMB server to support encryption and encrypt the data.If you disable or do not configure this policy setting the SMB client will not require encryption. However SMB encryption may still be required; see notes below.Note: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encryption.Important: SMB encryption requires SMB 3.0 or later</t>
    </r>
  </si>
  <si>
    <t>HKLM\Software\Policies\Microsoft\Windows\LanmanWorkstation!RequireEncryption</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</si>
  <si>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</si>
  <si>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</si>
  <si>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</si>
  <si>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</si>
  <si>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ICS.Note: Internet Connection Sharing is only available when two or more network connections are present.Note: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blocked.Note: Nonadministrators are already prohibited from configuring Internet Connection Sharing regardless of this setting.Note: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</si>
  <si>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</si>
  <si>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At least Windows Server 2003 operating systems or Windows XP Professional</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</si>
  <si>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</si>
  <si>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</si>
  <si>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</si>
  <si>
    <r>
      <rPr>
        <sz val="11"/>
        <color rgb="FF000000"/>
        <rFont val="Calibri"/>
      </rPr>
      <t xml:space="preserve">Set the following UI path to </t>
    </r>
    <r>
      <rPr>
        <b/>
        <sz val="11"/>
        <color rgb="FF000000"/>
        <rFont val="Calibri"/>
      </rPr>
      <t>Enabled; \\*\SYSVOL = RequireIntegrity=1; RequireMutualAuthentication=1; \\*\NETLOGON = RequireIntegrity=1;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</si>
  <si>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</si>
  <si>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</si>
  <si>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</si>
  <si>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</si>
  <si>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</si>
  <si>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</si>
  <si>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</si>
  <si>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</si>
  <si>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</si>
  <si>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</si>
  <si>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</si>
  <si>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</si>
  <si>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</si>
  <si>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available.If this policy setting is disabled both "Connect to suggested open hotspots" "Connect to networks shared by my contacts" and "Enable paid services" will be turned off and users on this device will be prevented from enabling them.If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</si>
  <si>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</si>
  <si>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</si>
  <si>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Printers</t>
  </si>
  <si>
    <t>CPT-A68439A6</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</si>
  <si>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</si>
  <si>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Redirection Guard</t>
    </r>
  </si>
  <si>
    <r>
      <rPr>
        <sz val="11"/>
        <color rgb="FF000000"/>
        <rFont val="Calibri"/>
      </rPr>
      <t>Determines whether Redirection Guard is enabled for the print spooler.You can enable this setting to configure the Redirection Guard policy being applied to spooler.If you disable or do not configure this policy setting Redirection Guard will default to being 'Enabled'.If you enable this setting you may select the following options:-- Enabled : Redirection Guard will prevent any file redirections from being followed-- Disabed : Redirection Guard will not be enabled and file redirections may be used within the spooler process-- Audit   : Redirection Guard will log events as though it were enabled but will not actually prevent file redirections from being used within the spooler.</t>
    </r>
  </si>
  <si>
    <t>HKLM\Software\Policies\Microsoft\Windows NT\Printers!RedirectionGuardPolicy</t>
  </si>
  <si>
    <t>CPT-4CEA62C6</t>
  </si>
  <si>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</si>
  <si>
    <r>
      <rPr>
        <sz val="11"/>
        <color rgb="FF000000"/>
        <rFont val="Calibri"/>
      </rPr>
      <t xml:space="preserve">Set the following UI path to </t>
    </r>
    <r>
      <rPr>
        <b/>
        <sz val="11"/>
        <color rgb="FF000000"/>
        <rFont val="Calibri"/>
      </rPr>
      <t>Enabled: RPC over TCP |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connection settings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</si>
  <si>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 "RPC over TCP": Use RPC over TCP for outgoing RPC connections to a remote print spooler    -- "RPC over named pipes": Use RPC over named pipes for outgoing RPC connections to a remote print spoolerUse authentication for outgoing RPC over named pipes connections:    -- "Default": By default domain joined computers enable RPC authentication for RPC over named pipes while non domain joined computers disable RPC authentication for RPC over named pipes    -- "Authentication enabled": RPC authentication will be used for outgoing RPC over named pipes connections    -- "Authentication disabled": RPC authentication will not be used for outgoing RPC over named pipes connectionsIf you disable or do not configure this policy setting the above defaults will be used.</t>
    </r>
  </si>
  <si>
    <t>HKLM\Software\Policies\Microsoft\Windows NT\Printers\RPC!RpcUseNamedPipeProtocol HKLM\Software\Policies\Microsoft\Windows NT\Printers\RPC!RpcAuthentication</t>
  </si>
  <si>
    <t>CPT-20F847DA</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</si>
  <si>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</si>
  <si>
    <r>
      <rPr>
        <sz val="11"/>
        <color rgb="FF000000"/>
        <rFont val="Calibri"/>
      </rPr>
      <t xml:space="preserve">Set the following UI path to </t>
    </r>
    <r>
      <rPr>
        <b/>
        <sz val="11"/>
        <color rgb="FF000000"/>
        <rFont val="Calibri"/>
      </rPr>
      <t>Enabled: RPC over TCP | Negotiate</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listener settings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</si>
  <si>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 "RPC over named pipes": Incoming RPC connections are only allowed over named pipes    -- "RPC over TCP": Incoming RPC connections are only allowed over TCP (the default option)    -- "RPC over named pipes and TCP": Incoming RPC connections will be allowed over TCP and named pipesAuthentication protocol to use for incoming RPC connections:    -- "Negotiate": Use the Negotiate authentication protocol (the default option)    -- "Kerberos": Use the Kerberos authentication protocolIf you disable or do not configure this policy setting the above defaults will be used.</t>
    </r>
  </si>
  <si>
    <t>HKLM\Software\Policies\Microsoft\Windows NT\Printers\RPC!RpcProtocols HKLM\Software\Policies\Microsoft\Windows NT\Printers\RPC!ForceKerberosForRpc</t>
  </si>
  <si>
    <t>CPT-BD62C805</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</si>
  <si>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</si>
  <si>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</si>
  <si>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 The port to use for RPC over TCP. A value of 0 is the default and indicates that dynamic TCP ports will be usedIf you disable or do not configure this policy setting dynamic TCP ports are used.</t>
    </r>
  </si>
  <si>
    <t>HKLM\Software\Policies\Microsoft\Windows NT\Printers\RPC!RpcTcpPort</t>
  </si>
  <si>
    <t>CPT-D568DEA7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</si>
  <si>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packet level privacy setting for incoming connections</t>
    </r>
  </si>
  <si>
    <t>HKLM\System\CurrentControlSet\Control\Print!RpcAuthnLevelPrivacyEnabled</t>
  </si>
  <si>
    <t>CPT-0C150657</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</si>
  <si>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</si>
  <si>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</si>
  <si>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won't limit installation of print drivers to this computer.</t>
    </r>
  </si>
  <si>
    <t>HKLM\Software\Policies\Microsoft\Windows NT\Printers\PointAndPrint!RestrictDriverInstallationToAdministrators</t>
  </si>
  <si>
    <t>CPT-D48DD0FF</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</si>
  <si>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</si>
  <si>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</si>
  <si>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 not configure this policy setting the default behavior is "Limit Queue-specific files to Color profiles".--  "Do not allow Queue-specific files" specifies that no queue-specific files will be allowed/processed during print queue/printer connection installation.--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  "Allow all Queue-specific files" specifies that all queue-specific files will be allowed/processed during print queue/printer connection installation.</t>
    </r>
  </si>
  <si>
    <t>HKLM\Software\Policies\Microsoft\Windows NT\Printers!CopyFilesPolicy</t>
  </si>
  <si>
    <t>CPT-A995CB07</t>
  </si>
  <si>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</si>
  <si>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Templates\System\Configure the behavior of the sudo command</t>
    </r>
  </si>
  <si>
    <r>
      <rPr>
        <sz val="11"/>
        <color rgb="FF000000"/>
        <rFont val="Calibri"/>
      </rPr>
      <t>This policy setting controls use of the sudo.exe command line tool. If you enable this policy setting then you may set a maximum allowed mode to run sudo in. This restricts the ways in which users may interact with command-line applications run with sudo. You may pick one of the following modes to allow sudo to run in:"Disabled": sudo is entirely disabled on this machine. When the user tries to run sudo sudo will print an error message and exit."Force new window": When sudo launches a command line application it will launch that app in a new console window."Disable input": When sudo launches a command line application it will launch the app in the current console window but the user will not be able to type input to the command line app. The user may also choose to run sudo in "Force new window" mode."Normal": When sudo launches a command line application it will launch the app in the current console window. The user may also choose to run sudo in "Force new window" or "Disable input" mode.If you disable this policy or do not configure it the user will be able to run sudo.exe normally (after enabling the setting in the Settings app).</t>
    </r>
  </si>
  <si>
    <t>HKLM\Software\Policies\Microsoft\Windows\Sudo!Enabled</t>
  </si>
  <si>
    <t>At least Windows 11</t>
  </si>
  <si>
    <t>System\Audit Process Creation</t>
  </si>
  <si>
    <t>CPT-4526674F</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</si>
  <si>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</si>
  <si>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Templates\System\Audit Process Creation\Include command line in process creation events</t>
    </r>
  </si>
  <si>
    <r>
      <rPr>
        <sz val="11"/>
        <color rgb="FF000000"/>
        <rFont val="Calibri"/>
      </rPr>
      <t>This policy setting determines what information is logged in security audit events when a new process has been created.This setting only applies when the Audit Process Creation policy is enabled. If you enable this policy setting the command line information for every process will be logged in plain text in the security event log as part of the Audit Process Creation event 4688 "a new process has been created" on the workstations and servers on which this policy setting is applied.If you disable or do not configure this policy setting the process's command line information will not be included in Audit Process Creation events.Default: Not configuredNote: When this policy setting is enabled any user with access to read the security events will be able to read the command line arguments for any successfully created process. Command line arguments can contain sensitive or private information such as passwords or user data.</t>
    </r>
  </si>
  <si>
    <t>HKLM\Software\Microsoft\Windows\CurrentVersion\Policies\System\Audit!ProcessCreationIncludeCmdLine_Enabled</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</si>
  <si>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</si>
  <si>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</si>
  <si>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</si>
  <si>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</si>
  <si>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</si>
  <si>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</si>
  <si>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</si>
  <si>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</si>
  <si>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</si>
  <si>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</si>
  <si>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</si>
  <si>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</si>
  <si>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</si>
  <si>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</si>
  <si>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</si>
  <si>
    <r>
      <rPr>
        <sz val="11"/>
        <color rgb="FF000000"/>
        <rFont val="Calibri"/>
      </rPr>
      <t xml:space="preserve">Set the following UI path to </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</si>
  <si>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For Windows 11 21H2 and earlier the "Disabled" option turns off Credential Guard remotely if it was previously turned on with the "Enabled without lock" option. For later versions the "Disabled" option turns off Credential Guard remotely if it was previously turned on with the "Enabled without lock" option or was "Not Configured".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For Windows 11 21H2 and earlier the "Not Configured" option leaves the policy setting undefined. Group Policy does not write the policy setting to the registry and so it has no impact on computers or users. If there is a current setting in the registry it will not be modified. For later versions if there is no current setting in the registry the "Not Configured" option will enable Credential Guard without UEFI lock.          Machine Identity Isolation          This setting controls Credential Guard protection of Active Directory machine accounts. Enabling this policy has certain prerequisites. The prerequisites and more information about this policy can be found at https://go.microsoft.com/fwlink/?linkid=2251066.          The "Not Configured" option leaves the policy setting undefined. Group Policy does not write the policy setting to the registry and so it has no impact on computers or users. If there is a current setting in the registry it will not be modified.          The "Disabled" option turns off Machine Identity Isolation. If this policy was previously set to "Enabled in audit mode" no further action is needed. If this policy was previously set to â€œEnabled in enforcement modeâ€ the device must be unjoined and rejoined to the domain. More details can be found at the link above.          The "Enabled in audit mode" option copies the machine identity into Credential Guard. Both LSA and Credential Guard will have access to the machine identity. This allows users to validate that "Enabled in enforcement mode" will work in their Active Directory Domain.          The "Enabled in enforcement mode" option moves the machine identity into Credential Guard. This makes the machine identity only accessible to Credential Guard.          Secure Launch          This setting sets the configuration of Secure Launch to secure the boot chain.          The "Not Configured" setting is the default and allows configuration of the feature by Administrative users.          The "Enabled" option turns on Secure Launch on supported hardware.          The "Disabled" option turns off Secure Launch regardless of hardware support.          Kernel-mode Hardware-enforced Stack Protection          This setting enables Hardware-enforced Stack Protection for kernel-mode code. When this security feature is enabled kernel-mode data stacks are hardened with hardware-based shadow stacks which store intended return address targets to ensure that program control flow is not tampered.          This security feature has the following prerequisites:          1) The CPU hardware supports hardware-based shadow stacks.          2) Virtualization Based Protection of Code Integrity is enabled.          If either prerequisite is not met this feature will not be enabled even if an "Enabled" option is selected for this feature. Note that selecting an "Enabled" option for this feature will not automatically enable Virtualization Based Protection of Code Integrity that needs to be done separately.          Devices that enable this security feature must be running at least Windows 11 (Version 22H2).          The "Disabled" option turns off kernel-mode Hardware-enforced Stack Protection.          The "Enabled in audit mode" option enables kernel-mode Hardware-enforced Stack Protection in audit mode where shadow stack violations are not fatal and will be logged to the system event log.          The "Enabled in enforcement mode" option enables kernel-mode Hardware-enforced Stack Protection in enforcement mode where shadow stack violations are fatal.          The "Not Configured" option leaves the policy setting undefined. Group Policy does not write the policy setting to the registry and so it has no impact on computers or users. If there is a current setting in the registry it will not be modified.          Warning: All drivers on the system must be compatible with this security feature or the system may crash in enforcement mode. Audit mode can be used to discover incompatible drivers. For more information refer to https://go.microsoft.com/fwlink/?LinkId=2162953.</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</si>
  <si>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HKLM\SOFTWARE\Policies\Microsoft\Windows\DeviceGuard!MachineIdentityIsolation HKLM\SOFTWARE\Policies\Microsoft\Windows\DeviceGuard!ConfigureSystemGuardLaunch HKLM\SOFTWARE\Policies\Microsoft\Windows\DeviceGuard!ConfigureKernelShadowStacksLaunch</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</si>
  <si>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</si>
  <si>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</si>
  <si>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</si>
  <si>
    <r>
      <rPr>
        <sz val="11"/>
        <color rgb="FF000000"/>
        <rFont val="Calibri"/>
      </rPr>
      <t xml:space="preserve">Set the following UI path to </t>
    </r>
    <r>
      <rPr>
        <b/>
        <sz val="11"/>
        <color rgb="FF000000"/>
        <rFont val="Calibri"/>
      </rPr>
      <t>Enabled: {d48179be-ec20-11d1-b6b8-00c04fa372a7}; Also apply to matching devices that are already installed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</si>
  <si>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 If you enable this policy setting on a remote desktop server the policy setting affects redirection of the specified devices from a remote desktop client to the remote desktop server.If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</si>
  <si>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</si>
  <si>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</si>
  <si>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</si>
  <si>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</si>
  <si>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</si>
  <si>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</si>
  <si>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</si>
  <si>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</si>
  <si>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</si>
  <si>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</si>
  <si>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</si>
  <si>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HTTP.To set up HTTP printing non-inbox drivers need to be downloaded over HTTP.Note: This policy setting does not prevent the client from printing to printers on the Intranet or the Internet over HTTP.  It only prohibits downloading drivers that are not already installed locally.If you enable this policy setting print drivers cannot be downloaded over HTTP.If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</si>
  <si>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</si>
  <si>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</si>
  <si>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</si>
  <si>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</si>
  <si>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</si>
  <si>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registry.If you enable this policy setting Windows does not download providers and only the service providers that are cached in the local registry are displayed.If you disable or do not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</si>
  <si>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</si>
  <si>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</si>
  <si>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System\KDC</t>
  </si>
  <si>
    <t>CPT-A1E4DBC8</t>
  </si>
  <si>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</si>
  <si>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Templates\System\KDC\Configure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</si>
  <si>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309)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309 310.</t>
    </r>
  </si>
  <si>
    <t>HKLM\Software\Microsoft\Windows\CurrentVersion\Policies\System\KDC\Parameters!PKINITHashAlgorithmConfigurationEnabled; HKLM\Software\Microsoft\Windows\CurrentVersion\Policies\System\KDC\Parameters!PKINITSHA1 HKLM\Software\Microsoft\Windows\CurrentVersion\Policies\System\KDC\Parameters!PKINITSHA256 HKLM\Software\Microsoft\Windows\CurrentVersion\Policies\System\KDC\Parameters!PKINITSHA384 HKLM\Software\Microsoft\Windows\CurrentVersion\Policies\System\KDC\Parameters!PKINITSHA512</t>
  </si>
  <si>
    <t>At least Windows 11 Version 22H2</t>
  </si>
  <si>
    <t>System\Kerberos</t>
  </si>
  <si>
    <t>CPT-68108E6D</t>
  </si>
  <si>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Templates\System\Kerberos\Configure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</si>
  <si>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206)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205 206 207 208.</t>
    </r>
  </si>
  <si>
    <t>HKLM\Software\Microsoft\Windows\CurrentVersion\Policies\System\Kerberos\Parameters!PKInitHashAlgorithmConfigurationEnabled; HKLM\Software\Microsoft\Windows\CurrentVersion\Policies\System\Kerberos\Parameters!PKInitSHA1 HKLM\Software\Microsoft\Windows\CurrentVersion\Policies\System\Kerberos\Parameters!PKInitSHA256 HKLM\Software\Microsoft\Windows\CurrentVersion\Policies\System\Kerberos\Parameters!PKInitSHA384 HKLM\Software\Microsoft\Windows\CurrentVersion\Policies\System\Kerberos\Parameters!PKInitSHA512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</si>
  <si>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</si>
  <si>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</si>
  <si>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</si>
  <si>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</si>
  <si>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</si>
  <si>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</si>
  <si>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System\LAPS</t>
  </si>
  <si>
    <t>CPT-58433C9F</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</si>
  <si>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</si>
  <si>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Templates\System\LAPS\Configure password backup directory</t>
    </r>
  </si>
  <si>
    <r>
      <rPr>
        <sz val="11"/>
        <color rgb="FF000000"/>
        <rFont val="Calibri"/>
      </rPr>
      <t>Use this setting to configure which directory the local admin account password is backed up to.The allowable settings are:0=Disabled (password will not be backed up)1=Backup the password to Azure Active Directory2=Backup the password to Active DirectoryIf not specified this setting will default to 0 (Disabled).If this setting is configured to 1 and the managed device is not joined to Azure Active Directory the local administrator password will not be managed.If this setting is configured to 2 and the managed device is not joined to Active Directory the local administrator password will not be managed.If this setting is disabled or not configured the local administrator password is not managed.See https://go.microsoft.com/fwlink/?linkid=2188435 for more information.</t>
    </r>
  </si>
  <si>
    <t>HKLM\SOFTWARE\Microsoft\Windows\CurrentVersion\Policies\LAPS!BackupDirectory</t>
  </si>
  <si>
    <t>At least Microsoft Windows 10 or later</t>
  </si>
  <si>
    <t>CPT-0CD8FD31</t>
  </si>
  <si>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</si>
  <si>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backup for DSRM accounts</t>
    </r>
  </si>
  <si>
    <r>
      <rPr>
        <sz val="11"/>
        <color rgb="FF000000"/>
        <rFont val="Calibri"/>
      </rPr>
      <t>When you enable this setting the DSRM administrator account password will be managed and backed up to Active Directory.Enabling this setting has no effect unless the managed device is a domain controller and password encryption is also enabled.If this setting is enabled the password for the DSRM administrator account on the domain controller will be backed up to Active Directory.If this setting is disabled or not configured the password for the DSRM administrator account on the domain controller will not be backed up to Active Directory.See https://go.microsoft.com/fwlink/?linkid=2188435 for more information.</t>
    </r>
  </si>
  <si>
    <t>HKLM\SOFTWARE\Microsoft\Windows\CurrentVersion\Policies\LAPS!ADBackupDSRMPassword</t>
  </si>
  <si>
    <t>CPT-ED18F96B</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</si>
  <si>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</si>
  <si>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encryption</t>
    </r>
  </si>
  <si>
    <r>
      <rPr>
        <sz val="11"/>
        <color rgb="FF000000"/>
        <rFont val="Calibri"/>
      </rPr>
      <t>When you enable this setting the managed password is encrypted before being sent to Active Directory.Enabling this setting has no effect unless 1) the password has been configured to be backed up to Active Directory and 2) the Active Directory domain functional level is at Windows Server 2016 or above.If this setting is enabled and the domain functional level is at or above Windows Server 2016 the managed account password is encrypted.If this setting is enabled and the domain functional level is less than Windows Server 2016 the managed account password is not backed up to the directory.If this setting is disabled the managed account password is not encrypted.This setting will default to enabled if not configured.See https://go.microsoft.com/fwlink/?linkid=2188435 for more information.</t>
    </r>
  </si>
  <si>
    <t>HKLM\SOFTWARE\Microsoft\Windows\CurrentVersion\Policies\LAPS!ADPasswordEncryptionEnabled</t>
  </si>
  <si>
    <t>System\Local Security Authority</t>
  </si>
  <si>
    <t>CPT-D7B40CA3</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</si>
  <si>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</si>
  <si>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</si>
  <si>
    <r>
      <rPr>
        <sz val="11"/>
        <color rgb="FF000000"/>
        <rFont val="Calibri"/>
      </rPr>
      <t>This policy controls the configuration under which LSASS loads custom SSPs and APs.If you enable this setting or do not configure it LSA allows custom SSPs and APs to be loaded.If you disable this setting LSA does not load custom SSPs and APs.</t>
    </r>
  </si>
  <si>
    <t>HKLM\Software\Policies\Microsoft\Windows\System!AllowCustomSSPsAPs</t>
  </si>
  <si>
    <t>At least Windows 10 Version 1903</t>
  </si>
  <si>
    <t>CPT-48E5CB29</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</si>
  <si>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</si>
  <si>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Authority\Configures LSASS to run as a protected process</t>
    </r>
  </si>
  <si>
    <r>
      <rPr>
        <sz val="11"/>
        <color rgb="FF000000"/>
        <rFont val="Calibri"/>
      </rPr>
      <t>This policy controls the configuration under which LSASS is run.If you do not configure this policy and there is no current setting in the registry LSA will run as protected process for all clean installed HVCI capable client SKUs. This configuration is not UEFI locked. This can be overridden if the policy is configured.If you configure and set this policy setting to "Disabled" LSA will not run as a protected process.If you configure and set this policy setting to "EnabledWithUEFILock" LSA will run as a protected process and this configuration is UEFI locked.If you configure and set this policy setting to "EnabledWithoutUEFILock" LSA will run as a protected process and this configuration is not UEFI locked.</t>
    </r>
  </si>
  <si>
    <t>HKLM\Software\Policies\Microsoft\Windows\System!RunAsPPL</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</si>
  <si>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</si>
  <si>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</si>
  <si>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</si>
  <si>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</si>
  <si>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</si>
  <si>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</si>
  <si>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</si>
  <si>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</si>
  <si>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</si>
  <si>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PIN.If you enable this policy setting a domain user can set up and sign in with a convenience PIN.If you disable or don't configure this policy setting a domain user can't set up and use a convenience PIN.Note: The user's domain password will be cached in the system vault when using this feature.To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</si>
  <si>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</si>
  <si>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</si>
  <si>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</si>
  <si>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</si>
  <si>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</si>
  <si>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state.If you enable or do not configure this policy setting Windows uses standby states to put the computer in a sleep state.If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</si>
  <si>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</si>
  <si>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</si>
  <si>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</si>
  <si>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</si>
  <si>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</si>
  <si>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</si>
  <si>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</si>
  <si>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</si>
  <si>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sleep.If you enable or do not configure this policy setting the user is prompted for a password when the system resumes from sleep.If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</si>
  <si>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</si>
  <si>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</si>
  <si>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</si>
  <si>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</si>
  <si>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</si>
  <si>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</si>
  <si>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</si>
  <si>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</si>
  <si>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</si>
  <si>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computer.If you enable this policy setting users on this computer can use email or file transfer to ask someone for help. Also users can use instant messaging programs to allow connections to this computer and you can configure additional Remote Assistance settings.If you disable this policy setting users on this computer cannot use email or file transfer to ask someone for help. Also users cannot use instant messaging programs to allow connections to this computer.If you do not configure this policy setting users can turn on or turn off Solicited (Ask for) Remote Assistance themselves in System Properties in Control Panel. Users can also configure Remote Assistance settings.If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supported.If you enable this policy setting you should also enable appropriate firewall exceptions to allow Remote Assistance communications.</t>
    </r>
  </si>
  <si>
    <t>HKLM\Software\policies\Microsoft\Windows NT\Terminal Services!fAllowToGetHelp; HKLM\Software\policies\Microsoft\Windows NT\Terminal Services!fAllowFullControl HKLM\Software\policies\Microsoft\Windows NT\Terminal Services!MaxTicketExpiry HKLM\Software\policies\Microsoft\Windows NT\Terminal Services!MaxTicketExpiryUnits HKLM\Software\policies\Microsoft\Windows NT\Terminal Services!fUseMailto</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</si>
  <si>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</si>
  <si>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</si>
  <si>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</si>
  <si>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</si>
  <si>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</si>
  <si>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</si>
  <si>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</si>
  <si>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</si>
  <si>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</si>
  <si>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</si>
  <si>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</si>
  <si>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cannot change it.If you choose the "Force Deny" option users cannot interact with applications using speech while the system is locked and employees in your organization cannot change it.If you disable or do not configure this policy setting employees in your organization can decide whether users can interact with applications using speech while the system is locked by using Settings &gt; Privacy on the device.This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</si>
  <si>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</si>
  <si>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</si>
  <si>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</si>
  <si>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</si>
  <si>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</si>
  <si>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it.If you enable this policy setting packaged Microsoft Store apps that typically require a Microsoft account to sign in will allow users to sign in with an enterprise account instead.If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</si>
  <si>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</si>
  <si>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</si>
  <si>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</si>
  <si>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</si>
  <si>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</si>
  <si>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</si>
  <si>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</si>
  <si>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</si>
  <si>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</si>
  <si>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</si>
  <si>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</si>
  <si>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</si>
  <si>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</si>
  <si>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</si>
  <si>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</si>
  <si>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</si>
  <si>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</si>
  <si>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At least Windows 2000</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</si>
  <si>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</si>
  <si>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</si>
  <si>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</si>
  <si>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</si>
  <si>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</si>
  <si>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</si>
  <si>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</si>
  <si>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</si>
  <si>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</si>
  <si>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</si>
  <si>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</si>
  <si>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</si>
  <si>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</si>
  <si>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</si>
  <si>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</si>
  <si>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</si>
  <si>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</si>
  <si>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BitLocker.Enhanced startup PINs permit the use of characters including uppercase and lowercase letters symbols numbers and spaces. This policy setting is applied when you turn on BitLocker.If you enable this policy setting all new BitLocker startup PINs set will be enhanced PINs.Note:   Not all computers may support enhanced PINs in the pre-boot environment. It is strongly recommended that users perform a system check during BitLocker setup.If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</si>
  <si>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</si>
  <si>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</si>
  <si>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</si>
  <si>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</si>
  <si>
    <r>
      <rPr>
        <sz val="11"/>
        <color rgb="FF000000"/>
        <rFont val="Calibri"/>
      </rPr>
      <t xml:space="preserve">Set the following UI path to </t>
    </r>
    <r>
      <rPr>
        <b/>
        <sz val="11"/>
        <color rgb="FF000000"/>
        <rFont val="Calibri"/>
      </rPr>
      <t>Enabled; Do not allow write access to devices configured in another organization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</si>
  <si>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drive.If you enable this policy setting all removable data drives that are not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setting.If you disable or do not configure this policy setting all removable data drives on the computer will be mounted with read and write access.Note: This policy setting can be overridden by the policy settings under User Configuration\Administrative Templates\System\Removable Storage Access. If the "Removable Disks: Deny write access" policy setting is enabled this policy setting will be ignored.</t>
    </r>
  </si>
  <si>
    <t>HKLM\System\CurrentControlSet\Policies\Microsoft\FVE!RDVDenyWriteAccess; HKLM\Software\Policies\Microsoft\FVE!RDVDenyCrossOrg</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</si>
  <si>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</si>
  <si>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</si>
  <si>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</si>
  <si>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</si>
  <si>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account.If you enable this policy setting users will no longer see personalized recommendations from Microsoft and notifications about their Microsoft account.If you disable or do not configure this policy setting users may see suggestions from Microsoft and notifications about their Microsoft account.Note: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</si>
  <si>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</si>
  <si>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</si>
  <si>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</si>
  <si>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</si>
  <si>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</si>
  <si>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application.If you enable this policy setting all local administrator accounts on the PC will be displayed so the user can choose one and enter the correct password.If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</si>
  <si>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</si>
  <si>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</si>
  <si>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</si>
  <si>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</si>
  <si>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</si>
  <si>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</si>
  <si>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</si>
  <si>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</si>
  <si>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</si>
  <si>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</si>
  <si>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UI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</si>
  <si>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</si>
  <si>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</si>
  <si>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</si>
  <si>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</si>
  <si>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</si>
  <si>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</si>
  <si>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</si>
  <si>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</si>
  <si>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</si>
  <si>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</si>
  <si>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</si>
  <si>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</si>
  <si>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CPT-FF4E2848</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</si>
  <si>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</si>
  <si>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</si>
  <si>
    <r>
      <rPr>
        <sz val="11"/>
        <color rgb="FF000000"/>
        <rFont val="Calibri"/>
      </rPr>
      <t>This policy setting determines the application of the Mark of the Web tag to files sourced from insecure locations.If you enable this policy setting files copied from unsecure sources will not be tagged with the Mark of the Web.If you disable or do not configure this policy setting files copied from unsecure sources will be tagged with the appropriate Mark of the Web.Note: Failure to tag files from unsecure sources with the Mark of the Web can expose usersâ€™ computers to security risks.</t>
    </r>
  </si>
  <si>
    <t>HKLM\Software\Policies\Microsoft\Windows\Explorer!DisableMotWOnInsecurePathCopy</t>
  </si>
  <si>
    <t>Windows Components\Internet Explorer</t>
  </si>
  <si>
    <t>CPT-E2A7FE58</t>
  </si>
  <si>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</si>
  <si>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Explorer\Disable Internet Explorer 11 Launch Via COM Automation</t>
    </r>
  </si>
  <si>
    <r>
      <rPr>
        <sz val="11"/>
        <color rgb="FF000000"/>
        <rFont val="Calibri"/>
      </rPr>
      <t>This policy lets you restrict launching of Internet Explorer using COM automation.If you enable this policy it prevents Internet Explorer 11 from being launched using COM automation.If you disable or donâ€™t configure this policy Internet Explorer 11 COM automation launches are allowed.</t>
    </r>
  </si>
  <si>
    <t>HKLM\Software\Policies\Microsoft\Internet Explorer\Main!DisableInternetExplorerLaunchViaCOM</t>
  </si>
  <si>
    <t>At least Internet Explorer 11.0 on Windows 10</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</si>
  <si>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</si>
  <si>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</si>
  <si>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</si>
  <si>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</si>
  <si>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</si>
  <si>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</si>
  <si>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</si>
  <si>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</si>
  <si>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</si>
  <si>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</si>
  <si>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</si>
  <si>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</si>
  <si>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</si>
  <si>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</si>
  <si>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UI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</si>
  <si>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</si>
  <si>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</si>
  <si>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</si>
  <si>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</si>
  <si>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</si>
  <si>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</si>
  <si>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</si>
  <si>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</si>
  <si>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</si>
  <si>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</si>
  <si>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</si>
  <si>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</si>
  <si>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</si>
  <si>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</si>
  <si>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</si>
  <si>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</si>
  <si>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</si>
  <si>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</si>
  <si>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</si>
  <si>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</si>
  <si>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</si>
  <si>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</si>
  <si>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</si>
  <si>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</si>
  <si>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</si>
  <si>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</si>
  <si>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</si>
  <si>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</si>
  <si>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</si>
  <si>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</si>
  <si>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</si>
  <si>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</si>
  <si>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</si>
  <si>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</si>
  <si>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</si>
  <si>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</si>
  <si>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</si>
  <si>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</si>
  <si>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</si>
  <si>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</si>
  <si>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</si>
  <si>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</si>
  <si>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</si>
  <si>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</si>
  <si>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</si>
  <si>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</si>
  <si>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</si>
  <si>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</si>
  <si>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</si>
  <si>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</si>
  <si>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</si>
  <si>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</si>
  <si>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</si>
  <si>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</si>
  <si>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</si>
  <si>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</si>
  <si>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</si>
  <si>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</si>
  <si>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</si>
  <si>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</si>
  <si>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</si>
  <si>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</si>
  <si>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</si>
  <si>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</si>
  <si>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</si>
  <si>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</si>
  <si>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</si>
  <si>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</si>
  <si>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</si>
  <si>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</si>
  <si>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</si>
  <si>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UI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</si>
  <si>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</si>
  <si>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</si>
  <si>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</si>
  <si>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</si>
  <si>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</si>
  <si>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</si>
  <si>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</si>
  <si>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</si>
  <si>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</si>
  <si>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</si>
  <si>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</si>
  <si>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</si>
  <si>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</si>
  <si>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</si>
  <si>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</si>
  <si>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</si>
  <si>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</si>
  <si>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</si>
  <si>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</si>
  <si>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</si>
  <si>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</si>
  <si>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</si>
  <si>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</si>
  <si>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</si>
  <si>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</si>
  <si>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</si>
  <si>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</si>
  <si>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</si>
  <si>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</si>
  <si>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</si>
  <si>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</si>
  <si>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</si>
  <si>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</si>
  <si>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</si>
  <si>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</si>
  <si>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</si>
  <si>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</si>
  <si>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</si>
  <si>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</si>
  <si>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</si>
  <si>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</si>
  <si>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</si>
  <si>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</si>
  <si>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</si>
  <si>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</si>
  <si>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</si>
  <si>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</si>
  <si>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</si>
  <si>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</si>
  <si>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</si>
  <si>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</si>
  <si>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</si>
  <si>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</si>
  <si>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</si>
  <si>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</si>
  <si>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</si>
  <si>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</si>
  <si>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</si>
  <si>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</si>
  <si>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</si>
  <si>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</si>
  <si>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</si>
  <si>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</si>
  <si>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</si>
  <si>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</si>
  <si>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</si>
  <si>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</si>
  <si>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</si>
  <si>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</si>
  <si>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</si>
  <si>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</si>
  <si>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</si>
  <si>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</si>
  <si>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</si>
  <si>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</si>
  <si>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</si>
  <si>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</si>
  <si>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</si>
  <si>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</si>
  <si>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</si>
  <si>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</si>
  <si>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</si>
  <si>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</si>
  <si>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</si>
  <si>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</si>
  <si>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</si>
  <si>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</si>
  <si>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</si>
  <si>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</si>
  <si>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</si>
  <si>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</si>
  <si>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</si>
  <si>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</si>
  <si>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</si>
  <si>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</si>
  <si>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</si>
  <si>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</si>
  <si>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</si>
  <si>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</si>
  <si>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</si>
  <si>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</si>
  <si>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</si>
  <si>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</si>
  <si>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</si>
  <si>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</si>
  <si>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</si>
  <si>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</si>
  <si>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</si>
  <si>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</si>
  <si>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</si>
  <si>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</si>
  <si>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</si>
  <si>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</si>
  <si>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</si>
  <si>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</si>
  <si>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</si>
  <si>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</si>
  <si>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</si>
  <si>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</si>
  <si>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</si>
  <si>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</si>
  <si>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</si>
  <si>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</si>
  <si>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</si>
  <si>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</si>
  <si>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</si>
  <si>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</si>
  <si>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</si>
  <si>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</si>
  <si>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</si>
  <si>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</si>
  <si>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</si>
  <si>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</si>
  <si>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</si>
  <si>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</si>
  <si>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</si>
  <si>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</si>
  <si>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</si>
  <si>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</si>
  <si>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</si>
  <si>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</si>
  <si>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</si>
  <si>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</si>
  <si>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</si>
  <si>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</si>
  <si>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</si>
  <si>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</si>
  <si>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</si>
  <si>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</si>
  <si>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</si>
  <si>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</si>
  <si>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</si>
  <si>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</si>
  <si>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UI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</si>
  <si>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</si>
  <si>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</si>
  <si>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</si>
  <si>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</si>
  <si>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</si>
  <si>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</si>
  <si>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</si>
  <si>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</si>
  <si>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</si>
  <si>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</si>
  <si>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</si>
  <si>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</si>
  <si>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</si>
  <si>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</si>
  <si>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</si>
  <si>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</si>
  <si>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</si>
  <si>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</si>
  <si>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</si>
  <si>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</si>
  <si>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</si>
  <si>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</si>
  <si>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</si>
  <si>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</si>
  <si>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</si>
  <si>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</si>
  <si>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</si>
  <si>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</si>
  <si>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</si>
  <si>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</si>
  <si>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</si>
  <si>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</si>
  <si>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</si>
  <si>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</si>
  <si>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</si>
  <si>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</si>
  <si>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</si>
  <si>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</si>
  <si>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</si>
  <si>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</si>
  <si>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</si>
  <si>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</si>
  <si>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</si>
  <si>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</si>
  <si>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</si>
  <si>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</si>
  <si>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</si>
  <si>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</si>
  <si>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</si>
  <si>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</si>
  <si>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</si>
  <si>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</si>
  <si>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</si>
  <si>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</si>
  <si>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</si>
  <si>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</si>
  <si>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</si>
  <si>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</si>
  <si>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</si>
  <si>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</si>
  <si>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</si>
  <si>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</si>
  <si>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</si>
  <si>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</si>
  <si>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</si>
  <si>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</si>
  <si>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</si>
  <si>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</si>
  <si>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</si>
  <si>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</si>
  <si>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</si>
  <si>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</si>
  <si>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</si>
  <si>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</si>
  <si>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</si>
  <si>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</si>
  <si>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</si>
  <si>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</si>
  <si>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</si>
  <si>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</si>
  <si>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</si>
  <si>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</si>
  <si>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</si>
  <si>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</si>
  <si>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</si>
  <si>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</si>
  <si>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</si>
  <si>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</si>
  <si>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</si>
  <si>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</si>
  <si>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</si>
  <si>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</si>
  <si>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</si>
  <si>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</si>
  <si>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</si>
  <si>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</si>
  <si>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</si>
  <si>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</si>
  <si>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</si>
  <si>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</si>
  <si>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</si>
  <si>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</si>
  <si>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</si>
  <si>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</si>
  <si>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</si>
  <si>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</si>
  <si>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</si>
  <si>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</si>
  <si>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</si>
  <si>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</si>
  <si>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</si>
  <si>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</si>
  <si>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</si>
  <si>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</si>
  <si>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</si>
  <si>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</si>
  <si>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</si>
  <si>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</si>
  <si>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</si>
  <si>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</si>
  <si>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</si>
  <si>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</si>
  <si>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</si>
  <si>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</si>
  <si>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</si>
  <si>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</si>
  <si>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</si>
  <si>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</si>
  <si>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</si>
  <si>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</si>
  <si>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</si>
  <si>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</si>
  <si>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</si>
  <si>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</si>
  <si>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</si>
  <si>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</si>
  <si>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</si>
  <si>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</si>
  <si>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</si>
  <si>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</si>
  <si>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</si>
  <si>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</si>
  <si>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</si>
  <si>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</si>
  <si>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</si>
  <si>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</si>
  <si>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</si>
  <si>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</si>
  <si>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</si>
  <si>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</si>
  <si>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</si>
  <si>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</si>
  <si>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</si>
  <si>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</si>
  <si>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</si>
  <si>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</si>
  <si>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</si>
  <si>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</si>
  <si>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</si>
  <si>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</si>
  <si>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</si>
  <si>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</si>
  <si>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</si>
  <si>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</si>
  <si>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</si>
  <si>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</si>
  <si>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</si>
  <si>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</si>
  <si>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UI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</si>
  <si>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</si>
  <si>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</si>
  <si>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</si>
  <si>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</si>
  <si>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</si>
  <si>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</si>
  <si>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</si>
  <si>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</si>
  <si>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</si>
  <si>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</si>
  <si>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</si>
  <si>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</si>
  <si>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</si>
  <si>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</si>
  <si>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</si>
  <si>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</si>
  <si>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</si>
  <si>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</si>
  <si>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</si>
  <si>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</si>
  <si>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</si>
  <si>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</si>
  <si>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</si>
  <si>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</si>
  <si>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</si>
  <si>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</si>
  <si>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</si>
  <si>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</si>
  <si>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</si>
  <si>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</si>
  <si>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</si>
  <si>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</si>
  <si>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</si>
  <si>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</si>
  <si>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</si>
  <si>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</si>
  <si>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</si>
  <si>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</si>
  <si>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</si>
  <si>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</si>
  <si>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</si>
  <si>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</si>
  <si>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</si>
  <si>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</si>
  <si>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</si>
  <si>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</si>
  <si>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</si>
  <si>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</si>
  <si>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</si>
  <si>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</si>
  <si>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</si>
  <si>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</si>
  <si>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</si>
  <si>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</si>
  <si>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</si>
  <si>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</si>
  <si>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</si>
  <si>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</si>
  <si>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</si>
  <si>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</si>
  <si>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</si>
  <si>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</si>
  <si>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</si>
  <si>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</si>
  <si>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</si>
  <si>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</si>
  <si>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</si>
  <si>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</si>
  <si>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</si>
  <si>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</si>
  <si>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UI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</si>
  <si>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</si>
  <si>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</si>
  <si>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</si>
  <si>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</si>
  <si>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</si>
  <si>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</si>
  <si>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</si>
  <si>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</si>
  <si>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</si>
  <si>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</si>
  <si>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</si>
  <si>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</si>
  <si>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</si>
  <si>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</si>
  <si>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</si>
  <si>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</si>
  <si>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</si>
  <si>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</si>
  <si>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</si>
  <si>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</si>
  <si>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</si>
  <si>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</si>
  <si>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</si>
  <si>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</si>
  <si>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</si>
  <si>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</si>
  <si>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</si>
  <si>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</si>
  <si>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</si>
  <si>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</si>
  <si>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</si>
  <si>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</si>
  <si>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</si>
  <si>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</si>
  <si>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</si>
  <si>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</si>
  <si>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</si>
  <si>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</si>
  <si>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</si>
  <si>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</si>
  <si>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</si>
  <si>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</si>
  <si>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</si>
  <si>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</si>
  <si>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</si>
  <si>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</si>
  <si>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</si>
  <si>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</si>
  <si>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</si>
  <si>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</si>
  <si>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</si>
  <si>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</si>
  <si>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</si>
  <si>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</si>
  <si>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</si>
  <si>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</si>
  <si>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</si>
  <si>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</si>
  <si>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</si>
  <si>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</si>
  <si>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</si>
  <si>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CPT-3AB9AB0C</t>
  </si>
  <si>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</si>
  <si>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behavior for lists</t>
    </r>
  </si>
  <si>
    <r>
      <rPr>
        <sz val="11"/>
        <color rgb="FF000000"/>
        <rFont val="Calibri"/>
      </rPr>
      <t>This policy setting controls whether or not complex list settings configured by a local administrator are merged with Group Policy settings. This setting applies to lists such as threats and Exclusions.    If you disable or do not configure this setting unique items defined in Group Policy and in preference settings configured by the local administrator will be merged into the resulting effective policy. In the case of conflicts Group policy Settings will override preference settings.    If you enable this setting only items defined by Group Policy will be used in the resulting effective policy. Group Policy settings will override preference settings configured by the local administrator.</t>
    </r>
  </si>
  <si>
    <t>HKLM\Software\Policies\Microsoft\Windows Defender!DisableLocalAdminMerge</t>
  </si>
  <si>
    <t>CPT-3F6209CC</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</si>
  <si>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</si>
  <si>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or not exclusions are visible to Local Admins</t>
    </r>
  </si>
  <si>
    <r>
      <rPr>
        <sz val="11"/>
        <color rgb="FF000000"/>
        <rFont val="Calibri"/>
      </rPr>
      <t>This policy setting controls whether or not exclusions are visible to Local Admins.  For end users (that are not Local Admins) exclusions are not visible whether or not this setting is enabled.    Disabled(Default):        If you disable or do not configure this setting Local Admins will be able to see exclusions in the Windows Security App or via PowerShell.    Enabled:         If you enable this setting Local Admins will no longer be able to see the exclusion list in Windows Security App or via PowerShell.        Note: Applying this setting will not remove exclusions it will only prevent them from being visible to Local Admins. This is reflected inâ€¯Get-MpPreference.</t>
    </r>
  </si>
  <si>
    <t>HKLM\Software\Policies\Microsoft\Windows Defender!HideExclusionsFromLocalAdmins</t>
  </si>
  <si>
    <t>CPT-CBB5BF13</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</si>
  <si>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</si>
  <si>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</si>
  <si>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 not automatically take action on the detected threats but prompts users to choose from the actions available for each threat.    If you disable or do not configure this policy setting Microsoft Defender Antivirus automatically takes action on all detected threats after a nonconfigurable delay of approximately five seconds.</t>
    </r>
  </si>
  <si>
    <t>HKLM\Software\Policies\Microsoft\Windows Defender!DisableRoutinelyTakingAction</t>
  </si>
  <si>
    <t>Windows Components\Microsoft Defender Antivirus\Features</t>
  </si>
  <si>
    <t>CPT-EF8D3DF2</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</si>
  <si>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</si>
  <si>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</si>
  <si>
    <r>
      <rPr>
        <sz val="11"/>
        <color rgb="FF000000"/>
        <rFont val="Calibri"/>
      </rPr>
      <t>This policy setting enables or disables EDR in block mode (also known as "passive remediation"). EDR in block mode is recommended for devices running Microsoft Defender Antivirus in passive mode. Available with platform release: 4.18.2202.X        The data type is integer        Supported values:        1: Turn EDR in block mode on        0: Turn EDR in block mode off</t>
    </r>
  </si>
  <si>
    <t>HKLM\Software\Policies\Microsoft\Windows Defender\Features!PassiveRemediation</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</si>
  <si>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</si>
  <si>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</si>
  <si>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</si>
  <si>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</si>
  <si>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</si>
  <si>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</si>
  <si>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</si>
  <si>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</si>
  <si>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</si>
  <si>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</si>
  <si>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</si>
  <si>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</si>
  <si>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</si>
  <si>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</si>
  <si>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</si>
  <si>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</si>
  <si>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</si>
  <si>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</si>
  <si>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</si>
  <si>
    <r>
      <rPr>
        <sz val="11"/>
        <color rgb="FF000000"/>
        <rFont val="Calibri"/>
      </rPr>
      <t xml:space="preserve">Set the following UI path to </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</si>
  <si>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</si>
  <si>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</si>
  <si>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</si>
  <si>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</si>
  <si>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</si>
  <si>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</si>
  <si>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</si>
  <si>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</si>
  <si>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</si>
  <si>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</si>
  <si>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CPT-E9C77CF5</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</si>
  <si>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</si>
  <si>
    <r>
      <rPr>
        <sz val="11"/>
        <color rgb="FF000000"/>
        <rFont val="Calibri"/>
      </rPr>
      <t xml:space="preserve">Set the following UI path to </t>
    </r>
    <r>
      <rPr>
        <b/>
        <sz val="11"/>
        <color rgb="FF000000"/>
        <rFont val="Calibri"/>
      </rPr>
      <t>Enabled: 50</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</si>
  <si>
    <r>
      <rPr>
        <sz val="11"/>
        <color rgb="FF000000"/>
        <rFont val="Calibri"/>
      </rPr>
      <t>This feature allows Microsoft Defender Antivirus to block a suspicious file for up to 60 seconds and scan it in the cloud to make sure it's safe.            The typical cloud check timeout is 10 seconds. To enable the extended cloud check feature specify the extended time in seconds up to an additional 50 seconds.      For example if the desired timeout is 60 seconds specify 50 seconds in this setting which will enable the extended cloud check feature and will raise the total time to 60 seconds.      Note: This feature depends on three other MAPS settings - "Configure the 'Block at First Sight' feature; "Join Microsoft MAPS"; "Send file samples when further analysis is required" all need to be enabled.</t>
    </r>
  </si>
  <si>
    <t>HKLM\Software\Policies\Microsoft\Windows Defender\MpEngine!MpBafsExtendedTimeout; HKLM\Software\Policies\Microsoft\Windows Defender\MpEngine!MpBafsExtendedTimeout</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</si>
  <si>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</si>
  <si>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</si>
  <si>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</si>
  <si>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</si>
  <si>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</si>
  <si>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Antivirus\Network Inspection System</t>
  </si>
  <si>
    <t>CPT-CB5AEB76</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</si>
  <si>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</si>
  <si>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Antivirus\Network Inspection System\Convert warn verdict to block</t>
    </r>
  </si>
  <si>
    <r>
      <rPr>
        <sz val="11"/>
        <color rgb="FF000000"/>
        <rFont val="Calibri"/>
      </rPr>
      <t>Network protection inspects network traffic and determines whether it allows or blocks traffic or displays a warning.        Disabled (Default):     If Not Configured or Disabled network protection will display a warning for warn verdicts.    Enabled:     If this setting is Enabled network protection blocks network traffic instead of displaying a warning.</t>
    </r>
  </si>
  <si>
    <t>HKLM\Software\Policies\Microsoft\Windows Defender\NIS!EnableConvertWarnToBlock</t>
  </si>
  <si>
    <t>Windows Components\Microsoft Defender Antivirus\Real-time Protection</t>
  </si>
  <si>
    <t>CPT-EE7C57B1</t>
  </si>
  <si>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</si>
  <si>
    <r>
      <rPr>
        <sz val="11"/>
        <color rgb="FF000000"/>
        <rFont val="Calibri"/>
      </rPr>
      <t xml:space="preserve">Set the following UI path to </t>
    </r>
    <r>
      <rPr>
        <b/>
        <sz val="11"/>
        <color rgb="FF000000"/>
        <rFont val="Calibri"/>
      </rPr>
      <t>Enabled: bi-directional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monitoring for incoming and outgoing file and program activity</t>
    </r>
  </si>
  <si>
    <r>
      <rPr>
        <sz val="11"/>
        <color rgb="FF000000"/>
        <rFont val="Calibri"/>
      </rPr>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r>
  </si>
  <si>
    <t>HKLM\Software\Policies\Microsoft\Windows Defender\Real-Time Protection!RealtimeScanDirection; HKLM\Software\Policies\Microsoft\Windows Defender\Real-Time Protection!RealtimeScanDirection</t>
  </si>
  <si>
    <t>CPT-DB2546BF</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</si>
  <si>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</si>
  <si>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</si>
  <si>
    <r>
      <rPr>
        <sz val="11"/>
        <color rgb="FF000000"/>
        <rFont val="Calibri"/>
      </rPr>
      <t>This policy setting allows you to configure whether real-time protection and Security Intelligence Updates are enabled during OOBE (Out of Box experience).     If you enable this setting real-time protection and Security Intelligence Updates are enabled during OOBE.     If you either disable or do not configure this policy setting real-time protection and Security Intelligence Updates during OOBE is not enabled.</t>
    </r>
  </si>
  <si>
    <t>HKLM\Software\Policies\Microsoft\Windows Defender\Real-Time Protection!OobeEnableRtpAndSigUpdate</t>
  </si>
  <si>
    <t>CPT-3086795C</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</si>
  <si>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</si>
  <si>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</si>
  <si>
    <r>
      <rPr>
        <sz val="11"/>
        <color rgb="FF000000"/>
        <rFont val="Calibri"/>
      </rPr>
      <t>This policy setting allows you to configure monitoring for file and program activity.    If you enable or do not configure this setting monitoring for file and program activity will be enabled.    If you disable this setting monitoring for file and program activity will be disabled.</t>
    </r>
  </si>
  <si>
    <t>HKLM\Software\Policies\Microsoft\Windows Defender\Real-Time Protection!DisableOnAccessProtection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</si>
  <si>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</si>
  <si>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</si>
  <si>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</si>
  <si>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</si>
  <si>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</si>
  <si>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</si>
  <si>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</si>
  <si>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</si>
  <si>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turns off real-time protection in Microsoft Defender Antivirus.    Real-time protection consists of always-on scanning with file and process behavior monitoring and heuristics. When real-time protection is on Microsoft Defender Antivirus detects malware and potentially unwanted software that attempts to install itself or run on your device and prompts you to take action on malware detections.    If you enable this policy setting real-time protection is turned off.     If you either disable or do not configure this policy setting real-time protection is turned on.</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</si>
  <si>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</si>
  <si>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</si>
  <si>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</si>
  <si>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</si>
  <si>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</si>
  <si>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</si>
  <si>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CPT-5955499D</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</si>
  <si>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</si>
  <si>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</si>
  <si>
    <r>
      <rPr>
        <sz val="11"/>
        <color rgb="FF000000"/>
        <rFont val="Calibri"/>
      </rPr>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r>
  </si>
  <si>
    <t>HKLM\Software\Policies\Microsoft\Windows Defender\Real-Time Protection!DisableScanOnRealtimeEnable</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</si>
  <si>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</si>
  <si>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</si>
  <si>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</si>
  <si>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</si>
  <si>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</si>
  <si>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Antivirus\Reporting</t>
  </si>
  <si>
    <t>CPT-47CC6EDC</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</si>
  <si>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</si>
  <si>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</si>
  <si>
    <r>
      <rPr>
        <sz val="11"/>
        <color rgb="FF000000"/>
        <rFont val="Calibri"/>
      </rPr>
      <t>This policy setting configures whether to report Dynamic Signature dropped events.    If you do not configure this setting the default value will be applied. The default value is set to disabled (such events are not reported).    If you configure this setting to enabled Dynamic Signature dropped events will be reported.    If you configure this setting to disabled Dynamic Signature dropped events will not be reported.</t>
    </r>
  </si>
  <si>
    <t>HKLM\Software\Policies\Microsoft\Windows Defender\Reporting!EnableDynamicSignatureDroppedEventReporting</t>
  </si>
  <si>
    <t>Windows Components\Microsoft Defender Antivirus\Scan</t>
  </si>
  <si>
    <t>CPT-1479A300</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</si>
  <si>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</si>
  <si>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</si>
  <si>
    <r>
      <rPr>
        <sz val="11"/>
        <color rgb="FF000000"/>
        <rFont val="Calibri"/>
      </rPr>
      <t>This policy setting allows you to scan excluded files and directories during quick scans.        If you set this policy setting to 1 all files and directories that are excluded from real-time protection using contextual exclusions are scanned during a quick scan.        If you set this policy to 0 or do not configure it exclusions are not scanned during quick scans.</t>
    </r>
  </si>
  <si>
    <t>HKLM\Software\Policies\Microsoft\Windows Defender\Scan!QuickScanIncludeExclusions; HKLM\Software\Policies\Microsoft\Windows Defender\Scan!QuickScanIncludeExclusions</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</si>
  <si>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</si>
  <si>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</si>
  <si>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</si>
  <si>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</si>
  <si>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</si>
  <si>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</si>
  <si>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</si>
  <si>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</si>
  <si>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</si>
  <si>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</si>
  <si>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</si>
  <si>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</si>
  <si>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</si>
  <si>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</si>
  <si>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</si>
  <si>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XP Windows Server 2003 Windows Server 2012 (and later) or Windows 8 (and later).If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</si>
  <si>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</si>
  <si>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</si>
  <si>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</si>
  <si>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</si>
  <si>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</si>
  <si>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</si>
  <si>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</si>
  <si>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</si>
  <si>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</si>
  <si>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</si>
  <si>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</si>
  <si>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</si>
  <si>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</si>
  <si>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</si>
  <si>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</si>
  <si>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</si>
  <si>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</si>
  <si>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</si>
  <si>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</si>
  <si>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</si>
  <si>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</si>
  <si>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</si>
  <si>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</si>
  <si>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</si>
  <si>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</si>
  <si>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</si>
  <si>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</si>
  <si>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</si>
  <si>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</si>
  <si>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</si>
  <si>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</si>
  <si>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SmartScreen\Enhanced Phishing Protection</t>
  </si>
  <si>
    <t>CPT-D3FE605C</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</si>
  <si>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</si>
  <si>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Malicious</t>
    </r>
  </si>
  <si>
    <r>
      <rPr>
        <sz val="11"/>
        <color rgb="FF000000"/>
        <rFont val="Calibri"/>
      </rPr>
      <t>This policy setting determines whether Enhanced Phishing Protection in Microsoft Defender SmartScreen warns your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certificate.If you enable this policy setting Enhanced Phishing Protection in Microsoft Defender SmartScreen warns your users if they type their work or school password into one of the malicious scenarios described above and encourages them to change their password.If you disable or donâ€™t configure this policy setting Enhanced Phishing Protection in Microsoft Defender SmartScreen will not warn your users if they type their work or school password into one of the malicious scenarios described above.</t>
    </r>
  </si>
  <si>
    <t>HKLM\Software\Policies\Microsoft\Windows\WTDS\Components!NotifyMalicious</t>
  </si>
  <si>
    <t>CPT-9BAB9F9F</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</si>
  <si>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</si>
  <si>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Password Reuse</t>
    </r>
  </si>
  <si>
    <r>
      <rPr>
        <sz val="11"/>
        <color rgb="FF000000"/>
        <rFont val="Calibri"/>
      </rPr>
      <t>This policy setting determines whether Enhanced Phishing Protection in Microsoft Defender SmartScreen warns your users if they reuse their work or school password.If you enable this policy setting Enhanced Phishing Protection in Microsoft Defender SmartScreen warns users if they reuse their work or school password and encourages them to change it.If you disable or donâ€™t configure this policy setting Enhanced Phishing Protection in Microsoft Defender SmartScreen will not warn users if they reuse their work or school password.</t>
    </r>
  </si>
  <si>
    <t>HKLM\Software\Policies\Microsoft\Windows\WTDS\Components!NotifyPasswordReuse</t>
  </si>
  <si>
    <t>CPT-41D2C722</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</si>
  <si>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</si>
  <si>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Unsafe App</t>
    </r>
  </si>
  <si>
    <r>
      <rPr>
        <sz val="11"/>
        <color rgb="FF000000"/>
        <rFont val="Calibri"/>
      </rPr>
      <t>This policy setting determines whether Enhanced Phishing Protection in Microsoft Defender SmartScreen warns your users if they type their work or school passwords in Notepad Winword or M365 Office apps like OneNote Word Excel etc.If you enable this policy setting Enhanced Phishing Protection in Microsoft Defender SmartScreen warns your users if they store their password in text editor apps.If you disable or donâ€™t configure this policy setting Enhanced Phishing Protection in Microsoft Defender SmartScreen will not warn users if they store their password in text editor apps.</t>
    </r>
  </si>
  <si>
    <t>HKLM\Software\Policies\Microsoft\Windows\WTDS\Components!NotifyUnsafeApp</t>
  </si>
  <si>
    <t>CPT-BE73D573</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</si>
  <si>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</si>
  <si>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Protection\Service Enabled</t>
    </r>
  </si>
  <si>
    <r>
      <rPr>
        <sz val="11"/>
        <color rgb="FF000000"/>
        <rFont val="Calibri"/>
      </rPr>
      <t>This policy setting determines whether Enhanced Phishing Protection in Microsoft Defender SmartScreen is in audit mode or off. Users do not see notifications for any protection scenarios when Enhanced Phishing Protection in Microsoft Defender is in audit mode. Audit mode captures unsafe password entry events and sends telemetry through Microsoft Defender.If you enable this policy setting Enhanced Phishing Protection in Microsoft Defender SmartScreen is enabled in audit mode and your users are unable to turn it off.If you disable this policy setting Enhanced Phishing Protection in Microsoft Defender SmartScreen is off and it will not capture events send telemetry or notify users. Additionally your users are unable to turn it on.If you donâ€™t configure this setting users can decide whether or not they will enable Enhanced Phishing Protection in Microsoft Defender SmartScreen.</t>
    </r>
  </si>
  <si>
    <t>HKLM\Software\Policies\Microsoft\Windows\WTDS\Components!ServiceEnabled</t>
  </si>
  <si>
    <t>Windows Components\Windows Defender SmartScreen\Explorer</t>
  </si>
  <si>
    <t>CPT-55CB0B57</t>
  </si>
  <si>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</si>
  <si>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</si>
  <si>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</si>
  <si>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</si>
  <si>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</si>
  <si>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Broadcasting.This setting enables or disables the Windows Game Recording and Broadcasting features. If you disable this setting Windows Game Recording will not be allowed.If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</si>
  <si>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</si>
  <si>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</si>
  <si>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</si>
  <si>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</si>
  <si>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</si>
  <si>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</si>
  <si>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</si>
  <si>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</si>
  <si>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</si>
  <si>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</si>
  <si>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</si>
  <si>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</si>
  <si>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</si>
  <si>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</si>
  <si>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</si>
  <si>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</si>
  <si>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</si>
  <si>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</si>
  <si>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</si>
  <si>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</si>
  <si>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CPT-C1BADDCB</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</si>
  <si>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</si>
  <si>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</si>
  <si>
    <r>
      <rPr>
        <sz val="11"/>
        <color rgb="FF000000"/>
        <rFont val="Calibri"/>
      </rPr>
      <t>This policy controls whether the user's password is included in the content of MPR notifications sent by winlogon in the system.If you disable this setting or do not configure it winlogon sends MPR notifications with empty password fields of the user's authentication info.If you enable this setting winlogon sends MPR notifications containing the user's password in the authentication info.</t>
    </r>
  </si>
  <si>
    <t>HKLM\Software\Microsoft\Windows\CurrentVersion\Policies\System!EnableMPR</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</si>
  <si>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</si>
  <si>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</si>
  <si>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</si>
  <si>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</si>
  <si>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</si>
  <si>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</si>
  <si>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</si>
  <si>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</si>
  <si>
    <r>
      <rPr>
        <sz val="11"/>
        <color rgb="FF000000"/>
        <rFont val="Calibri"/>
      </rPr>
      <t xml:space="preserve">Set the following UI path to </t>
    </r>
    <r>
      <rPr>
        <b/>
        <sz val="11"/>
        <color rgb="FF000000"/>
        <rFont val="Calibri"/>
      </rPr>
      <t>Enabled; Log script block invocation start / stop events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</si>
  <si>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</si>
  <si>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</si>
  <si>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</si>
  <si>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</si>
  <si>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</si>
  <si>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</si>
  <si>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</si>
  <si>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</si>
  <si>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</si>
  <si>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</si>
  <si>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</si>
  <si>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</si>
  <si>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</si>
  <si>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</si>
  <si>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</si>
  <si>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</si>
  <si>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</si>
  <si>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</si>
  <si>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</si>
  <si>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</si>
  <si>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</si>
  <si>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</si>
  <si>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</si>
  <si>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</si>
  <si>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</si>
  <si>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</si>
  <si>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</si>
  <si>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</si>
  <si>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</si>
  <si>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</si>
  <si>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</si>
  <si>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</si>
  <si>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</si>
  <si>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</si>
  <si>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</si>
  <si>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</si>
  <si>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</si>
  <si>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        If you enable this policy setting applications will not be able to raise toast notifications on the lock screen.        If you disable or do not configure this policy setting toast notifications on the lock screen are enabled and can be turned off by the administrator or user.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</si>
  <si>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</si>
  <si>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</si>
  <si>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</si>
  <si>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</si>
  <si>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</si>
  <si>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</si>
  <si>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</si>
  <si>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</si>
  <si>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</si>
  <si>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</si>
  <si>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</si>
  <si>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</si>
  <si>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</si>
  <si>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</si>
  <si>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</si>
  <si>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</si>
  <si>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</si>
  <si>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</si>
  <si>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</si>
  <si>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</si>
  <si>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</si>
  <si>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</si>
  <si>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</si>
  <si>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</si>
  <si>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</si>
  <si>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</si>
  <si>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</si>
  <si>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</si>
  <si>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</si>
  <si>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</si>
  <si>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</si>
  <si>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</si>
  <si>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</si>
  <si>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</si>
  <si>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</si>
  <si>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</si>
  <si>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</si>
  <si>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</si>
  <si>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</si>
  <si>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</si>
  <si>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</si>
  <si>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</si>
  <si>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</si>
  <si>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</si>
  <si>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</si>
  <si>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</si>
  <si>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</si>
  <si>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</si>
  <si>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</si>
  <si>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</si>
  <si>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</si>
  <si>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</si>
  <si>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</si>
  <si>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</si>
  <si>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</si>
  <si>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</si>
  <si>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11 (Domain-Joined)</t>
  </si>
  <si>
    <t>Developed By:</t>
  </si>
  <si>
    <t>Microsoft</t>
  </si>
  <si>
    <t>Release Information:</t>
  </si>
  <si>
    <r>
      <rPr>
        <b/>
        <sz val="11"/>
        <color rgb="FF000000"/>
        <rFont val="Calibri"/>
      </rPr>
      <t>Version:</t>
    </r>
    <r>
      <rPr>
        <sz val="11"/>
        <color rgb="FF000000"/>
        <rFont val="Calibri"/>
      </rPr>
      <t xml:space="preserve"> 25H2     </t>
    </r>
    <r>
      <rPr>
        <b/>
        <sz val="11"/>
        <color rgb="FF000000"/>
        <rFont val="Calibri"/>
      </rPr>
      <t>Date:</t>
    </r>
    <r>
      <rPr>
        <sz val="11"/>
        <color rgb="FF000000"/>
        <rFont val="Calibri"/>
      </rPr>
      <t xml:space="preserve"> 02 October 2025     </t>
    </r>
    <r>
      <rPr>
        <b/>
        <sz val="11"/>
        <color rgb="FF000000"/>
        <rFont val="Calibri"/>
      </rPr>
      <t>Recommendation Count:</t>
    </r>
    <r>
      <rPr>
        <sz val="11"/>
        <color rgb="FF000000"/>
        <rFont val="Calibri"/>
      </rPr>
      <t xml:space="preserve"> 365</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</si>
  <si>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</si>
  <si>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</si>
  <si>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</si>
  <si>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</si>
  <si>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</si>
  <si>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security baseline package for </t>
    </r>
    <r>
      <rPr>
        <b/>
        <sz val="11"/>
        <color rgb="FF000000"/>
        <rFont val="Calibri"/>
      </rPr>
      <t>Windows 11, version 25H2</t>
    </r>
    <r>
      <rPr>
        <sz val="11"/>
        <color rgb="FF000000"/>
        <rFont val="Calibri"/>
      </rPr>
      <t xml:space="preserve">! You can download the baseline package from the Microsoft Security Compliance Toolkit </t>
    </r>
    <r>
      <rPr>
        <sz val="11"/>
        <color rgb="FF0000FF"/>
        <rFont val="Calibri"/>
      </rPr>
      <t>(https://www.microsoft.com/download/details.aspx?id=55319)</t>
    </r>
    <r>
      <rPr>
        <sz val="11"/>
        <color rgb="FF000000"/>
        <rFont val="Calibri"/>
      </rPr>
      <t>, test the recommended configurations in your environment, and customize / implement them as appropriate.</t>
    </r>
    <r>
      <rPr>
        <sz val="11"/>
        <color rgb="FF000000"/>
        <rFont val="Calibri"/>
      </rPr>
      <t xml:space="preserve">
</t>
    </r>
    <r>
      <rPr>
        <sz val="11"/>
        <color rgb="FF000000"/>
        <rFont val="Calibri"/>
      </rPr>
      <t xml:space="preserve">This release includes several changes made since the Windows 11, version 24H2 security baseline </t>
    </r>
    <r>
      <rPr>
        <sz val="11"/>
        <color rgb="FF0000FF"/>
        <rFont val="Calibri"/>
      </rPr>
      <t>(https://techcommunity.microsoft.com/blog/microsoft-security-baselines/windows-11-version-24h2-security-baseline/4252801)</t>
    </r>
    <r>
      <rPr>
        <sz val="11"/>
        <color rgb="FF000000"/>
        <rFont val="Calibri"/>
      </rPr>
      <t xml:space="preserve"> to further assist in the security of enterprise customers, to include better alignment with the latest capabilities and standards.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</si>
  <si>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</si>
  <si>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</si>
  <si>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</si>
  <si>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</si>
  <si>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</si>
  <si>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</si>
  <si>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</si>
  <si>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</si>
  <si>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</si>
  <si>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</si>
  <si>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</si>
  <si>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</si>
  <si>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</si>
  <si>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</si>
  <si>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</si>
  <si>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</si>
  <si>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</si>
  <si>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</si>
  <si>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</si>
  <si>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</si>
  <si>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</si>
  <si>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</si>
  <si>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</si>
  <si>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</si>
  <si>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</si>
  <si>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</si>
  <si>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</si>
  <si>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</si>
  <si>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</si>
  <si>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</si>
  <si>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</si>
  <si>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</si>
  <si>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</si>
  <si>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</si>
  <si>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</si>
  <si>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</si>
  <si>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</si>
  <si>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</si>
  <si>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</si>
  <si>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11 (Domain-Joined) 25H2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</si>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</sst>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0E5-4C36-9274-8A3B8D4CC4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0E5-4C36-9274-8A3B8D4CC4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365</c:v>
                </c:pt>
              </c:numCache>
            </c:numRef>
          </c:val>
          <c:extLst>
            <c:ext xmlns:c16="http://schemas.microsoft.com/office/drawing/2014/chart" uri="{C3380CC4-5D6E-409C-BE32-E72D297353CC}">
              <c16:uniqueId val="{00000002-F0E5-4C36-9274-8A3B8D4CC42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97C-4A5A-8315-8056E21BB48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97C-4A5A-8315-8056E21BB48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365</c:v>
                </c:pt>
              </c:numCache>
            </c:numRef>
          </c:val>
          <c:extLst>
            <c:ext xmlns:c16="http://schemas.microsoft.com/office/drawing/2014/chart" uri="{C3380CC4-5D6E-409C-BE32-E72D297353CC}">
              <c16:uniqueId val="{00000002-597C-4A5A-8315-8056E21BB48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190-4DB4-BA97-17C81D4705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190-4DB4-BA97-17C81D4705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365</c:v>
                </c:pt>
              </c:numCache>
            </c:numRef>
          </c:val>
          <c:extLst>
            <c:ext xmlns:c16="http://schemas.microsoft.com/office/drawing/2014/chart" uri="{C3380CC4-5D6E-409C-BE32-E72D297353CC}">
              <c16:uniqueId val="{00000002-F190-4DB4-BA97-17C81D4705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AEE-4DCB-A450-D08EC40BD73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AEE-4DCB-A450-D08EC40BD73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365</c:v>
                </c:pt>
              </c:numCache>
            </c:numRef>
          </c:val>
          <c:extLst>
            <c:ext xmlns:c16="http://schemas.microsoft.com/office/drawing/2014/chart" uri="{C3380CC4-5D6E-409C-BE32-E72D297353CC}">
              <c16:uniqueId val="{00000002-4AEE-4DCB-A450-D08EC40BD7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38C-47EF-ADE9-65D75D75C100}"/>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38C-47EF-ADE9-65D75D75C100}"/>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38C-47EF-ADE9-65D75D75C100}"/>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38C-47EF-ADE9-65D75D75C1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A74-40F6-8FFD-961EA4865F2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qimr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5cta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o3rvr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pid1y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ysvwm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ficbg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66">
  <autoFilter ref="A1:N366"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1759</v>
      </c>
    </row>
    <row r="3" spans="2:3" ht="15" customHeight="1" x14ac:dyDescent="0.35"/>
    <row r="4" spans="2:3" ht="58" x14ac:dyDescent="0.35">
      <c r="B4" s="18" t="s">
        <v>1760</v>
      </c>
      <c r="C4" s="19" t="s">
        <v>1761</v>
      </c>
    </row>
    <row r="5" spans="2:3" x14ac:dyDescent="0.35">
      <c r="C5" s="19" t="s">
        <v>1762</v>
      </c>
    </row>
    <row r="6" spans="2:3" x14ac:dyDescent="0.35">
      <c r="C6" s="16" t="s">
        <v>1763</v>
      </c>
    </row>
    <row r="7" spans="2:3" ht="10" customHeight="1" x14ac:dyDescent="0.35"/>
    <row r="8" spans="2:3" ht="232" x14ac:dyDescent="0.35">
      <c r="B8" s="20" t="s">
        <v>1764</v>
      </c>
      <c r="C8" s="19" t="s">
        <v>1765</v>
      </c>
    </row>
    <row r="9" spans="2:3" ht="10" customHeight="1" x14ac:dyDescent="0.35"/>
    <row r="10" spans="2:3" ht="35" customHeight="1" x14ac:dyDescent="0.35">
      <c r="B10" s="20" t="s">
        <v>1766</v>
      </c>
      <c r="C10" s="19" t="s">
        <v>1767</v>
      </c>
    </row>
    <row r="11" spans="2:3" ht="75" customHeight="1" x14ac:dyDescent="0.35">
      <c r="B11" s="16" t="s">
        <v>20</v>
      </c>
      <c r="C11" s="19" t="s">
        <v>1768</v>
      </c>
    </row>
    <row r="12" spans="2:3" ht="47" customHeight="1" x14ac:dyDescent="0.35">
      <c r="B12" s="16" t="s">
        <v>20</v>
      </c>
      <c r="C12" s="19" t="s">
        <v>1769</v>
      </c>
    </row>
    <row r="13" spans="2:3" ht="35" customHeight="1" x14ac:dyDescent="0.35">
      <c r="B13" s="16" t="s">
        <v>20</v>
      </c>
      <c r="C13" s="19" t="s">
        <v>1770</v>
      </c>
    </row>
    <row r="14" spans="2:3" ht="32" customHeight="1" x14ac:dyDescent="0.35">
      <c r="B14" s="16" t="s">
        <v>20</v>
      </c>
      <c r="C14" s="19" t="s">
        <v>1771</v>
      </c>
    </row>
    <row r="15" spans="2:3" ht="30" customHeight="1" x14ac:dyDescent="0.35">
      <c r="B15" s="16" t="s">
        <v>20</v>
      </c>
      <c r="C15" s="19" t="s">
        <v>1772</v>
      </c>
    </row>
    <row r="16" spans="2:3" ht="10" customHeight="1" x14ac:dyDescent="0.35"/>
    <row r="17" spans="1:3" ht="145" customHeight="1" x14ac:dyDescent="0.35">
      <c r="B17" s="20" t="s">
        <v>1773</v>
      </c>
      <c r="C17" s="19" t="s">
        <v>1774</v>
      </c>
    </row>
    <row r="18" spans="1:3" ht="10" customHeight="1" x14ac:dyDescent="0.35"/>
    <row r="19" spans="1:3" ht="3" customHeight="1" x14ac:dyDescent="0.35">
      <c r="B19" s="21"/>
      <c r="C19" s="21"/>
    </row>
    <row r="20" spans="1:3" ht="12" customHeight="1" x14ac:dyDescent="0.35"/>
    <row r="21" spans="1:3" ht="35" customHeight="1" x14ac:dyDescent="0.35">
      <c r="A21" s="23"/>
      <c r="B21" s="24" t="s">
        <v>1775</v>
      </c>
      <c r="C21" s="25" t="s">
        <v>1776</v>
      </c>
    </row>
    <row r="22" spans="1:3" ht="18" customHeight="1" x14ac:dyDescent="0.35">
      <c r="A22" s="23"/>
      <c r="B22" s="23" t="s">
        <v>20</v>
      </c>
      <c r="C22" s="25" t="s">
        <v>1777</v>
      </c>
    </row>
    <row r="23" spans="1:3" ht="18" customHeight="1" x14ac:dyDescent="0.35">
      <c r="A23" s="23"/>
      <c r="B23" s="23" t="s">
        <v>20</v>
      </c>
      <c r="C23" s="25" t="s">
        <v>1778</v>
      </c>
    </row>
    <row r="24" spans="1:3" ht="18" customHeight="1" x14ac:dyDescent="0.35">
      <c r="A24" s="23"/>
      <c r="B24" s="23" t="s">
        <v>20</v>
      </c>
      <c r="C24" s="25" t="s">
        <v>1779</v>
      </c>
    </row>
    <row r="25" spans="1:3" ht="18" customHeight="1" x14ac:dyDescent="0.35">
      <c r="A25" s="23"/>
      <c r="B25" s="23" t="s">
        <v>20</v>
      </c>
      <c r="C25" s="25" t="s">
        <v>1780</v>
      </c>
    </row>
    <row r="26" spans="1:3" ht="18" customHeight="1" x14ac:dyDescent="0.35">
      <c r="A26" s="23"/>
      <c r="B26" s="23" t="s">
        <v>20</v>
      </c>
      <c r="C26" s="25" t="s">
        <v>1781</v>
      </c>
    </row>
    <row r="27" spans="1:3" ht="18" customHeight="1" x14ac:dyDescent="0.35">
      <c r="A27" s="23"/>
      <c r="B27" s="23" t="s">
        <v>20</v>
      </c>
      <c r="C27" s="25" t="s">
        <v>1782</v>
      </c>
    </row>
    <row r="28" spans="1:3" ht="18" customHeight="1" x14ac:dyDescent="0.35">
      <c r="A28" s="23"/>
      <c r="B28" s="23" t="s">
        <v>20</v>
      </c>
      <c r="C28" s="25" t="s">
        <v>1783</v>
      </c>
    </row>
    <row r="29" spans="1:3" ht="18" customHeight="1" x14ac:dyDescent="0.35">
      <c r="A29" s="23"/>
      <c r="B29" s="23" t="s">
        <v>20</v>
      </c>
      <c r="C29" s="25" t="s">
        <v>1784</v>
      </c>
    </row>
    <row r="30" spans="1:3" ht="44" customHeight="1" x14ac:dyDescent="0.35">
      <c r="A30" s="23"/>
      <c r="B30" s="23" t="s">
        <v>20</v>
      </c>
      <c r="C30" s="26" t="s">
        <v>1785</v>
      </c>
    </row>
    <row r="31" spans="1:3" ht="10" customHeight="1" x14ac:dyDescent="0.35"/>
    <row r="32" spans="1:3" ht="3" customHeight="1" x14ac:dyDescent="0.35">
      <c r="B32" s="21"/>
      <c r="C32" s="21"/>
    </row>
    <row r="33" spans="2:3" ht="12" customHeight="1" x14ac:dyDescent="0.35"/>
    <row r="34" spans="2:3" ht="24" customHeight="1" x14ac:dyDescent="0.35">
      <c r="B34" s="27" t="s">
        <v>1786</v>
      </c>
      <c r="C34" s="28" t="s">
        <v>1787</v>
      </c>
    </row>
    <row r="35" spans="2:3" ht="18.5" x14ac:dyDescent="0.35">
      <c r="B35" s="27" t="s">
        <v>1788</v>
      </c>
      <c r="C35" s="29" t="s">
        <v>1789</v>
      </c>
    </row>
    <row r="36" spans="2:3" ht="27" customHeight="1" x14ac:dyDescent="0.35">
      <c r="B36" s="30" t="s">
        <v>1790</v>
      </c>
      <c r="C36" s="22" t="s">
        <v>1791</v>
      </c>
    </row>
    <row r="37" spans="2:3" x14ac:dyDescent="0.35">
      <c r="B37" s="27" t="s">
        <v>1792</v>
      </c>
      <c r="C37" s="31" t="s">
        <v>1793</v>
      </c>
    </row>
    <row r="38" spans="2:3" x14ac:dyDescent="0.35">
      <c r="B38" s="27" t="s">
        <v>1794</v>
      </c>
      <c r="C38" s="31" t="s">
        <v>1795</v>
      </c>
    </row>
    <row r="39" spans="2:3" ht="10" customHeight="1" x14ac:dyDescent="0.35"/>
    <row r="40" spans="2:3" ht="130.5" x14ac:dyDescent="0.35">
      <c r="B40" s="27" t="s">
        <v>1796</v>
      </c>
      <c r="C40" s="32" t="s">
        <v>1797</v>
      </c>
    </row>
    <row r="42" spans="2:3" ht="10" customHeight="1" x14ac:dyDescent="0.35"/>
    <row r="43" spans="2:3" ht="3" customHeight="1" x14ac:dyDescent="0.35">
      <c r="B43" s="21"/>
      <c r="C43" s="21"/>
    </row>
    <row r="44" spans="2:3" ht="12" customHeight="1" x14ac:dyDescent="0.35"/>
    <row r="45" spans="2:3" ht="130.5" x14ac:dyDescent="0.35">
      <c r="B45" s="18" t="s">
        <v>1798</v>
      </c>
      <c r="C45" s="19" t="s">
        <v>1799</v>
      </c>
    </row>
    <row r="46" spans="2:3" ht="6" customHeight="1" x14ac:dyDescent="0.35"/>
    <row r="47" spans="2:3" ht="217.5" x14ac:dyDescent="0.35">
      <c r="C47" s="19" t="s">
        <v>1800</v>
      </c>
    </row>
    <row r="48" spans="2:3" ht="6" customHeight="1" x14ac:dyDescent="0.35"/>
    <row r="49" spans="2:3" ht="43.5" x14ac:dyDescent="0.35">
      <c r="C49" s="19" t="s">
        <v>1801</v>
      </c>
    </row>
    <row r="50" spans="2:3" ht="10" customHeight="1" x14ac:dyDescent="0.35"/>
    <row r="51" spans="2:3" ht="3" customHeight="1" x14ac:dyDescent="0.35">
      <c r="B51" s="21"/>
      <c r="C51" s="21"/>
    </row>
    <row r="52" spans="2:3" ht="12" customHeight="1" x14ac:dyDescent="0.35"/>
    <row r="53" spans="2:3" ht="145" x14ac:dyDescent="0.35">
      <c r="B53" s="18" t="s">
        <v>1802</v>
      </c>
      <c r="C53" s="19" t="s">
        <v>1803</v>
      </c>
    </row>
    <row r="54" spans="2:3" ht="6" customHeight="1" x14ac:dyDescent="0.35"/>
    <row r="55" spans="2:3" ht="203" x14ac:dyDescent="0.35">
      <c r="C55" s="19" t="s">
        <v>1804</v>
      </c>
    </row>
    <row r="56" spans="2:3" ht="6" customHeight="1" x14ac:dyDescent="0.35"/>
    <row r="57" spans="2:3" ht="43.5" x14ac:dyDescent="0.35">
      <c r="C57" s="19" t="s">
        <v>1805</v>
      </c>
    </row>
    <row r="58" spans="2:3" ht="10" customHeight="1" x14ac:dyDescent="0.35"/>
    <row r="59" spans="2:3" ht="3" customHeight="1" x14ac:dyDescent="0.35">
      <c r="B59" s="21"/>
      <c r="C59" s="21"/>
    </row>
    <row r="60" spans="2:3" ht="12" customHeight="1" x14ac:dyDescent="0.35"/>
    <row r="61" spans="2:3" ht="101.5" x14ac:dyDescent="0.35">
      <c r="B61" s="18" t="s">
        <v>1806</v>
      </c>
      <c r="C61" s="19" t="s">
        <v>1807</v>
      </c>
    </row>
    <row r="62" spans="2:3" ht="6" customHeight="1" x14ac:dyDescent="0.35"/>
    <row r="63" spans="2:3" ht="145" x14ac:dyDescent="0.35">
      <c r="C63" s="19" t="s">
        <v>1808</v>
      </c>
    </row>
    <row r="64" spans="2:3" ht="6" customHeight="1" x14ac:dyDescent="0.35"/>
    <row r="65" spans="2:3" ht="43.5" x14ac:dyDescent="0.35">
      <c r="C65" s="19" t="s">
        <v>1809</v>
      </c>
    </row>
    <row r="66" spans="2:3" ht="10" customHeight="1" x14ac:dyDescent="0.35"/>
    <row r="67" spans="2:3" ht="3" customHeight="1" x14ac:dyDescent="0.35">
      <c r="B67" s="21"/>
      <c r="C67" s="21"/>
    </row>
    <row r="68" spans="2:3" ht="12" customHeight="1" x14ac:dyDescent="0.35"/>
    <row r="69" spans="2:3" ht="26" customHeight="1" x14ac:dyDescent="0.35">
      <c r="B69" s="33" t="s">
        <v>1810</v>
      </c>
    </row>
    <row r="70" spans="2:3" ht="8" customHeight="1" x14ac:dyDescent="0.35"/>
    <row r="71" spans="2:3" ht="20" customHeight="1" x14ac:dyDescent="0.35">
      <c r="B71" s="27" t="s">
        <v>1811</v>
      </c>
      <c r="C71" s="34" t="s">
        <v>1812</v>
      </c>
    </row>
    <row r="72" spans="2:3" ht="116" x14ac:dyDescent="0.35">
      <c r="C72" s="19" t="s">
        <v>1813</v>
      </c>
    </row>
    <row r="73" spans="2:3" ht="10" customHeight="1" x14ac:dyDescent="0.35"/>
    <row r="74" spans="2:3" ht="20" customHeight="1" x14ac:dyDescent="0.35">
      <c r="B74" s="27" t="s">
        <v>1814</v>
      </c>
      <c r="C74" s="34" t="s">
        <v>1815</v>
      </c>
    </row>
    <row r="75" spans="2:3" ht="116" x14ac:dyDescent="0.35">
      <c r="C75" s="19" t="s">
        <v>1816</v>
      </c>
    </row>
    <row r="76" spans="2:3" ht="10" customHeight="1" x14ac:dyDescent="0.35"/>
    <row r="77" spans="2:3" ht="20" customHeight="1" x14ac:dyDescent="0.35">
      <c r="B77" s="27" t="s">
        <v>1817</v>
      </c>
      <c r="C77" s="34" t="s">
        <v>1818</v>
      </c>
    </row>
    <row r="78" spans="2:3" ht="130.5" x14ac:dyDescent="0.35">
      <c r="C78" s="19" t="s">
        <v>1819</v>
      </c>
    </row>
    <row r="79" spans="2:3" ht="10" customHeight="1" x14ac:dyDescent="0.35"/>
    <row r="80" spans="2:3" ht="20" customHeight="1" x14ac:dyDescent="0.35">
      <c r="B80" s="27" t="s">
        <v>1820</v>
      </c>
      <c r="C80" s="34" t="s">
        <v>1821</v>
      </c>
    </row>
    <row r="81" spans="2:3" ht="130.5" x14ac:dyDescent="0.35">
      <c r="C81" s="19" t="s">
        <v>1822</v>
      </c>
    </row>
    <row r="82" spans="2:3" ht="10" customHeight="1" x14ac:dyDescent="0.35"/>
    <row r="83" spans="2:3" ht="20" customHeight="1" x14ac:dyDescent="0.35">
      <c r="B83" s="27" t="s">
        <v>1823</v>
      </c>
      <c r="C83" s="34" t="s">
        <v>1824</v>
      </c>
    </row>
    <row r="84" spans="2:3" ht="116" x14ac:dyDescent="0.35">
      <c r="C84" s="19" t="s">
        <v>1825</v>
      </c>
    </row>
    <row r="85" spans="2:3" ht="10" customHeight="1" x14ac:dyDescent="0.35"/>
    <row r="86" spans="2:3" ht="20" customHeight="1" x14ac:dyDescent="0.35">
      <c r="B86" s="27" t="s">
        <v>1826</v>
      </c>
      <c r="C86" s="34" t="s">
        <v>1827</v>
      </c>
    </row>
    <row r="87" spans="2:3" ht="116" x14ac:dyDescent="0.35">
      <c r="C87" s="19" t="s">
        <v>1828</v>
      </c>
    </row>
    <row r="88" spans="2:3" ht="10" customHeight="1" x14ac:dyDescent="0.35"/>
    <row r="89" spans="2:3" ht="20" customHeight="1" x14ac:dyDescent="0.35">
      <c r="B89" s="27" t="s">
        <v>1829</v>
      </c>
      <c r="C89" s="34" t="s">
        <v>1830</v>
      </c>
    </row>
    <row r="90" spans="2:3" ht="203" x14ac:dyDescent="0.35">
      <c r="C90" s="19" t="s">
        <v>1831</v>
      </c>
    </row>
    <row r="91" spans="2:3" ht="10" customHeight="1" x14ac:dyDescent="0.35"/>
    <row r="94" spans="2:3" ht="32" customHeight="1" x14ac:dyDescent="0.35">
      <c r="B94" s="262" t="s">
        <v>1758</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4513</v>
      </c>
      <c r="B1" s="227" t="s">
        <v>1</v>
      </c>
      <c r="C1" s="227" t="s">
        <v>1990</v>
      </c>
      <c r="D1" s="227" t="s">
        <v>1991</v>
      </c>
      <c r="E1" s="227" t="s">
        <v>1996</v>
      </c>
      <c r="F1" s="227" t="s">
        <v>1997</v>
      </c>
      <c r="G1" s="227" t="s">
        <v>1998</v>
      </c>
      <c r="H1" s="227" t="s">
        <v>1999</v>
      </c>
      <c r="I1" s="227" t="s">
        <v>2000</v>
      </c>
      <c r="J1" s="227" t="s">
        <v>2001</v>
      </c>
      <c r="K1" s="227" t="s">
        <v>2002</v>
      </c>
      <c r="L1" s="227" t="s">
        <v>2003</v>
      </c>
      <c r="M1" s="227" t="s">
        <v>2004</v>
      </c>
      <c r="N1" s="227" t="s">
        <v>2005</v>
      </c>
      <c r="O1" s="227" t="s">
        <v>2006</v>
      </c>
      <c r="P1" s="227" t="s">
        <v>2007</v>
      </c>
      <c r="Q1" s="227" t="s">
        <v>2008</v>
      </c>
      <c r="R1" s="227" t="s">
        <v>2009</v>
      </c>
      <c r="S1" s="227" t="s">
        <v>2010</v>
      </c>
      <c r="T1" s="227" t="s">
        <v>2011</v>
      </c>
      <c r="U1" s="227" t="s">
        <v>2012</v>
      </c>
      <c r="V1" s="227" t="s">
        <v>2013</v>
      </c>
      <c r="W1" s="227" t="s">
        <v>2014</v>
      </c>
      <c r="X1" s="227" t="s">
        <v>2015</v>
      </c>
      <c r="Y1" s="227" t="s">
        <v>2016</v>
      </c>
      <c r="Z1" s="227" t="s">
        <v>2017</v>
      </c>
      <c r="AA1" s="227" t="s">
        <v>2018</v>
      </c>
      <c r="AB1" s="227" t="s">
        <v>2019</v>
      </c>
      <c r="AC1" s="227" t="s">
        <v>2020</v>
      </c>
      <c r="AD1" s="227" t="s">
        <v>2021</v>
      </c>
      <c r="AE1" s="227" t="s">
        <v>2022</v>
      </c>
      <c r="AF1" s="227" t="s">
        <v>2023</v>
      </c>
      <c r="AG1" s="227" t="s">
        <v>2024</v>
      </c>
      <c r="AH1" s="227" t="s">
        <v>2025</v>
      </c>
      <c r="AI1" s="227" t="s">
        <v>2026</v>
      </c>
      <c r="AJ1" s="227" t="s">
        <v>2027</v>
      </c>
      <c r="AK1" s="227" t="s">
        <v>2028</v>
      </c>
      <c r="AL1" s="227" t="s">
        <v>2029</v>
      </c>
      <c r="AM1" s="227" t="s">
        <v>2030</v>
      </c>
      <c r="AN1" s="227" t="s">
        <v>2031</v>
      </c>
      <c r="AO1" s="227" t="s">
        <v>2032</v>
      </c>
      <c r="AP1" s="227" t="s">
        <v>2033</v>
      </c>
      <c r="AQ1" s="227" t="s">
        <v>2034</v>
      </c>
      <c r="AR1" s="227" t="s">
        <v>2035</v>
      </c>
      <c r="AS1" s="228" t="s">
        <v>2036</v>
      </c>
    </row>
    <row r="2" spans="1:45" ht="60" customHeight="1" outlineLevel="1" x14ac:dyDescent="0.35">
      <c r="A2" s="220" t="s">
        <v>4514</v>
      </c>
      <c r="B2" s="207" t="s">
        <v>4515</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4514</v>
      </c>
      <c r="B3" s="208" t="s">
        <v>4516</v>
      </c>
      <c r="C3" s="209" t="s">
        <v>4517</v>
      </c>
      <c r="D3" s="211" t="s">
        <v>4518</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4514</v>
      </c>
      <c r="B4" s="208" t="s">
        <v>4519</v>
      </c>
      <c r="C4" s="209" t="s">
        <v>4520</v>
      </c>
      <c r="D4" s="211" t="s">
        <v>4521</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4514</v>
      </c>
      <c r="B5" s="208" t="s">
        <v>4522</v>
      </c>
      <c r="C5" s="209" t="s">
        <v>4523</v>
      </c>
      <c r="D5" s="211" t="s">
        <v>4524</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4514</v>
      </c>
      <c r="B6" s="208" t="s">
        <v>4525</v>
      </c>
      <c r="C6" s="209" t="s">
        <v>4526</v>
      </c>
      <c r="D6" s="211" t="s">
        <v>4527</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4514</v>
      </c>
      <c r="B7" s="208" t="s">
        <v>4528</v>
      </c>
      <c r="C7" s="209" t="s">
        <v>4529</v>
      </c>
      <c r="D7" s="211" t="s">
        <v>4530</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4514</v>
      </c>
      <c r="B8" s="208" t="s">
        <v>4531</v>
      </c>
      <c r="C8" s="209" t="s">
        <v>4532</v>
      </c>
      <c r="D8" s="211" t="s">
        <v>4533</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4514</v>
      </c>
      <c r="B9" s="208" t="s">
        <v>4534</v>
      </c>
      <c r="C9" s="209" t="s">
        <v>4535</v>
      </c>
      <c r="D9" s="211" t="s">
        <v>4536</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4514</v>
      </c>
      <c r="B10" s="208" t="s">
        <v>4537</v>
      </c>
      <c r="C10" s="209" t="s">
        <v>4538</v>
      </c>
      <c r="D10" s="211" t="s">
        <v>4539</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4514</v>
      </c>
      <c r="B11" s="208" t="s">
        <v>4540</v>
      </c>
      <c r="C11" s="209" t="s">
        <v>4541</v>
      </c>
      <c r="D11" s="211" t="s">
        <v>4542</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4514</v>
      </c>
      <c r="B12" s="208" t="s">
        <v>4543</v>
      </c>
      <c r="C12" s="209" t="s">
        <v>4544</v>
      </c>
      <c r="D12" s="211" t="s">
        <v>4545</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4514</v>
      </c>
      <c r="B13" s="208" t="s">
        <v>4546</v>
      </c>
      <c r="C13" s="209" t="s">
        <v>4547</v>
      </c>
      <c r="D13" s="211" t="s">
        <v>4548</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4514</v>
      </c>
      <c r="B14" s="208" t="s">
        <v>4549</v>
      </c>
      <c r="C14" s="209" t="s">
        <v>4550</v>
      </c>
      <c r="D14" s="211" t="s">
        <v>4551</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4514</v>
      </c>
      <c r="B15" s="208" t="s">
        <v>4552</v>
      </c>
      <c r="C15" s="209" t="s">
        <v>4553</v>
      </c>
      <c r="D15" s="211" t="s">
        <v>4554</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4514</v>
      </c>
      <c r="B16" s="208" t="s">
        <v>4555</v>
      </c>
      <c r="C16" s="209" t="s">
        <v>4556</v>
      </c>
      <c r="D16" s="211" t="s">
        <v>4557</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4514</v>
      </c>
      <c r="B17" s="208" t="s">
        <v>4558</v>
      </c>
      <c r="C17" s="209" t="s">
        <v>4559</v>
      </c>
      <c r="D17" s="211" t="s">
        <v>4560</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4514</v>
      </c>
      <c r="B18" s="208" t="s">
        <v>4561</v>
      </c>
      <c r="C18" s="209" t="s">
        <v>4562</v>
      </c>
      <c r="D18" s="211" t="s">
        <v>4563</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4514</v>
      </c>
      <c r="B19" s="208" t="s">
        <v>4564</v>
      </c>
      <c r="C19" s="209" t="s">
        <v>4565</v>
      </c>
      <c r="D19" s="211" t="s">
        <v>4566</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4514</v>
      </c>
      <c r="B20" s="208" t="s">
        <v>4567</v>
      </c>
      <c r="C20" s="209" t="s">
        <v>4568</v>
      </c>
      <c r="D20" s="211" t="s">
        <v>4569</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4514</v>
      </c>
      <c r="B21" s="208" t="s">
        <v>4570</v>
      </c>
      <c r="C21" s="209" t="s">
        <v>4571</v>
      </c>
      <c r="D21" s="211" t="s">
        <v>4572</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4514</v>
      </c>
      <c r="B22" s="208" t="s">
        <v>4573</v>
      </c>
      <c r="C22" s="209" t="s">
        <v>4574</v>
      </c>
      <c r="D22" s="211" t="s">
        <v>4575</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4514</v>
      </c>
      <c r="B23" s="208" t="s">
        <v>4576</v>
      </c>
      <c r="C23" s="209" t="s">
        <v>4577</v>
      </c>
      <c r="D23" s="211" t="s">
        <v>4578</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4514</v>
      </c>
      <c r="B24" s="208" t="s">
        <v>4579</v>
      </c>
      <c r="C24" s="209" t="s">
        <v>4580</v>
      </c>
      <c r="D24" s="211" t="s">
        <v>4581</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4514</v>
      </c>
      <c r="B25" s="208" t="s">
        <v>4582</v>
      </c>
      <c r="C25" s="209" t="s">
        <v>4583</v>
      </c>
      <c r="D25" s="211" t="s">
        <v>4584</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4514</v>
      </c>
      <c r="B26" s="208" t="s">
        <v>4585</v>
      </c>
      <c r="C26" s="209" t="s">
        <v>4586</v>
      </c>
      <c r="D26" s="211" t="s">
        <v>4587</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4514</v>
      </c>
      <c r="B27" s="208" t="s">
        <v>4588</v>
      </c>
      <c r="C27" s="209" t="s">
        <v>4589</v>
      </c>
      <c r="D27" s="211" t="s">
        <v>4590</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4514</v>
      </c>
      <c r="B28" s="208" t="s">
        <v>4591</v>
      </c>
      <c r="C28" s="209" t="s">
        <v>4592</v>
      </c>
      <c r="D28" s="211" t="s">
        <v>4593</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4514</v>
      </c>
      <c r="B29" s="208" t="s">
        <v>4594</v>
      </c>
      <c r="C29" s="209" t="s">
        <v>4595</v>
      </c>
      <c r="D29" s="211" t="s">
        <v>4596</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4514</v>
      </c>
      <c r="B30" s="208" t="s">
        <v>4597</v>
      </c>
      <c r="C30" s="209" t="s">
        <v>4598</v>
      </c>
      <c r="D30" s="211" t="s">
        <v>4599</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4514</v>
      </c>
      <c r="B31" s="208" t="s">
        <v>4600</v>
      </c>
      <c r="C31" s="209" t="s">
        <v>4601</v>
      </c>
      <c r="D31" s="211" t="s">
        <v>4602</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4514</v>
      </c>
      <c r="B32" s="208" t="s">
        <v>4603</v>
      </c>
      <c r="C32" s="209" t="s">
        <v>4604</v>
      </c>
      <c r="D32" s="211" t="s">
        <v>4605</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4514</v>
      </c>
      <c r="B33" s="208" t="s">
        <v>4606</v>
      </c>
      <c r="C33" s="209" t="s">
        <v>4607</v>
      </c>
      <c r="D33" s="211" t="s">
        <v>4608</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4514</v>
      </c>
      <c r="B34" s="208" t="s">
        <v>4609</v>
      </c>
      <c r="C34" s="209" t="s">
        <v>4610</v>
      </c>
      <c r="D34" s="211" t="s">
        <v>4611</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4514</v>
      </c>
      <c r="B35" s="208" t="s">
        <v>4612</v>
      </c>
      <c r="C35" s="209" t="s">
        <v>4613</v>
      </c>
      <c r="D35" s="211" t="s">
        <v>4614</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4514</v>
      </c>
      <c r="B36" s="208" t="s">
        <v>4615</v>
      </c>
      <c r="C36" s="209" t="s">
        <v>4616</v>
      </c>
      <c r="D36" s="211" t="s">
        <v>4617</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4514</v>
      </c>
      <c r="B37" s="208" t="s">
        <v>4618</v>
      </c>
      <c r="C37" s="209" t="s">
        <v>4619</v>
      </c>
      <c r="D37" s="211" t="s">
        <v>4620</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4514</v>
      </c>
      <c r="B38" s="208" t="s">
        <v>4621</v>
      </c>
      <c r="C38" s="209" t="s">
        <v>4622</v>
      </c>
      <c r="D38" s="211" t="s">
        <v>4623</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4514</v>
      </c>
      <c r="B39" s="208" t="s">
        <v>4624</v>
      </c>
      <c r="C39" s="209" t="s">
        <v>4625</v>
      </c>
      <c r="D39" s="211" t="s">
        <v>4626</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4627</v>
      </c>
      <c r="B40" s="207" t="s">
        <v>4628</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4627</v>
      </c>
      <c r="B41" s="208" t="s">
        <v>4629</v>
      </c>
      <c r="C41" s="209" t="s">
        <v>4630</v>
      </c>
      <c r="D41" s="211" t="s">
        <v>4631</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4627</v>
      </c>
      <c r="B42" s="208" t="s">
        <v>4632</v>
      </c>
      <c r="C42" s="209" t="s">
        <v>4633</v>
      </c>
      <c r="D42" s="211" t="s">
        <v>4634</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4627</v>
      </c>
      <c r="B43" s="208" t="s">
        <v>4635</v>
      </c>
      <c r="C43" s="209" t="s">
        <v>4636</v>
      </c>
      <c r="D43" s="211" t="s">
        <v>4637</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4627</v>
      </c>
      <c r="B44" s="208" t="s">
        <v>4638</v>
      </c>
      <c r="C44" s="209" t="s">
        <v>4639</v>
      </c>
      <c r="D44" s="211" t="s">
        <v>4640</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4627</v>
      </c>
      <c r="B45" s="208" t="s">
        <v>4641</v>
      </c>
      <c r="C45" s="209" t="s">
        <v>4642</v>
      </c>
      <c r="D45" s="211" t="s">
        <v>4643</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4627</v>
      </c>
      <c r="B46" s="208" t="s">
        <v>4644</v>
      </c>
      <c r="C46" s="209" t="s">
        <v>4645</v>
      </c>
      <c r="D46" s="211" t="s">
        <v>4646</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4627</v>
      </c>
      <c r="B47" s="208" t="s">
        <v>4647</v>
      </c>
      <c r="C47" s="209" t="s">
        <v>4648</v>
      </c>
      <c r="D47" s="211" t="s">
        <v>4649</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4627</v>
      </c>
      <c r="B48" s="208" t="s">
        <v>4650</v>
      </c>
      <c r="C48" s="209" t="s">
        <v>4651</v>
      </c>
      <c r="D48" s="211" t="s">
        <v>4652</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4653</v>
      </c>
      <c r="B49" s="207" t="s">
        <v>4654</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4653</v>
      </c>
      <c r="B50" s="208" t="s">
        <v>4655</v>
      </c>
      <c r="C50" s="209" t="s">
        <v>4656</v>
      </c>
      <c r="D50" s="211" t="s">
        <v>4657</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4653</v>
      </c>
      <c r="B51" s="208" t="s">
        <v>4658</v>
      </c>
      <c r="C51" s="209" t="s">
        <v>4659</v>
      </c>
      <c r="D51" s="211" t="s">
        <v>4660</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4653</v>
      </c>
      <c r="B52" s="208" t="s">
        <v>4661</v>
      </c>
      <c r="C52" s="209" t="s">
        <v>4662</v>
      </c>
      <c r="D52" s="211" t="s">
        <v>4663</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4653</v>
      </c>
      <c r="B53" s="208" t="s">
        <v>4664</v>
      </c>
      <c r="C53" s="209" t="s">
        <v>4665</v>
      </c>
      <c r="D53" s="211" t="s">
        <v>4666</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4653</v>
      </c>
      <c r="B54" s="208" t="s">
        <v>4667</v>
      </c>
      <c r="C54" s="209" t="s">
        <v>4668</v>
      </c>
      <c r="D54" s="211" t="s">
        <v>4669</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4653</v>
      </c>
      <c r="B55" s="208" t="s">
        <v>4670</v>
      </c>
      <c r="C55" s="209" t="s">
        <v>4671</v>
      </c>
      <c r="D55" s="211" t="s">
        <v>4672</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4653</v>
      </c>
      <c r="B56" s="208" t="s">
        <v>4673</v>
      </c>
      <c r="C56" s="209" t="s">
        <v>4674</v>
      </c>
      <c r="D56" s="211" t="s">
        <v>4675</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4653</v>
      </c>
      <c r="B57" s="208" t="s">
        <v>4676</v>
      </c>
      <c r="C57" s="209" t="s">
        <v>4677</v>
      </c>
      <c r="D57" s="211" t="s">
        <v>4678</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4653</v>
      </c>
      <c r="B58" s="208" t="s">
        <v>4679</v>
      </c>
      <c r="C58" s="209" t="s">
        <v>4680</v>
      </c>
      <c r="D58" s="211" t="s">
        <v>4681</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4653</v>
      </c>
      <c r="B59" s="208" t="s">
        <v>4682</v>
      </c>
      <c r="C59" s="209" t="s">
        <v>4683</v>
      </c>
      <c r="D59" s="211" t="s">
        <v>4684</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4653</v>
      </c>
      <c r="B60" s="208" t="s">
        <v>4685</v>
      </c>
      <c r="C60" s="209" t="s">
        <v>4686</v>
      </c>
      <c r="D60" s="211" t="s">
        <v>4687</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4653</v>
      </c>
      <c r="B61" s="208" t="s">
        <v>4688</v>
      </c>
      <c r="C61" s="209" t="s">
        <v>4689</v>
      </c>
      <c r="D61" s="211" t="s">
        <v>4690</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4653</v>
      </c>
      <c r="B62" s="208" t="s">
        <v>4691</v>
      </c>
      <c r="C62" s="209" t="s">
        <v>4692</v>
      </c>
      <c r="D62" s="211" t="s">
        <v>4693</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4653</v>
      </c>
      <c r="B63" s="208" t="s">
        <v>4694</v>
      </c>
      <c r="C63" s="209" t="s">
        <v>4695</v>
      </c>
      <c r="D63" s="211" t="s">
        <v>4696</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4697</v>
      </c>
      <c r="B64" s="207" t="s">
        <v>4698</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4697</v>
      </c>
      <c r="B65" s="208" t="s">
        <v>4699</v>
      </c>
      <c r="C65" s="209" t="s">
        <v>4700</v>
      </c>
      <c r="D65" s="211" t="s">
        <v>4701</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4697</v>
      </c>
      <c r="B66" s="208" t="s">
        <v>4702</v>
      </c>
      <c r="C66" s="209" t="s">
        <v>4703</v>
      </c>
      <c r="D66" s="211" t="s">
        <v>4704</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4697</v>
      </c>
      <c r="B67" s="208" t="s">
        <v>4705</v>
      </c>
      <c r="C67" s="209" t="s">
        <v>4706</v>
      </c>
      <c r="D67" s="211" t="s">
        <v>4707</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4697</v>
      </c>
      <c r="B68" s="208" t="s">
        <v>4708</v>
      </c>
      <c r="C68" s="209" t="s">
        <v>4709</v>
      </c>
      <c r="D68" s="211" t="s">
        <v>4710</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4697</v>
      </c>
      <c r="B69" s="208" t="s">
        <v>4711</v>
      </c>
      <c r="C69" s="209" t="s">
        <v>4712</v>
      </c>
      <c r="D69" s="211" t="s">
        <v>4713</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4697</v>
      </c>
      <c r="B70" s="208" t="s">
        <v>4714</v>
      </c>
      <c r="C70" s="209" t="s">
        <v>4715</v>
      </c>
      <c r="D70" s="211" t="s">
        <v>4716</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4697</v>
      </c>
      <c r="B71" s="208" t="s">
        <v>4717</v>
      </c>
      <c r="C71" s="209" t="s">
        <v>4718</v>
      </c>
      <c r="D71" s="211" t="s">
        <v>4719</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4697</v>
      </c>
      <c r="B72" s="208" t="s">
        <v>4720</v>
      </c>
      <c r="C72" s="209" t="s">
        <v>4721</v>
      </c>
      <c r="D72" s="211" t="s">
        <v>4722</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4697</v>
      </c>
      <c r="B73" s="208" t="s">
        <v>4723</v>
      </c>
      <c r="C73" s="209" t="s">
        <v>4724</v>
      </c>
      <c r="D73" s="211" t="s">
        <v>4725</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4697</v>
      </c>
      <c r="B74" s="208" t="s">
        <v>4726</v>
      </c>
      <c r="C74" s="209" t="s">
        <v>4727</v>
      </c>
      <c r="D74" s="211" t="s">
        <v>4728</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4697</v>
      </c>
      <c r="B75" s="208" t="s">
        <v>4729</v>
      </c>
      <c r="C75" s="209" t="s">
        <v>4730</v>
      </c>
      <c r="D75" s="211" t="s">
        <v>4731</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4697</v>
      </c>
      <c r="B76" s="208" t="s">
        <v>4732</v>
      </c>
      <c r="C76" s="209" t="s">
        <v>4733</v>
      </c>
      <c r="D76" s="211" t="s">
        <v>4734</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4697</v>
      </c>
      <c r="B77" s="208" t="s">
        <v>4735</v>
      </c>
      <c r="C77" s="209" t="s">
        <v>4736</v>
      </c>
      <c r="D77" s="211" t="s">
        <v>4737</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4697</v>
      </c>
      <c r="B78" s="208" t="s">
        <v>4738</v>
      </c>
      <c r="C78" s="209" t="s">
        <v>4739</v>
      </c>
      <c r="D78" s="211" t="s">
        <v>4740</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4697</v>
      </c>
      <c r="B79" s="208" t="s">
        <v>4741</v>
      </c>
      <c r="C79" s="209" t="s">
        <v>4742</v>
      </c>
      <c r="D79" s="211" t="s">
        <v>4743</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4697</v>
      </c>
      <c r="B80" s="208" t="s">
        <v>4744</v>
      </c>
      <c r="C80" s="209" t="s">
        <v>4745</v>
      </c>
      <c r="D80" s="211" t="s">
        <v>4746</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4697</v>
      </c>
      <c r="B81" s="208" t="s">
        <v>4747</v>
      </c>
      <c r="C81" s="209" t="s">
        <v>4748</v>
      </c>
      <c r="D81" s="211" t="s">
        <v>4749</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4697</v>
      </c>
      <c r="B82" s="208" t="s">
        <v>4750</v>
      </c>
      <c r="C82" s="209" t="s">
        <v>4751</v>
      </c>
      <c r="D82" s="211" t="s">
        <v>4752</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4697</v>
      </c>
      <c r="B83" s="208" t="s">
        <v>4753</v>
      </c>
      <c r="C83" s="209" t="s">
        <v>4754</v>
      </c>
      <c r="D83" s="211" t="s">
        <v>4755</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4697</v>
      </c>
      <c r="B84" s="208" t="s">
        <v>4756</v>
      </c>
      <c r="C84" s="209" t="s">
        <v>4757</v>
      </c>
      <c r="D84" s="211" t="s">
        <v>4758</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4697</v>
      </c>
      <c r="B85" s="208" t="s">
        <v>4759</v>
      </c>
      <c r="C85" s="209" t="s">
        <v>4760</v>
      </c>
      <c r="D85" s="211" t="s">
        <v>4761</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4697</v>
      </c>
      <c r="B86" s="208" t="s">
        <v>4762</v>
      </c>
      <c r="C86" s="209" t="s">
        <v>4763</v>
      </c>
      <c r="D86" s="211" t="s">
        <v>4764</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4697</v>
      </c>
      <c r="B87" s="208" t="s">
        <v>4765</v>
      </c>
      <c r="C87" s="209" t="s">
        <v>4766</v>
      </c>
      <c r="D87" s="211" t="s">
        <v>4767</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4697</v>
      </c>
      <c r="B88" s="208" t="s">
        <v>4768</v>
      </c>
      <c r="C88" s="209" t="s">
        <v>4769</v>
      </c>
      <c r="D88" s="211" t="s">
        <v>4770</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4697</v>
      </c>
      <c r="B89" s="208" t="s">
        <v>4771</v>
      </c>
      <c r="C89" s="209" t="s">
        <v>4772</v>
      </c>
      <c r="D89" s="211" t="s">
        <v>4773</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4697</v>
      </c>
      <c r="B90" s="208" t="s">
        <v>4774</v>
      </c>
      <c r="C90" s="209" t="s">
        <v>4775</v>
      </c>
      <c r="D90" s="211" t="s">
        <v>4776</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4697</v>
      </c>
      <c r="B91" s="208" t="s">
        <v>4777</v>
      </c>
      <c r="C91" s="209" t="s">
        <v>4778</v>
      </c>
      <c r="D91" s="211" t="s">
        <v>4779</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4697</v>
      </c>
      <c r="B92" s="208" t="s">
        <v>4780</v>
      </c>
      <c r="C92" s="209" t="s">
        <v>4781</v>
      </c>
      <c r="D92" s="211" t="s">
        <v>4782</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4697</v>
      </c>
      <c r="B93" s="208" t="s">
        <v>4783</v>
      </c>
      <c r="C93" s="209" t="s">
        <v>4784</v>
      </c>
      <c r="D93" s="211" t="s">
        <v>4785</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4697</v>
      </c>
      <c r="B94" s="208" t="s">
        <v>4786</v>
      </c>
      <c r="C94" s="209" t="s">
        <v>4787</v>
      </c>
      <c r="D94" s="211" t="s">
        <v>4788</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4697</v>
      </c>
      <c r="B95" s="208" t="s">
        <v>4789</v>
      </c>
      <c r="C95" s="209" t="s">
        <v>4790</v>
      </c>
      <c r="D95" s="211" t="s">
        <v>4791</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4697</v>
      </c>
      <c r="B96" s="208" t="s">
        <v>4792</v>
      </c>
      <c r="C96" s="209" t="s">
        <v>4793</v>
      </c>
      <c r="D96" s="211" t="s">
        <v>4794</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4697</v>
      </c>
      <c r="B97" s="208" t="s">
        <v>4795</v>
      </c>
      <c r="C97" s="209" t="s">
        <v>4796</v>
      </c>
      <c r="D97" s="211" t="s">
        <v>4797</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4697</v>
      </c>
      <c r="B98" s="215" t="s">
        <v>4798</v>
      </c>
      <c r="C98" s="216" t="s">
        <v>4799</v>
      </c>
      <c r="D98" s="217" t="s">
        <v>4800</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1758</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IFERROR(INDEX('Recommendations'!$G$2:$G$366, MATCH(F2,'Recommendations'!$B$2:$B$366,0))="Implemented", FALSE))</xm:f>
            <x14:dxf>
              <font>
                <color rgb="FF000000"/>
              </font>
              <fill>
                <patternFill>
                  <bgColor rgb="FF3C7D22"/>
                </patternFill>
              </fill>
            </x14:dxf>
          </x14:cfRule>
          <x14:cfRule type="expression" priority="2" id="{00000000-000E-0000-0900-000002000000}">
            <xm:f>AND(F2&lt;&gt;"", IFERROR(INDEX('Recommendations'!$G$2:$G$366, MATCH(F2,'Recommendations'!$B$2:$B$366,0))="Compensated", FALSE))</xm:f>
            <x14:dxf>
              <font>
                <color rgb="FF000000"/>
              </font>
              <fill>
                <patternFill>
                  <bgColor rgb="FFC6E0B4"/>
                </patternFill>
              </fill>
            </x14:dxf>
          </x14:cfRule>
          <x14:cfRule type="expression" priority="3" id="{00000000-000E-0000-0900-000003000000}">
            <xm:f>AND(F2&lt;&gt;"", IFERROR(INDEX('Recommendations'!$G$2:$G$366, MATCH(F2,'Recommendations'!$B$2:$B$366,0))="Testing", FALSE))</xm:f>
            <x14:dxf>
              <font>
                <color rgb="FF000000"/>
              </font>
              <fill>
                <patternFill>
                  <bgColor rgb="FFFFC000"/>
                </patternFill>
              </fill>
            </x14:dxf>
          </x14:cfRule>
          <x14:cfRule type="expression" priority="4" id="{00000000-000E-0000-0900-000004000000}">
            <xm:f>AND(F2&lt;&gt;"", IFERROR(INDEX('Recommendations'!$G$2:$G$366, MATCH(F2,'Recommendations'!$B$2:$B$366,0))="Failed", FALSE))</xm:f>
            <x14:dxf>
              <font>
                <color rgb="FF000000"/>
              </font>
              <fill>
                <patternFill>
                  <bgColor rgb="FFD82891"/>
                </patternFill>
              </fill>
            </x14:dxf>
          </x14:cfRule>
          <x14:cfRule type="expression" priority="5" id="{00000000-000E-0000-0900-000005000000}">
            <xm:f>AND(F2&lt;&gt;"", IFERROR(INDEX('Recommendations'!$G$2:$G$366, MATCH(F2,'Recommendations'!$B$2:$B$366,0))="Risk Accepted", FALSE))</xm:f>
            <x14:dxf>
              <font>
                <color rgb="FF000000"/>
              </font>
              <fill>
                <patternFill>
                  <bgColor rgb="FFD9D9D9"/>
                </patternFill>
              </fill>
            </x14:dxf>
          </x14:cfRule>
          <x14:cfRule type="expression" priority="6" id="{00000000-000E-0000-0900-000006000000}">
            <xm:f>AND(F2&lt;&gt;"", IFERROR(INDEX('Recommendations'!$G$2:$G$366, MATCH(F2,'Recommendations'!$B$2:$B$366,0))="N/A",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3628</v>
      </c>
      <c r="B1" s="260" t="s">
        <v>4513</v>
      </c>
      <c r="C1" s="260" t="s">
        <v>1</v>
      </c>
      <c r="D1" s="260" t="s">
        <v>1991</v>
      </c>
      <c r="E1" s="260" t="s">
        <v>4801</v>
      </c>
      <c r="F1" s="260" t="s">
        <v>4802</v>
      </c>
      <c r="G1" s="260" t="s">
        <v>1996</v>
      </c>
      <c r="H1" s="260" t="s">
        <v>1997</v>
      </c>
      <c r="I1" s="260" t="s">
        <v>1998</v>
      </c>
      <c r="J1" s="260" t="s">
        <v>1999</v>
      </c>
      <c r="K1" s="260" t="s">
        <v>2000</v>
      </c>
      <c r="L1" s="260" t="s">
        <v>2001</v>
      </c>
      <c r="M1" s="260" t="s">
        <v>2002</v>
      </c>
      <c r="N1" s="260" t="s">
        <v>2003</v>
      </c>
      <c r="O1" s="260" t="s">
        <v>2004</v>
      </c>
      <c r="P1" s="260" t="s">
        <v>2005</v>
      </c>
      <c r="Q1" s="260" t="s">
        <v>2006</v>
      </c>
      <c r="R1" s="260" t="s">
        <v>2007</v>
      </c>
      <c r="S1" s="260" t="s">
        <v>2008</v>
      </c>
      <c r="T1" s="260" t="s">
        <v>2009</v>
      </c>
      <c r="U1" s="260" t="s">
        <v>2010</v>
      </c>
      <c r="V1" s="260" t="s">
        <v>2011</v>
      </c>
      <c r="W1" s="260" t="s">
        <v>2012</v>
      </c>
      <c r="X1" s="260" t="s">
        <v>2013</v>
      </c>
      <c r="Y1" s="260" t="s">
        <v>2014</v>
      </c>
      <c r="Z1" s="260" t="s">
        <v>2015</v>
      </c>
      <c r="AA1" s="260" t="s">
        <v>2016</v>
      </c>
      <c r="AB1" s="260" t="s">
        <v>2017</v>
      </c>
      <c r="AC1" s="260" t="s">
        <v>2018</v>
      </c>
      <c r="AD1" s="260" t="s">
        <v>2019</v>
      </c>
      <c r="AE1" s="260" t="s">
        <v>2020</v>
      </c>
      <c r="AF1" s="260" t="s">
        <v>2021</v>
      </c>
      <c r="AG1" s="260" t="s">
        <v>2022</v>
      </c>
      <c r="AH1" s="260" t="s">
        <v>2023</v>
      </c>
      <c r="AI1" s="260" t="s">
        <v>2024</v>
      </c>
      <c r="AJ1" s="260" t="s">
        <v>2025</v>
      </c>
      <c r="AK1" s="260" t="s">
        <v>2026</v>
      </c>
      <c r="AL1" s="260" t="s">
        <v>2027</v>
      </c>
      <c r="AM1" s="260" t="s">
        <v>2028</v>
      </c>
      <c r="AN1" s="260" t="s">
        <v>2029</v>
      </c>
      <c r="AO1" s="260" t="s">
        <v>2030</v>
      </c>
      <c r="AP1" s="260" t="s">
        <v>2031</v>
      </c>
      <c r="AQ1" s="260" t="s">
        <v>2032</v>
      </c>
      <c r="AR1" s="260" t="s">
        <v>2033</v>
      </c>
      <c r="AS1" s="260" t="s">
        <v>2034</v>
      </c>
      <c r="AT1" s="260" t="s">
        <v>2035</v>
      </c>
      <c r="AU1" s="261" t="s">
        <v>2036</v>
      </c>
    </row>
    <row r="2" spans="1:47" ht="60" customHeight="1" outlineLevel="1" x14ac:dyDescent="0.35">
      <c r="A2" s="251" t="s">
        <v>4803</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4803</v>
      </c>
      <c r="B3" s="230" t="s">
        <v>4804</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4803</v>
      </c>
      <c r="B4" s="231" t="s">
        <v>4804</v>
      </c>
      <c r="C4" s="232" t="s">
        <v>4805</v>
      </c>
      <c r="D4" s="235" t="s">
        <v>4806</v>
      </c>
      <c r="E4" s="236" t="s">
        <v>4807</v>
      </c>
      <c r="F4" s="239" t="s">
        <v>4808</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4803</v>
      </c>
      <c r="B5" s="231" t="s">
        <v>4804</v>
      </c>
      <c r="C5" s="232" t="s">
        <v>4809</v>
      </c>
      <c r="D5" s="235" t="s">
        <v>4810</v>
      </c>
      <c r="E5" s="236" t="s">
        <v>4807</v>
      </c>
      <c r="F5" s="239" t="s">
        <v>4808</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4803</v>
      </c>
      <c r="B6" s="231" t="s">
        <v>4804</v>
      </c>
      <c r="C6" s="232" t="s">
        <v>4811</v>
      </c>
      <c r="D6" s="235" t="s">
        <v>4812</v>
      </c>
      <c r="E6" s="236" t="s">
        <v>4807</v>
      </c>
      <c r="F6" s="239" t="s">
        <v>4808</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4803</v>
      </c>
      <c r="B7" s="231" t="s">
        <v>4804</v>
      </c>
      <c r="C7" s="232" t="s">
        <v>4813</v>
      </c>
      <c r="D7" s="235" t="s">
        <v>4814</v>
      </c>
      <c r="E7" s="236" t="s">
        <v>4807</v>
      </c>
      <c r="F7" s="239" t="s">
        <v>4808</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4803</v>
      </c>
      <c r="B8" s="231" t="s">
        <v>4804</v>
      </c>
      <c r="C8" s="232" t="s">
        <v>4815</v>
      </c>
      <c r="D8" s="235" t="s">
        <v>4816</v>
      </c>
      <c r="E8" s="236" t="s">
        <v>4807</v>
      </c>
      <c r="F8" s="239" t="s">
        <v>4808</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4803</v>
      </c>
      <c r="B9" s="231" t="s">
        <v>4804</v>
      </c>
      <c r="C9" s="232" t="s">
        <v>4817</v>
      </c>
      <c r="D9" s="235" t="s">
        <v>4818</v>
      </c>
      <c r="E9" s="236" t="s">
        <v>4807</v>
      </c>
      <c r="F9" s="239" t="s">
        <v>4808</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4803</v>
      </c>
      <c r="B10" s="231" t="s">
        <v>4804</v>
      </c>
      <c r="C10" s="232" t="s">
        <v>4819</v>
      </c>
      <c r="D10" s="235" t="s">
        <v>4820</v>
      </c>
      <c r="E10" s="236" t="s">
        <v>4807</v>
      </c>
      <c r="F10" s="239" t="s">
        <v>4808</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4803</v>
      </c>
      <c r="B11" s="231" t="s">
        <v>4804</v>
      </c>
      <c r="C11" s="232" t="s">
        <v>4821</v>
      </c>
      <c r="D11" s="235" t="s">
        <v>4822</v>
      </c>
      <c r="E11" s="236" t="s">
        <v>4807</v>
      </c>
      <c r="F11" s="239" t="s">
        <v>4808</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4803</v>
      </c>
      <c r="B12" s="231" t="s">
        <v>4804</v>
      </c>
      <c r="C12" s="232" t="s">
        <v>4823</v>
      </c>
      <c r="D12" s="235" t="s">
        <v>4824</v>
      </c>
      <c r="E12" s="236" t="s">
        <v>4807</v>
      </c>
      <c r="F12" s="239" t="s">
        <v>4808</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4803</v>
      </c>
      <c r="B13" s="231" t="s">
        <v>4804</v>
      </c>
      <c r="C13" s="232" t="s">
        <v>4825</v>
      </c>
      <c r="D13" s="235" t="s">
        <v>4826</v>
      </c>
      <c r="E13" s="236" t="s">
        <v>4807</v>
      </c>
      <c r="F13" s="239" t="s">
        <v>4808</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4803</v>
      </c>
      <c r="B14" s="231" t="s">
        <v>4804</v>
      </c>
      <c r="C14" s="232" t="s">
        <v>4827</v>
      </c>
      <c r="D14" s="235" t="s">
        <v>4828</v>
      </c>
      <c r="E14" s="236" t="s">
        <v>4807</v>
      </c>
      <c r="F14" s="239" t="s">
        <v>4808</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4803</v>
      </c>
      <c r="B15" s="231" t="s">
        <v>4804</v>
      </c>
      <c r="C15" s="232" t="s">
        <v>4829</v>
      </c>
      <c r="D15" s="235" t="s">
        <v>4830</v>
      </c>
      <c r="E15" s="236" t="s">
        <v>4807</v>
      </c>
      <c r="F15" s="239" t="s">
        <v>4808</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4803</v>
      </c>
      <c r="B16" s="231" t="s">
        <v>4804</v>
      </c>
      <c r="C16" s="232" t="s">
        <v>4831</v>
      </c>
      <c r="D16" s="235" t="s">
        <v>4832</v>
      </c>
      <c r="E16" s="236" t="s">
        <v>4807</v>
      </c>
      <c r="F16" s="239" t="s">
        <v>4808</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4803</v>
      </c>
      <c r="B17" s="230" t="s">
        <v>4833</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4803</v>
      </c>
      <c r="B18" s="231" t="s">
        <v>4833</v>
      </c>
      <c r="C18" s="232" t="s">
        <v>4834</v>
      </c>
      <c r="D18" s="235" t="s">
        <v>4835</v>
      </c>
      <c r="E18" s="236" t="s">
        <v>4836</v>
      </c>
      <c r="F18" s="239" t="s">
        <v>4837</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4803</v>
      </c>
      <c r="B19" s="231" t="s">
        <v>4833</v>
      </c>
      <c r="C19" s="232" t="s">
        <v>4838</v>
      </c>
      <c r="D19" s="235" t="s">
        <v>4839</v>
      </c>
      <c r="E19" s="236" t="s">
        <v>4836</v>
      </c>
      <c r="F19" s="239" t="s">
        <v>4837</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4803</v>
      </c>
      <c r="B20" s="231" t="s">
        <v>4833</v>
      </c>
      <c r="C20" s="232" t="s">
        <v>4840</v>
      </c>
      <c r="D20" s="235" t="s">
        <v>4841</v>
      </c>
      <c r="E20" s="236" t="s">
        <v>4836</v>
      </c>
      <c r="F20" s="239" t="s">
        <v>4837</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4803</v>
      </c>
      <c r="B21" s="231" t="s">
        <v>4833</v>
      </c>
      <c r="C21" s="232" t="s">
        <v>4842</v>
      </c>
      <c r="D21" s="235" t="s">
        <v>4843</v>
      </c>
      <c r="E21" s="236" t="s">
        <v>4836</v>
      </c>
      <c r="F21" s="239" t="s">
        <v>4837</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4803</v>
      </c>
      <c r="B22" s="231" t="s">
        <v>4833</v>
      </c>
      <c r="C22" s="232" t="s">
        <v>4844</v>
      </c>
      <c r="D22" s="235" t="s">
        <v>4845</v>
      </c>
      <c r="E22" s="236" t="s">
        <v>4836</v>
      </c>
      <c r="F22" s="239" t="s">
        <v>4837</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4803</v>
      </c>
      <c r="B23" s="231" t="s">
        <v>4833</v>
      </c>
      <c r="C23" s="232" t="s">
        <v>4846</v>
      </c>
      <c r="D23" s="235" t="s">
        <v>4847</v>
      </c>
      <c r="E23" s="236" t="s">
        <v>4807</v>
      </c>
      <c r="F23" s="239" t="s">
        <v>4808</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4803</v>
      </c>
      <c r="B24" s="231" t="s">
        <v>4833</v>
      </c>
      <c r="C24" s="232" t="s">
        <v>4848</v>
      </c>
      <c r="D24" s="235" t="s">
        <v>4849</v>
      </c>
      <c r="E24" s="236" t="s">
        <v>4807</v>
      </c>
      <c r="F24" s="239" t="s">
        <v>4808</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4803</v>
      </c>
      <c r="B25" s="231" t="s">
        <v>4833</v>
      </c>
      <c r="C25" s="232" t="s">
        <v>4850</v>
      </c>
      <c r="D25" s="235" t="s">
        <v>4851</v>
      </c>
      <c r="E25" s="236" t="s">
        <v>4807</v>
      </c>
      <c r="F25" s="239" t="s">
        <v>4852</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4803</v>
      </c>
      <c r="B26" s="231" t="s">
        <v>4833</v>
      </c>
      <c r="C26" s="232" t="s">
        <v>4853</v>
      </c>
      <c r="D26" s="235" t="s">
        <v>4854</v>
      </c>
      <c r="E26" s="236" t="s">
        <v>4807</v>
      </c>
      <c r="F26" s="239" t="s">
        <v>4852</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4803</v>
      </c>
      <c r="B27" s="231" t="s">
        <v>4833</v>
      </c>
      <c r="C27" s="232" t="s">
        <v>4855</v>
      </c>
      <c r="D27" s="235" t="s">
        <v>4856</v>
      </c>
      <c r="E27" s="236" t="s">
        <v>4807</v>
      </c>
      <c r="F27" s="239" t="s">
        <v>4852</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4803</v>
      </c>
      <c r="B28" s="231" t="s">
        <v>4833</v>
      </c>
      <c r="C28" s="232" t="s">
        <v>4857</v>
      </c>
      <c r="D28" s="235" t="s">
        <v>4858</v>
      </c>
      <c r="E28" s="236" t="s">
        <v>4807</v>
      </c>
      <c r="F28" s="239" t="s">
        <v>4852</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4803</v>
      </c>
      <c r="B29" s="231" t="s">
        <v>4833</v>
      </c>
      <c r="C29" s="232" t="s">
        <v>4859</v>
      </c>
      <c r="D29" s="235" t="s">
        <v>4860</v>
      </c>
      <c r="E29" s="236" t="s">
        <v>4807</v>
      </c>
      <c r="F29" s="239" t="s">
        <v>4852</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4803</v>
      </c>
      <c r="B30" s="231" t="s">
        <v>4833</v>
      </c>
      <c r="C30" s="232" t="s">
        <v>4861</v>
      </c>
      <c r="D30" s="235" t="s">
        <v>4862</v>
      </c>
      <c r="E30" s="236" t="s">
        <v>4807</v>
      </c>
      <c r="F30" s="239" t="s">
        <v>4852</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4803</v>
      </c>
      <c r="B31" s="231" t="s">
        <v>4833</v>
      </c>
      <c r="C31" s="232" t="s">
        <v>4863</v>
      </c>
      <c r="D31" s="235" t="s">
        <v>4864</v>
      </c>
      <c r="E31" s="236" t="s">
        <v>4807</v>
      </c>
      <c r="F31" s="239" t="s">
        <v>4852</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4803</v>
      </c>
      <c r="B32" s="231" t="s">
        <v>4833</v>
      </c>
      <c r="C32" s="232" t="s">
        <v>4865</v>
      </c>
      <c r="D32" s="235" t="s">
        <v>4866</v>
      </c>
      <c r="E32" s="236" t="s">
        <v>4807</v>
      </c>
      <c r="F32" s="239" t="s">
        <v>4852</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4803</v>
      </c>
      <c r="B33" s="231" t="s">
        <v>4833</v>
      </c>
      <c r="C33" s="232" t="s">
        <v>4867</v>
      </c>
      <c r="D33" s="235" t="s">
        <v>4868</v>
      </c>
      <c r="E33" s="236" t="s">
        <v>4836</v>
      </c>
      <c r="F33" s="239" t="s">
        <v>4837</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4803</v>
      </c>
      <c r="B34" s="231" t="s">
        <v>4833</v>
      </c>
      <c r="C34" s="232" t="s">
        <v>4869</v>
      </c>
      <c r="D34" s="235" t="s">
        <v>4870</v>
      </c>
      <c r="E34" s="236" t="s">
        <v>4807</v>
      </c>
      <c r="F34" s="239" t="s">
        <v>4852</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4803</v>
      </c>
      <c r="B35" s="230" t="s">
        <v>4871</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4803</v>
      </c>
      <c r="B36" s="231" t="s">
        <v>4871</v>
      </c>
      <c r="C36" s="232" t="s">
        <v>4872</v>
      </c>
      <c r="D36" s="235" t="s">
        <v>4873</v>
      </c>
      <c r="E36" s="236" t="s">
        <v>4807</v>
      </c>
      <c r="F36" s="239" t="s">
        <v>4852</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4803</v>
      </c>
      <c r="B37" s="231" t="s">
        <v>4871</v>
      </c>
      <c r="C37" s="232" t="s">
        <v>4874</v>
      </c>
      <c r="D37" s="235" t="s">
        <v>4875</v>
      </c>
      <c r="E37" s="236" t="s">
        <v>4807</v>
      </c>
      <c r="F37" s="239" t="s">
        <v>4876</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4803</v>
      </c>
      <c r="B38" s="231" t="s">
        <v>4871</v>
      </c>
      <c r="C38" s="232" t="s">
        <v>4877</v>
      </c>
      <c r="D38" s="235" t="s">
        <v>4878</v>
      </c>
      <c r="E38" s="236" t="s">
        <v>4807</v>
      </c>
      <c r="F38" s="239" t="s">
        <v>4876</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4803</v>
      </c>
      <c r="B39" s="231" t="s">
        <v>4871</v>
      </c>
      <c r="C39" s="232" t="s">
        <v>4879</v>
      </c>
      <c r="D39" s="235" t="s">
        <v>4880</v>
      </c>
      <c r="E39" s="236" t="s">
        <v>4807</v>
      </c>
      <c r="F39" s="239" t="s">
        <v>4876</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4803</v>
      </c>
      <c r="B40" s="231" t="s">
        <v>4871</v>
      </c>
      <c r="C40" s="232" t="s">
        <v>4881</v>
      </c>
      <c r="D40" s="235" t="s">
        <v>4882</v>
      </c>
      <c r="E40" s="236" t="s">
        <v>4807</v>
      </c>
      <c r="F40" s="239" t="s">
        <v>4876</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4803</v>
      </c>
      <c r="B41" s="231" t="s">
        <v>4871</v>
      </c>
      <c r="C41" s="232" t="s">
        <v>4883</v>
      </c>
      <c r="D41" s="235" t="s">
        <v>4884</v>
      </c>
      <c r="E41" s="236" t="s">
        <v>4807</v>
      </c>
      <c r="F41" s="239" t="s">
        <v>4876</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4803</v>
      </c>
      <c r="B42" s="231" t="s">
        <v>4871</v>
      </c>
      <c r="C42" s="232" t="s">
        <v>4885</v>
      </c>
      <c r="D42" s="235" t="s">
        <v>4886</v>
      </c>
      <c r="E42" s="236" t="s">
        <v>4807</v>
      </c>
      <c r="F42" s="239" t="s">
        <v>4876</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4803</v>
      </c>
      <c r="B43" s="231" t="s">
        <v>4871</v>
      </c>
      <c r="C43" s="232" t="s">
        <v>4887</v>
      </c>
      <c r="D43" s="235" t="s">
        <v>4888</v>
      </c>
      <c r="E43" s="236" t="s">
        <v>4807</v>
      </c>
      <c r="F43" s="239" t="s">
        <v>4876</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4803</v>
      </c>
      <c r="B44" s="231" t="s">
        <v>4871</v>
      </c>
      <c r="C44" s="232" t="s">
        <v>4889</v>
      </c>
      <c r="D44" s="235" t="s">
        <v>4890</v>
      </c>
      <c r="E44" s="236" t="s">
        <v>4807</v>
      </c>
      <c r="F44" s="239" t="s">
        <v>4876</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4803</v>
      </c>
      <c r="B45" s="231" t="s">
        <v>4871</v>
      </c>
      <c r="C45" s="232" t="s">
        <v>4891</v>
      </c>
      <c r="D45" s="235" t="s">
        <v>4892</v>
      </c>
      <c r="E45" s="236" t="s">
        <v>4807</v>
      </c>
      <c r="F45" s="239" t="s">
        <v>4876</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4803</v>
      </c>
      <c r="B46" s="231" t="s">
        <v>4871</v>
      </c>
      <c r="C46" s="232" t="s">
        <v>4893</v>
      </c>
      <c r="D46" s="235" t="s">
        <v>4894</v>
      </c>
      <c r="E46" s="236" t="s">
        <v>4807</v>
      </c>
      <c r="F46" s="239" t="s">
        <v>4876</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4803</v>
      </c>
      <c r="B47" s="231" t="s">
        <v>4871</v>
      </c>
      <c r="C47" s="232" t="s">
        <v>4895</v>
      </c>
      <c r="D47" s="235" t="s">
        <v>4896</v>
      </c>
      <c r="E47" s="236" t="s">
        <v>4807</v>
      </c>
      <c r="F47" s="239" t="s">
        <v>4876</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4803</v>
      </c>
      <c r="B48" s="231" t="s">
        <v>4871</v>
      </c>
      <c r="C48" s="232" t="s">
        <v>4897</v>
      </c>
      <c r="D48" s="235" t="s">
        <v>4898</v>
      </c>
      <c r="E48" s="236" t="s">
        <v>4807</v>
      </c>
      <c r="F48" s="239" t="s">
        <v>4876</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4803</v>
      </c>
      <c r="B49" s="231" t="s">
        <v>4871</v>
      </c>
      <c r="C49" s="232" t="s">
        <v>4899</v>
      </c>
      <c r="D49" s="235" t="s">
        <v>4900</v>
      </c>
      <c r="E49" s="236" t="s">
        <v>4807</v>
      </c>
      <c r="F49" s="239" t="s">
        <v>4876</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4803</v>
      </c>
      <c r="B50" s="230" t="s">
        <v>3752</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4803</v>
      </c>
      <c r="B51" s="231" t="s">
        <v>3752</v>
      </c>
      <c r="C51" s="232" t="s">
        <v>4901</v>
      </c>
      <c r="D51" s="235" t="s">
        <v>4902</v>
      </c>
      <c r="E51" s="236" t="s">
        <v>4903</v>
      </c>
      <c r="F51" s="239" t="s">
        <v>4904</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4803</v>
      </c>
      <c r="B52" s="231" t="s">
        <v>3752</v>
      </c>
      <c r="C52" s="232" t="s">
        <v>4905</v>
      </c>
      <c r="D52" s="235" t="s">
        <v>4906</v>
      </c>
      <c r="E52" s="236" t="s">
        <v>4903</v>
      </c>
      <c r="F52" s="239" t="s">
        <v>4904</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4803</v>
      </c>
      <c r="B53" s="231" t="s">
        <v>3752</v>
      </c>
      <c r="C53" s="232" t="s">
        <v>4907</v>
      </c>
      <c r="D53" s="235" t="s">
        <v>4908</v>
      </c>
      <c r="E53" s="236" t="s">
        <v>4903</v>
      </c>
      <c r="F53" s="239" t="s">
        <v>4904</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4803</v>
      </c>
      <c r="B54" s="231" t="s">
        <v>3752</v>
      </c>
      <c r="C54" s="232" t="s">
        <v>4909</v>
      </c>
      <c r="D54" s="235" t="s">
        <v>4910</v>
      </c>
      <c r="E54" s="236" t="s">
        <v>4903</v>
      </c>
      <c r="F54" s="239" t="s">
        <v>4904</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4803</v>
      </c>
      <c r="B55" s="231" t="s">
        <v>3752</v>
      </c>
      <c r="C55" s="232" t="s">
        <v>4911</v>
      </c>
      <c r="D55" s="235" t="s">
        <v>4912</v>
      </c>
      <c r="E55" s="236" t="s">
        <v>4903</v>
      </c>
      <c r="F55" s="239" t="s">
        <v>4904</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4803</v>
      </c>
      <c r="B56" s="231" t="s">
        <v>3752</v>
      </c>
      <c r="C56" s="232" t="s">
        <v>4913</v>
      </c>
      <c r="D56" s="235" t="s">
        <v>4914</v>
      </c>
      <c r="E56" s="236" t="s">
        <v>4903</v>
      </c>
      <c r="F56" s="239" t="s">
        <v>4904</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4803</v>
      </c>
      <c r="B57" s="231" t="s">
        <v>3752</v>
      </c>
      <c r="C57" s="232" t="s">
        <v>4915</v>
      </c>
      <c r="D57" s="235" t="s">
        <v>4916</v>
      </c>
      <c r="E57" s="236" t="s">
        <v>4903</v>
      </c>
      <c r="F57" s="239" t="s">
        <v>4904</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4803</v>
      </c>
      <c r="B58" s="231" t="s">
        <v>3752</v>
      </c>
      <c r="C58" s="232" t="s">
        <v>4917</v>
      </c>
      <c r="D58" s="235" t="s">
        <v>4918</v>
      </c>
      <c r="E58" s="236" t="s">
        <v>4807</v>
      </c>
      <c r="F58" s="239" t="s">
        <v>4904</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4803</v>
      </c>
      <c r="B59" s="231" t="s">
        <v>3752</v>
      </c>
      <c r="C59" s="232" t="s">
        <v>4919</v>
      </c>
      <c r="D59" s="235" t="s">
        <v>4920</v>
      </c>
      <c r="E59" s="236" t="s">
        <v>4807</v>
      </c>
      <c r="F59" s="239" t="s">
        <v>4904</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4803</v>
      </c>
      <c r="B60" s="230" t="s">
        <v>4921</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4803</v>
      </c>
      <c r="B61" s="231" t="s">
        <v>4921</v>
      </c>
      <c r="C61" s="232" t="s">
        <v>4922</v>
      </c>
      <c r="D61" s="235" t="s">
        <v>4923</v>
      </c>
      <c r="E61" s="236" t="s">
        <v>4807</v>
      </c>
      <c r="F61" s="239" t="s">
        <v>4924</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4803</v>
      </c>
      <c r="B62" s="231" t="s">
        <v>4921</v>
      </c>
      <c r="C62" s="232" t="s">
        <v>4925</v>
      </c>
      <c r="D62" s="235" t="s">
        <v>4926</v>
      </c>
      <c r="E62" s="236" t="s">
        <v>4807</v>
      </c>
      <c r="F62" s="239" t="s">
        <v>4924</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4803</v>
      </c>
      <c r="B63" s="231" t="s">
        <v>4921</v>
      </c>
      <c r="C63" s="232" t="s">
        <v>4927</v>
      </c>
      <c r="D63" s="235" t="s">
        <v>4928</v>
      </c>
      <c r="E63" s="236" t="s">
        <v>4807</v>
      </c>
      <c r="F63" s="239" t="s">
        <v>4924</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4803</v>
      </c>
      <c r="B64" s="231" t="s">
        <v>4921</v>
      </c>
      <c r="C64" s="232" t="s">
        <v>4929</v>
      </c>
      <c r="D64" s="235" t="s">
        <v>4930</v>
      </c>
      <c r="E64" s="236" t="s">
        <v>4807</v>
      </c>
      <c r="F64" s="239" t="s">
        <v>4924</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4803</v>
      </c>
      <c r="B65" s="231" t="s">
        <v>4921</v>
      </c>
      <c r="C65" s="232" t="s">
        <v>4931</v>
      </c>
      <c r="D65" s="235" t="s">
        <v>4932</v>
      </c>
      <c r="E65" s="236" t="s">
        <v>4807</v>
      </c>
      <c r="F65" s="239" t="s">
        <v>4924</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4803</v>
      </c>
      <c r="B66" s="231" t="s">
        <v>4921</v>
      </c>
      <c r="C66" s="232" t="s">
        <v>4933</v>
      </c>
      <c r="D66" s="235" t="s">
        <v>4934</v>
      </c>
      <c r="E66" s="236" t="s">
        <v>4807</v>
      </c>
      <c r="F66" s="239" t="s">
        <v>4924</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4803</v>
      </c>
      <c r="B67" s="231" t="s">
        <v>4921</v>
      </c>
      <c r="C67" s="232" t="s">
        <v>4935</v>
      </c>
      <c r="D67" s="235" t="s">
        <v>4936</v>
      </c>
      <c r="E67" s="236" t="s">
        <v>4807</v>
      </c>
      <c r="F67" s="239" t="s">
        <v>4924</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4803</v>
      </c>
      <c r="B68" s="231" t="s">
        <v>4921</v>
      </c>
      <c r="C68" s="232" t="s">
        <v>4937</v>
      </c>
      <c r="D68" s="235" t="s">
        <v>4938</v>
      </c>
      <c r="E68" s="236" t="s">
        <v>4807</v>
      </c>
      <c r="F68" s="239" t="s">
        <v>4939</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4803</v>
      </c>
      <c r="B69" s="231" t="s">
        <v>4921</v>
      </c>
      <c r="C69" s="232" t="s">
        <v>4940</v>
      </c>
      <c r="D69" s="235" t="s">
        <v>4941</v>
      </c>
      <c r="E69" s="236" t="s">
        <v>4807</v>
      </c>
      <c r="F69" s="239" t="s">
        <v>4939</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4803</v>
      </c>
      <c r="B70" s="231" t="s">
        <v>4921</v>
      </c>
      <c r="C70" s="232" t="s">
        <v>4942</v>
      </c>
      <c r="D70" s="235" t="s">
        <v>4943</v>
      </c>
      <c r="E70" s="236" t="s">
        <v>4807</v>
      </c>
      <c r="F70" s="239" t="s">
        <v>4939</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4803</v>
      </c>
      <c r="B71" s="231" t="s">
        <v>4921</v>
      </c>
      <c r="C71" s="232" t="s">
        <v>4944</v>
      </c>
      <c r="D71" s="235" t="s">
        <v>4945</v>
      </c>
      <c r="E71" s="236" t="s">
        <v>4807</v>
      </c>
      <c r="F71" s="239" t="s">
        <v>4946</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4803</v>
      </c>
      <c r="B72" s="231" t="s">
        <v>4921</v>
      </c>
      <c r="C72" s="232" t="s">
        <v>4947</v>
      </c>
      <c r="D72" s="235" t="s">
        <v>4948</v>
      </c>
      <c r="E72" s="236" t="s">
        <v>4807</v>
      </c>
      <c r="F72" s="239" t="s">
        <v>4924</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4803</v>
      </c>
      <c r="B73" s="231" t="s">
        <v>4921</v>
      </c>
      <c r="C73" s="232" t="s">
        <v>4949</v>
      </c>
      <c r="D73" s="235" t="s">
        <v>4950</v>
      </c>
      <c r="E73" s="236" t="s">
        <v>4951</v>
      </c>
      <c r="F73" s="239" t="s">
        <v>4924</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4803</v>
      </c>
      <c r="B74" s="230" t="s">
        <v>4952</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4803</v>
      </c>
      <c r="B75" s="231" t="s">
        <v>4952</v>
      </c>
      <c r="C75" s="232" t="s">
        <v>4953</v>
      </c>
      <c r="D75" s="235" t="s">
        <v>4954</v>
      </c>
      <c r="E75" s="236" t="s">
        <v>4951</v>
      </c>
      <c r="F75" s="239" t="s">
        <v>4955</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4803</v>
      </c>
      <c r="B76" s="231" t="s">
        <v>4952</v>
      </c>
      <c r="C76" s="232" t="s">
        <v>4956</v>
      </c>
      <c r="D76" s="235" t="s">
        <v>4957</v>
      </c>
      <c r="E76" s="236" t="s">
        <v>4951</v>
      </c>
      <c r="F76" s="239" t="s">
        <v>4955</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4803</v>
      </c>
      <c r="B77" s="231" t="s">
        <v>4952</v>
      </c>
      <c r="C77" s="232" t="s">
        <v>4958</v>
      </c>
      <c r="D77" s="235" t="s">
        <v>4959</v>
      </c>
      <c r="E77" s="236" t="s">
        <v>4951</v>
      </c>
      <c r="F77" s="239" t="s">
        <v>4955</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4803</v>
      </c>
      <c r="B78" s="231" t="s">
        <v>4952</v>
      </c>
      <c r="C78" s="232" t="s">
        <v>4960</v>
      </c>
      <c r="D78" s="235" t="s">
        <v>4961</v>
      </c>
      <c r="E78" s="236" t="s">
        <v>4951</v>
      </c>
      <c r="F78" s="239" t="s">
        <v>4955</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4803</v>
      </c>
      <c r="B79" s="231" t="s">
        <v>4952</v>
      </c>
      <c r="C79" s="232" t="s">
        <v>4962</v>
      </c>
      <c r="D79" s="235" t="s">
        <v>4963</v>
      </c>
      <c r="E79" s="236" t="s">
        <v>4951</v>
      </c>
      <c r="F79" s="239" t="s">
        <v>4955</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4803</v>
      </c>
      <c r="B80" s="231" t="s">
        <v>4952</v>
      </c>
      <c r="C80" s="232" t="s">
        <v>4964</v>
      </c>
      <c r="D80" s="235" t="s">
        <v>4965</v>
      </c>
      <c r="E80" s="236" t="s">
        <v>4951</v>
      </c>
      <c r="F80" s="239" t="s">
        <v>4955</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4803</v>
      </c>
      <c r="B81" s="231" t="s">
        <v>4952</v>
      </c>
      <c r="C81" s="232" t="s">
        <v>4966</v>
      </c>
      <c r="D81" s="235" t="s">
        <v>4967</v>
      </c>
      <c r="E81" s="236" t="s">
        <v>4951</v>
      </c>
      <c r="F81" s="239" t="s">
        <v>4955</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4803</v>
      </c>
      <c r="B82" s="231" t="s">
        <v>4952</v>
      </c>
      <c r="C82" s="232" t="s">
        <v>4968</v>
      </c>
      <c r="D82" s="235" t="s">
        <v>4969</v>
      </c>
      <c r="E82" s="236" t="s">
        <v>4951</v>
      </c>
      <c r="F82" s="239" t="s">
        <v>4955</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4803</v>
      </c>
      <c r="B83" s="231" t="s">
        <v>4952</v>
      </c>
      <c r="C83" s="232" t="s">
        <v>4970</v>
      </c>
      <c r="D83" s="235" t="s">
        <v>4971</v>
      </c>
      <c r="E83" s="236" t="s">
        <v>4951</v>
      </c>
      <c r="F83" s="239" t="s">
        <v>4955</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4803</v>
      </c>
      <c r="B84" s="231" t="s">
        <v>4952</v>
      </c>
      <c r="C84" s="232" t="s">
        <v>4972</v>
      </c>
      <c r="D84" s="235" t="s">
        <v>4973</v>
      </c>
      <c r="E84" s="236" t="s">
        <v>4951</v>
      </c>
      <c r="F84" s="239" t="s">
        <v>4955</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4803</v>
      </c>
      <c r="B85" s="231" t="s">
        <v>4952</v>
      </c>
      <c r="C85" s="232" t="s">
        <v>4974</v>
      </c>
      <c r="D85" s="235" t="s">
        <v>4975</v>
      </c>
      <c r="E85" s="236" t="s">
        <v>4951</v>
      </c>
      <c r="F85" s="239" t="s">
        <v>4955</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4803</v>
      </c>
      <c r="B86" s="231" t="s">
        <v>4952</v>
      </c>
      <c r="C86" s="232" t="s">
        <v>4976</v>
      </c>
      <c r="D86" s="235" t="s">
        <v>4977</v>
      </c>
      <c r="E86" s="236" t="s">
        <v>4951</v>
      </c>
      <c r="F86" s="239" t="s">
        <v>4955</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4803</v>
      </c>
      <c r="B87" s="231" t="s">
        <v>4952</v>
      </c>
      <c r="C87" s="232" t="s">
        <v>4978</v>
      </c>
      <c r="D87" s="235" t="s">
        <v>4979</v>
      </c>
      <c r="E87" s="236" t="s">
        <v>4951</v>
      </c>
      <c r="F87" s="239" t="s">
        <v>4955</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4803</v>
      </c>
      <c r="B88" s="231" t="s">
        <v>4952</v>
      </c>
      <c r="C88" s="232" t="s">
        <v>4980</v>
      </c>
      <c r="D88" s="235" t="s">
        <v>4981</v>
      </c>
      <c r="E88" s="236" t="s">
        <v>4951</v>
      </c>
      <c r="F88" s="239" t="s">
        <v>4939</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4803</v>
      </c>
      <c r="B89" s="231" t="s">
        <v>4952</v>
      </c>
      <c r="C89" s="232" t="s">
        <v>4982</v>
      </c>
      <c r="D89" s="235" t="s">
        <v>4983</v>
      </c>
      <c r="E89" s="236" t="s">
        <v>4951</v>
      </c>
      <c r="F89" s="239" t="s">
        <v>4939</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4803</v>
      </c>
      <c r="B90" s="231" t="s">
        <v>4952</v>
      </c>
      <c r="C90" s="232" t="s">
        <v>4984</v>
      </c>
      <c r="D90" s="235" t="s">
        <v>4985</v>
      </c>
      <c r="E90" s="236" t="s">
        <v>4951</v>
      </c>
      <c r="F90" s="239" t="s">
        <v>4939</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4803</v>
      </c>
      <c r="B91" s="230" t="s">
        <v>4986</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4803</v>
      </c>
      <c r="B92" s="231" t="s">
        <v>4986</v>
      </c>
      <c r="C92" s="232" t="s">
        <v>4987</v>
      </c>
      <c r="D92" s="235" t="s">
        <v>4988</v>
      </c>
      <c r="E92" s="236" t="s">
        <v>4807</v>
      </c>
      <c r="F92" s="239" t="s">
        <v>4939</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4803</v>
      </c>
      <c r="B93" s="231" t="s">
        <v>4986</v>
      </c>
      <c r="C93" s="232" t="s">
        <v>4989</v>
      </c>
      <c r="D93" s="235" t="s">
        <v>4990</v>
      </c>
      <c r="E93" s="236" t="s">
        <v>4807</v>
      </c>
      <c r="F93" s="239" t="s">
        <v>4939</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4803</v>
      </c>
      <c r="B94" s="231" t="s">
        <v>4986</v>
      </c>
      <c r="C94" s="232" t="s">
        <v>4991</v>
      </c>
      <c r="D94" s="235" t="s">
        <v>4992</v>
      </c>
      <c r="E94" s="236" t="s">
        <v>4807</v>
      </c>
      <c r="F94" s="239" t="s">
        <v>4939</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4803</v>
      </c>
      <c r="B95" s="231" t="s">
        <v>4986</v>
      </c>
      <c r="C95" s="232" t="s">
        <v>4993</v>
      </c>
      <c r="D95" s="235" t="s">
        <v>4994</v>
      </c>
      <c r="E95" s="236" t="s">
        <v>4807</v>
      </c>
      <c r="F95" s="239" t="s">
        <v>4939</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4803</v>
      </c>
      <c r="B96" s="231" t="s">
        <v>4986</v>
      </c>
      <c r="C96" s="232" t="s">
        <v>4995</v>
      </c>
      <c r="D96" s="235" t="s">
        <v>4996</v>
      </c>
      <c r="E96" s="236" t="s">
        <v>4807</v>
      </c>
      <c r="F96" s="239" t="s">
        <v>4939</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4803</v>
      </c>
      <c r="B97" s="231" t="s">
        <v>4986</v>
      </c>
      <c r="C97" s="232" t="s">
        <v>4997</v>
      </c>
      <c r="D97" s="235" t="s">
        <v>4998</v>
      </c>
      <c r="E97" s="236" t="s">
        <v>4807</v>
      </c>
      <c r="F97" s="239" t="s">
        <v>4999</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4803</v>
      </c>
      <c r="B98" s="231" t="s">
        <v>4986</v>
      </c>
      <c r="C98" s="232" t="s">
        <v>5000</v>
      </c>
      <c r="D98" s="235" t="s">
        <v>5001</v>
      </c>
      <c r="E98" s="236" t="s">
        <v>4807</v>
      </c>
      <c r="F98" s="239" t="s">
        <v>4999</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4803</v>
      </c>
      <c r="B99" s="231" t="s">
        <v>4986</v>
      </c>
      <c r="C99" s="232" t="s">
        <v>5002</v>
      </c>
      <c r="D99" s="235" t="s">
        <v>5003</v>
      </c>
      <c r="E99" s="236" t="s">
        <v>4807</v>
      </c>
      <c r="F99" s="239" t="s">
        <v>4999</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4803</v>
      </c>
      <c r="B100" s="231" t="s">
        <v>4986</v>
      </c>
      <c r="C100" s="232" t="s">
        <v>5004</v>
      </c>
      <c r="D100" s="235" t="s">
        <v>5005</v>
      </c>
      <c r="E100" s="236" t="s">
        <v>4807</v>
      </c>
      <c r="F100" s="239" t="s">
        <v>4999</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4803</v>
      </c>
      <c r="B101" s="231" t="s">
        <v>4986</v>
      </c>
      <c r="C101" s="232" t="s">
        <v>5006</v>
      </c>
      <c r="D101" s="235" t="s">
        <v>5007</v>
      </c>
      <c r="E101" s="236" t="s">
        <v>4807</v>
      </c>
      <c r="F101" s="239" t="s">
        <v>4939</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4803</v>
      </c>
      <c r="B102" s="231" t="s">
        <v>4986</v>
      </c>
      <c r="C102" s="232" t="s">
        <v>5008</v>
      </c>
      <c r="D102" s="235" t="s">
        <v>5009</v>
      </c>
      <c r="E102" s="236" t="s">
        <v>4951</v>
      </c>
      <c r="F102" s="239" t="s">
        <v>4939</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4803</v>
      </c>
      <c r="B103" s="231" t="s">
        <v>4986</v>
      </c>
      <c r="C103" s="232" t="s">
        <v>5010</v>
      </c>
      <c r="D103" s="235" t="s">
        <v>5011</v>
      </c>
      <c r="E103" s="236" t="s">
        <v>4951</v>
      </c>
      <c r="F103" s="239" t="s">
        <v>4939</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4803</v>
      </c>
      <c r="B104" s="231" t="s">
        <v>4986</v>
      </c>
      <c r="C104" s="232" t="s">
        <v>5012</v>
      </c>
      <c r="D104" s="235" t="s">
        <v>5013</v>
      </c>
      <c r="E104" s="236" t="s">
        <v>4951</v>
      </c>
      <c r="F104" s="239" t="s">
        <v>4939</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4803</v>
      </c>
      <c r="B105" s="231" t="s">
        <v>4986</v>
      </c>
      <c r="C105" s="232" t="s">
        <v>5014</v>
      </c>
      <c r="D105" s="235" t="s">
        <v>5015</v>
      </c>
      <c r="E105" s="236" t="s">
        <v>4836</v>
      </c>
      <c r="F105" s="239" t="s">
        <v>4939</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4803</v>
      </c>
      <c r="B106" s="230" t="s">
        <v>5016</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4803</v>
      </c>
      <c r="B107" s="231" t="s">
        <v>5016</v>
      </c>
      <c r="C107" s="232" t="s">
        <v>5017</v>
      </c>
      <c r="D107" s="235" t="s">
        <v>5018</v>
      </c>
      <c r="E107" s="236" t="s">
        <v>4951</v>
      </c>
      <c r="F107" s="239" t="s">
        <v>4939</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4803</v>
      </c>
      <c r="B108" s="231" t="s">
        <v>5016</v>
      </c>
      <c r="C108" s="232" t="s">
        <v>5019</v>
      </c>
      <c r="D108" s="235" t="s">
        <v>5020</v>
      </c>
      <c r="E108" s="236" t="s">
        <v>4951</v>
      </c>
      <c r="F108" s="239" t="s">
        <v>4939</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4803</v>
      </c>
      <c r="B109" s="231" t="s">
        <v>5016</v>
      </c>
      <c r="C109" s="232" t="s">
        <v>5021</v>
      </c>
      <c r="D109" s="235" t="s">
        <v>5022</v>
      </c>
      <c r="E109" s="236" t="s">
        <v>4951</v>
      </c>
      <c r="F109" s="239" t="s">
        <v>4939</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4803</v>
      </c>
      <c r="B110" s="231" t="s">
        <v>5016</v>
      </c>
      <c r="C110" s="232" t="s">
        <v>5023</v>
      </c>
      <c r="D110" s="235" t="s">
        <v>5024</v>
      </c>
      <c r="E110" s="236" t="s">
        <v>4951</v>
      </c>
      <c r="F110" s="239" t="s">
        <v>4939</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4803</v>
      </c>
      <c r="B111" s="231" t="s">
        <v>5016</v>
      </c>
      <c r="C111" s="232" t="s">
        <v>5025</v>
      </c>
      <c r="D111" s="235" t="s">
        <v>5026</v>
      </c>
      <c r="E111" s="236" t="s">
        <v>4951</v>
      </c>
      <c r="F111" s="239" t="s">
        <v>4939</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4803</v>
      </c>
      <c r="B112" s="231" t="s">
        <v>5016</v>
      </c>
      <c r="C112" s="232" t="s">
        <v>5027</v>
      </c>
      <c r="D112" s="235" t="s">
        <v>5028</v>
      </c>
      <c r="E112" s="236" t="s">
        <v>4951</v>
      </c>
      <c r="F112" s="239" t="s">
        <v>4939</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4803</v>
      </c>
      <c r="B113" s="231" t="s">
        <v>5016</v>
      </c>
      <c r="C113" s="232" t="s">
        <v>5029</v>
      </c>
      <c r="D113" s="235" t="s">
        <v>5030</v>
      </c>
      <c r="E113" s="236" t="s">
        <v>4951</v>
      </c>
      <c r="F113" s="239" t="s">
        <v>4939</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4803</v>
      </c>
      <c r="B114" s="231" t="s">
        <v>5016</v>
      </c>
      <c r="C114" s="232" t="s">
        <v>5031</v>
      </c>
      <c r="D114" s="235" t="s">
        <v>5032</v>
      </c>
      <c r="E114" s="236" t="s">
        <v>4951</v>
      </c>
      <c r="F114" s="239" t="s">
        <v>4939</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4803</v>
      </c>
      <c r="B115" s="231" t="s">
        <v>5016</v>
      </c>
      <c r="C115" s="232" t="s">
        <v>5033</v>
      </c>
      <c r="D115" s="235" t="s">
        <v>5034</v>
      </c>
      <c r="E115" s="236" t="s">
        <v>4951</v>
      </c>
      <c r="F115" s="239" t="s">
        <v>4939</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4803</v>
      </c>
      <c r="B116" s="231" t="s">
        <v>5016</v>
      </c>
      <c r="C116" s="232" t="s">
        <v>5035</v>
      </c>
      <c r="D116" s="235" t="s">
        <v>5036</v>
      </c>
      <c r="E116" s="236" t="s">
        <v>4951</v>
      </c>
      <c r="F116" s="239" t="s">
        <v>4939</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4803</v>
      </c>
      <c r="B117" s="231" t="s">
        <v>5016</v>
      </c>
      <c r="C117" s="232" t="s">
        <v>5037</v>
      </c>
      <c r="D117" s="235" t="s">
        <v>5038</v>
      </c>
      <c r="E117" s="236" t="s">
        <v>4951</v>
      </c>
      <c r="F117" s="239" t="s">
        <v>4939</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5039</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5039</v>
      </c>
      <c r="B119" s="230" t="s">
        <v>5040</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5039</v>
      </c>
      <c r="B120" s="231" t="s">
        <v>5040</v>
      </c>
      <c r="C120" s="232" t="s">
        <v>5041</v>
      </c>
      <c r="D120" s="235" t="s">
        <v>5042</v>
      </c>
      <c r="E120" s="236" t="s">
        <v>4807</v>
      </c>
      <c r="F120" s="239" t="s">
        <v>5043</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5039</v>
      </c>
      <c r="B121" s="231" t="s">
        <v>5040</v>
      </c>
      <c r="C121" s="232" t="s">
        <v>5044</v>
      </c>
      <c r="D121" s="235" t="s">
        <v>5045</v>
      </c>
      <c r="E121" s="236" t="s">
        <v>4807</v>
      </c>
      <c r="F121" s="239" t="s">
        <v>5043</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5039</v>
      </c>
      <c r="B122" s="231" t="s">
        <v>5040</v>
      </c>
      <c r="C122" s="232" t="s">
        <v>5046</v>
      </c>
      <c r="D122" s="235" t="s">
        <v>5047</v>
      </c>
      <c r="E122" s="236" t="s">
        <v>4807</v>
      </c>
      <c r="F122" s="239" t="s">
        <v>5043</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5039</v>
      </c>
      <c r="B123" s="231" t="s">
        <v>5040</v>
      </c>
      <c r="C123" s="232" t="s">
        <v>5048</v>
      </c>
      <c r="D123" s="235" t="s">
        <v>5049</v>
      </c>
      <c r="E123" s="236" t="s">
        <v>4807</v>
      </c>
      <c r="F123" s="239" t="s">
        <v>5043</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5039</v>
      </c>
      <c r="B124" s="231" t="s">
        <v>5040</v>
      </c>
      <c r="C124" s="232" t="s">
        <v>5050</v>
      </c>
      <c r="D124" s="235" t="s">
        <v>5051</v>
      </c>
      <c r="E124" s="236" t="s">
        <v>4807</v>
      </c>
      <c r="F124" s="239" t="s">
        <v>5043</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5039</v>
      </c>
      <c r="B125" s="231" t="s">
        <v>5040</v>
      </c>
      <c r="C125" s="232" t="s">
        <v>5052</v>
      </c>
      <c r="D125" s="235" t="s">
        <v>5053</v>
      </c>
      <c r="E125" s="236" t="s">
        <v>4807</v>
      </c>
      <c r="F125" s="239" t="s">
        <v>5043</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5039</v>
      </c>
      <c r="B126" s="231" t="s">
        <v>5040</v>
      </c>
      <c r="C126" s="232" t="s">
        <v>5054</v>
      </c>
      <c r="D126" s="235" t="s">
        <v>5055</v>
      </c>
      <c r="E126" s="236" t="s">
        <v>4807</v>
      </c>
      <c r="F126" s="239" t="s">
        <v>5043</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5039</v>
      </c>
      <c r="B127" s="231" t="s">
        <v>5040</v>
      </c>
      <c r="C127" s="232" t="s">
        <v>5056</v>
      </c>
      <c r="D127" s="235" t="s">
        <v>5057</v>
      </c>
      <c r="E127" s="236" t="s">
        <v>4807</v>
      </c>
      <c r="F127" s="239" t="s">
        <v>5043</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5039</v>
      </c>
      <c r="B128" s="231" t="s">
        <v>5040</v>
      </c>
      <c r="C128" s="232" t="s">
        <v>5058</v>
      </c>
      <c r="D128" s="235" t="s">
        <v>5059</v>
      </c>
      <c r="E128" s="236" t="s">
        <v>4807</v>
      </c>
      <c r="F128" s="239" t="s">
        <v>5043</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5039</v>
      </c>
      <c r="B129" s="231" t="s">
        <v>5040</v>
      </c>
      <c r="C129" s="232" t="s">
        <v>5060</v>
      </c>
      <c r="D129" s="235" t="s">
        <v>5061</v>
      </c>
      <c r="E129" s="236" t="s">
        <v>4807</v>
      </c>
      <c r="F129" s="239" t="s">
        <v>5043</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5039</v>
      </c>
      <c r="B130" s="231" t="s">
        <v>5040</v>
      </c>
      <c r="C130" s="232" t="s">
        <v>5062</v>
      </c>
      <c r="D130" s="235" t="s">
        <v>5063</v>
      </c>
      <c r="E130" s="236" t="s">
        <v>4807</v>
      </c>
      <c r="F130" s="239" t="s">
        <v>5043</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5039</v>
      </c>
      <c r="B131" s="231" t="s">
        <v>5040</v>
      </c>
      <c r="C131" s="232" t="s">
        <v>5064</v>
      </c>
      <c r="D131" s="235" t="s">
        <v>5065</v>
      </c>
      <c r="E131" s="236" t="s">
        <v>4807</v>
      </c>
      <c r="F131" s="239" t="s">
        <v>5043</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5039</v>
      </c>
      <c r="B132" s="231" t="s">
        <v>5040</v>
      </c>
      <c r="C132" s="232" t="s">
        <v>5066</v>
      </c>
      <c r="D132" s="235" t="s">
        <v>5067</v>
      </c>
      <c r="E132" s="236" t="s">
        <v>4807</v>
      </c>
      <c r="F132" s="239" t="s">
        <v>5043</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5039</v>
      </c>
      <c r="B133" s="231" t="s">
        <v>5040</v>
      </c>
      <c r="C133" s="232" t="s">
        <v>5068</v>
      </c>
      <c r="D133" s="235" t="s">
        <v>5069</v>
      </c>
      <c r="E133" s="236" t="s">
        <v>4836</v>
      </c>
      <c r="F133" s="239" t="s">
        <v>5043</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5039</v>
      </c>
      <c r="B134" s="231" t="s">
        <v>5040</v>
      </c>
      <c r="C134" s="232" t="s">
        <v>5070</v>
      </c>
      <c r="D134" s="235" t="s">
        <v>5071</v>
      </c>
      <c r="E134" s="236" t="s">
        <v>4836</v>
      </c>
      <c r="F134" s="239" t="s">
        <v>5043</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5039</v>
      </c>
      <c r="B135" s="231" t="s">
        <v>5040</v>
      </c>
      <c r="C135" s="232" t="s">
        <v>5072</v>
      </c>
      <c r="D135" s="235" t="s">
        <v>5073</v>
      </c>
      <c r="E135" s="236" t="s">
        <v>4951</v>
      </c>
      <c r="F135" s="239" t="s">
        <v>5043</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5039</v>
      </c>
      <c r="B136" s="231" t="s">
        <v>5040</v>
      </c>
      <c r="C136" s="232" t="s">
        <v>5074</v>
      </c>
      <c r="D136" s="235" t="s">
        <v>5075</v>
      </c>
      <c r="E136" s="236" t="s">
        <v>4836</v>
      </c>
      <c r="F136" s="239" t="s">
        <v>5043</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5039</v>
      </c>
      <c r="B137" s="231" t="s">
        <v>5040</v>
      </c>
      <c r="C137" s="232" t="s">
        <v>5076</v>
      </c>
      <c r="D137" s="235" t="s">
        <v>5077</v>
      </c>
      <c r="E137" s="236" t="s">
        <v>4836</v>
      </c>
      <c r="F137" s="239" t="s">
        <v>5043</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5039</v>
      </c>
      <c r="B138" s="231" t="s">
        <v>5040</v>
      </c>
      <c r="C138" s="232" t="s">
        <v>5078</v>
      </c>
      <c r="D138" s="235" t="s">
        <v>5079</v>
      </c>
      <c r="E138" s="236" t="s">
        <v>4951</v>
      </c>
      <c r="F138" s="239" t="s">
        <v>5043</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5039</v>
      </c>
      <c r="B139" s="231" t="s">
        <v>5040</v>
      </c>
      <c r="C139" s="232" t="s">
        <v>5080</v>
      </c>
      <c r="D139" s="235" t="s">
        <v>5081</v>
      </c>
      <c r="E139" s="236" t="s">
        <v>4951</v>
      </c>
      <c r="F139" s="239" t="s">
        <v>5043</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5039</v>
      </c>
      <c r="B140" s="231" t="s">
        <v>5040</v>
      </c>
      <c r="C140" s="232" t="s">
        <v>5082</v>
      </c>
      <c r="D140" s="235" t="s">
        <v>5083</v>
      </c>
      <c r="E140" s="236" t="s">
        <v>4807</v>
      </c>
      <c r="F140" s="239" t="s">
        <v>5043</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5039</v>
      </c>
      <c r="B141" s="231" t="s">
        <v>5040</v>
      </c>
      <c r="C141" s="232" t="s">
        <v>5084</v>
      </c>
      <c r="D141" s="235" t="s">
        <v>5085</v>
      </c>
      <c r="E141" s="236" t="s">
        <v>5086</v>
      </c>
      <c r="F141" s="239" t="s">
        <v>5087</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5039</v>
      </c>
      <c r="B142" s="231" t="s">
        <v>5040</v>
      </c>
      <c r="C142" s="232" t="s">
        <v>5088</v>
      </c>
      <c r="D142" s="235" t="s">
        <v>5089</v>
      </c>
      <c r="E142" s="236" t="s">
        <v>5086</v>
      </c>
      <c r="F142" s="239" t="s">
        <v>5087</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5039</v>
      </c>
      <c r="B143" s="231" t="s">
        <v>5040</v>
      </c>
      <c r="C143" s="232" t="s">
        <v>5090</v>
      </c>
      <c r="D143" s="235" t="s">
        <v>5091</v>
      </c>
      <c r="E143" s="236" t="s">
        <v>5086</v>
      </c>
      <c r="F143" s="239" t="s">
        <v>5087</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5039</v>
      </c>
      <c r="B144" s="231" t="s">
        <v>5040</v>
      </c>
      <c r="C144" s="232" t="s">
        <v>5092</v>
      </c>
      <c r="D144" s="235" t="s">
        <v>5093</v>
      </c>
      <c r="E144" s="236" t="s">
        <v>4903</v>
      </c>
      <c r="F144" s="239" t="s">
        <v>5087</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5039</v>
      </c>
      <c r="B145" s="231" t="s">
        <v>5040</v>
      </c>
      <c r="C145" s="232" t="s">
        <v>5094</v>
      </c>
      <c r="D145" s="235" t="s">
        <v>5095</v>
      </c>
      <c r="E145" s="236" t="s">
        <v>4903</v>
      </c>
      <c r="F145" s="239" t="s">
        <v>5087</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5039</v>
      </c>
      <c r="B146" s="231" t="s">
        <v>5040</v>
      </c>
      <c r="C146" s="232" t="s">
        <v>5096</v>
      </c>
      <c r="D146" s="235" t="s">
        <v>5097</v>
      </c>
      <c r="E146" s="236" t="s">
        <v>4903</v>
      </c>
      <c r="F146" s="239" t="s">
        <v>5087</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5039</v>
      </c>
      <c r="B147" s="230" t="s">
        <v>5098</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5039</v>
      </c>
      <c r="B148" s="231" t="s">
        <v>5098</v>
      </c>
      <c r="C148" s="232" t="s">
        <v>5099</v>
      </c>
      <c r="D148" s="235" t="s">
        <v>5100</v>
      </c>
      <c r="E148" s="236" t="s">
        <v>4836</v>
      </c>
      <c r="F148" s="239" t="s">
        <v>5101</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5039</v>
      </c>
      <c r="B149" s="231" t="s">
        <v>5098</v>
      </c>
      <c r="C149" s="232" t="s">
        <v>5102</v>
      </c>
      <c r="D149" s="235" t="s">
        <v>5103</v>
      </c>
      <c r="E149" s="236" t="s">
        <v>4836</v>
      </c>
      <c r="F149" s="239" t="s">
        <v>5101</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5039</v>
      </c>
      <c r="B150" s="231" t="s">
        <v>5098</v>
      </c>
      <c r="C150" s="232" t="s">
        <v>5104</v>
      </c>
      <c r="D150" s="235" t="s">
        <v>5105</v>
      </c>
      <c r="E150" s="236" t="s">
        <v>4836</v>
      </c>
      <c r="F150" s="239" t="s">
        <v>5101</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5039</v>
      </c>
      <c r="B151" s="231" t="s">
        <v>5098</v>
      </c>
      <c r="C151" s="232" t="s">
        <v>5106</v>
      </c>
      <c r="D151" s="235" t="s">
        <v>5107</v>
      </c>
      <c r="E151" s="236" t="s">
        <v>4836</v>
      </c>
      <c r="F151" s="239" t="s">
        <v>5101</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5039</v>
      </c>
      <c r="B152" s="231" t="s">
        <v>5098</v>
      </c>
      <c r="C152" s="232" t="s">
        <v>5108</v>
      </c>
      <c r="D152" s="235" t="s">
        <v>5109</v>
      </c>
      <c r="E152" s="236" t="s">
        <v>4836</v>
      </c>
      <c r="F152" s="239" t="s">
        <v>5101</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5039</v>
      </c>
      <c r="B153" s="231" t="s">
        <v>5098</v>
      </c>
      <c r="C153" s="232" t="s">
        <v>5110</v>
      </c>
      <c r="D153" s="235" t="s">
        <v>5111</v>
      </c>
      <c r="E153" s="236" t="s">
        <v>4836</v>
      </c>
      <c r="F153" s="239" t="s">
        <v>5101</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5039</v>
      </c>
      <c r="B154" s="231" t="s">
        <v>5098</v>
      </c>
      <c r="C154" s="232" t="s">
        <v>5112</v>
      </c>
      <c r="D154" s="235" t="s">
        <v>5113</v>
      </c>
      <c r="E154" s="236" t="s">
        <v>4836</v>
      </c>
      <c r="F154" s="239" t="s">
        <v>5101</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5039</v>
      </c>
      <c r="B155" s="231" t="s">
        <v>5098</v>
      </c>
      <c r="C155" s="232" t="s">
        <v>5114</v>
      </c>
      <c r="D155" s="235" t="s">
        <v>5115</v>
      </c>
      <c r="E155" s="236" t="s">
        <v>4836</v>
      </c>
      <c r="F155" s="239" t="s">
        <v>5101</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5039</v>
      </c>
      <c r="B156" s="231" t="s">
        <v>5098</v>
      </c>
      <c r="C156" s="232" t="s">
        <v>5116</v>
      </c>
      <c r="D156" s="235" t="s">
        <v>5117</v>
      </c>
      <c r="E156" s="236" t="s">
        <v>4836</v>
      </c>
      <c r="F156" s="239" t="s">
        <v>5101</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5039</v>
      </c>
      <c r="B157" s="231" t="s">
        <v>5098</v>
      </c>
      <c r="C157" s="232" t="s">
        <v>5118</v>
      </c>
      <c r="D157" s="235" t="s">
        <v>5119</v>
      </c>
      <c r="E157" s="236" t="s">
        <v>4836</v>
      </c>
      <c r="F157" s="239" t="s">
        <v>5101</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5039</v>
      </c>
      <c r="B158" s="231" t="s">
        <v>5098</v>
      </c>
      <c r="C158" s="232" t="s">
        <v>5120</v>
      </c>
      <c r="D158" s="235" t="s">
        <v>5121</v>
      </c>
      <c r="E158" s="236" t="s">
        <v>4836</v>
      </c>
      <c r="F158" s="239" t="s">
        <v>5101</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5039</v>
      </c>
      <c r="B159" s="231" t="s">
        <v>5098</v>
      </c>
      <c r="C159" s="232" t="s">
        <v>5122</v>
      </c>
      <c r="D159" s="235" t="s">
        <v>5123</v>
      </c>
      <c r="E159" s="236" t="s">
        <v>4836</v>
      </c>
      <c r="F159" s="239" t="s">
        <v>5101</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5039</v>
      </c>
      <c r="B160" s="231" t="s">
        <v>5098</v>
      </c>
      <c r="C160" s="232" t="s">
        <v>5124</v>
      </c>
      <c r="D160" s="235" t="s">
        <v>5125</v>
      </c>
      <c r="E160" s="236" t="s">
        <v>4836</v>
      </c>
      <c r="F160" s="239" t="s">
        <v>5126</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5039</v>
      </c>
      <c r="B161" s="231" t="s">
        <v>5098</v>
      </c>
      <c r="C161" s="232" t="s">
        <v>5127</v>
      </c>
      <c r="D161" s="235" t="s">
        <v>5128</v>
      </c>
      <c r="E161" s="236" t="s">
        <v>4836</v>
      </c>
      <c r="F161" s="239" t="s">
        <v>5126</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5039</v>
      </c>
      <c r="B162" s="231" t="s">
        <v>5098</v>
      </c>
      <c r="C162" s="232" t="s">
        <v>5129</v>
      </c>
      <c r="D162" s="235" t="s">
        <v>5130</v>
      </c>
      <c r="E162" s="236" t="s">
        <v>4836</v>
      </c>
      <c r="F162" s="239" t="s">
        <v>5126</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5039</v>
      </c>
      <c r="B163" s="231" t="s">
        <v>5098</v>
      </c>
      <c r="C163" s="232" t="s">
        <v>5131</v>
      </c>
      <c r="D163" s="235" t="s">
        <v>5132</v>
      </c>
      <c r="E163" s="236" t="s">
        <v>4836</v>
      </c>
      <c r="F163" s="239" t="s">
        <v>5126</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5039</v>
      </c>
      <c r="B164" s="231" t="s">
        <v>5098</v>
      </c>
      <c r="C164" s="232" t="s">
        <v>5133</v>
      </c>
      <c r="D164" s="235" t="s">
        <v>5134</v>
      </c>
      <c r="E164" s="236" t="s">
        <v>4836</v>
      </c>
      <c r="F164" s="239" t="s">
        <v>5126</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5039</v>
      </c>
      <c r="B165" s="230" t="s">
        <v>5135</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5039</v>
      </c>
      <c r="B166" s="231" t="s">
        <v>5135</v>
      </c>
      <c r="C166" s="232" t="s">
        <v>5136</v>
      </c>
      <c r="D166" s="235" t="s">
        <v>5137</v>
      </c>
      <c r="E166" s="236" t="s">
        <v>4807</v>
      </c>
      <c r="F166" s="239" t="s">
        <v>5138</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5039</v>
      </c>
      <c r="B167" s="231" t="s">
        <v>5135</v>
      </c>
      <c r="C167" s="232" t="s">
        <v>5139</v>
      </c>
      <c r="D167" s="235" t="s">
        <v>5140</v>
      </c>
      <c r="E167" s="236" t="s">
        <v>4951</v>
      </c>
      <c r="F167" s="239" t="s">
        <v>5138</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5039</v>
      </c>
      <c r="B168" s="231" t="s">
        <v>5135</v>
      </c>
      <c r="C168" s="232" t="s">
        <v>5141</v>
      </c>
      <c r="D168" s="235" t="s">
        <v>5142</v>
      </c>
      <c r="E168" s="236" t="s">
        <v>4903</v>
      </c>
      <c r="F168" s="239" t="s">
        <v>5138</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5039</v>
      </c>
      <c r="B169" s="231" t="s">
        <v>5135</v>
      </c>
      <c r="C169" s="232" t="s">
        <v>5143</v>
      </c>
      <c r="D169" s="235" t="s">
        <v>5144</v>
      </c>
      <c r="E169" s="236" t="s">
        <v>4903</v>
      </c>
      <c r="F169" s="239" t="s">
        <v>5138</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5039</v>
      </c>
      <c r="B170" s="231" t="s">
        <v>5135</v>
      </c>
      <c r="C170" s="232" t="s">
        <v>5145</v>
      </c>
      <c r="D170" s="235" t="s">
        <v>5146</v>
      </c>
      <c r="E170" s="236" t="s">
        <v>4951</v>
      </c>
      <c r="F170" s="239" t="s">
        <v>5138</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5039</v>
      </c>
      <c r="B171" s="231" t="s">
        <v>5135</v>
      </c>
      <c r="C171" s="232" t="s">
        <v>5147</v>
      </c>
      <c r="D171" s="235" t="s">
        <v>5148</v>
      </c>
      <c r="E171" s="236" t="s">
        <v>4836</v>
      </c>
      <c r="F171" s="239" t="s">
        <v>5138</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5039</v>
      </c>
      <c r="B172" s="231" t="s">
        <v>5135</v>
      </c>
      <c r="C172" s="232" t="s">
        <v>5149</v>
      </c>
      <c r="D172" s="235" t="s">
        <v>5150</v>
      </c>
      <c r="E172" s="236" t="s">
        <v>4903</v>
      </c>
      <c r="F172" s="239" t="s">
        <v>5138</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5039</v>
      </c>
      <c r="B173" s="231" t="s">
        <v>5135</v>
      </c>
      <c r="C173" s="232" t="s">
        <v>5151</v>
      </c>
      <c r="D173" s="235" t="s">
        <v>5152</v>
      </c>
      <c r="E173" s="236" t="s">
        <v>4836</v>
      </c>
      <c r="F173" s="239" t="s">
        <v>5138</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5039</v>
      </c>
      <c r="B174" s="231" t="s">
        <v>5135</v>
      </c>
      <c r="C174" s="232" t="s">
        <v>5153</v>
      </c>
      <c r="D174" s="235" t="s">
        <v>5154</v>
      </c>
      <c r="E174" s="236" t="s">
        <v>4903</v>
      </c>
      <c r="F174" s="239" t="s">
        <v>5138</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5039</v>
      </c>
      <c r="B175" s="231" t="s">
        <v>5135</v>
      </c>
      <c r="C175" s="232" t="s">
        <v>5155</v>
      </c>
      <c r="D175" s="235" t="s">
        <v>5156</v>
      </c>
      <c r="E175" s="236" t="s">
        <v>4836</v>
      </c>
      <c r="F175" s="239" t="s">
        <v>5138</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5039</v>
      </c>
      <c r="B176" s="231" t="s">
        <v>5135</v>
      </c>
      <c r="C176" s="232" t="s">
        <v>5157</v>
      </c>
      <c r="D176" s="235" t="s">
        <v>5158</v>
      </c>
      <c r="E176" s="236" t="s">
        <v>4807</v>
      </c>
      <c r="F176" s="239" t="s">
        <v>5138</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5039</v>
      </c>
      <c r="B177" s="231" t="s">
        <v>5135</v>
      </c>
      <c r="C177" s="232" t="s">
        <v>5159</v>
      </c>
      <c r="D177" s="235" t="s">
        <v>5160</v>
      </c>
      <c r="E177" s="236" t="s">
        <v>4807</v>
      </c>
      <c r="F177" s="239" t="s">
        <v>5138</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5039</v>
      </c>
      <c r="B178" s="231" t="s">
        <v>5135</v>
      </c>
      <c r="C178" s="232" t="s">
        <v>5161</v>
      </c>
      <c r="D178" s="235" t="s">
        <v>5162</v>
      </c>
      <c r="E178" s="236" t="s">
        <v>4836</v>
      </c>
      <c r="F178" s="239" t="s">
        <v>5138</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5039</v>
      </c>
      <c r="B179" s="231" t="s">
        <v>5135</v>
      </c>
      <c r="C179" s="232" t="s">
        <v>5163</v>
      </c>
      <c r="D179" s="235" t="s">
        <v>5164</v>
      </c>
      <c r="E179" s="236" t="s">
        <v>4951</v>
      </c>
      <c r="F179" s="239" t="s">
        <v>5138</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5039</v>
      </c>
      <c r="B180" s="231" t="s">
        <v>5135</v>
      </c>
      <c r="C180" s="232" t="s">
        <v>5165</v>
      </c>
      <c r="D180" s="235" t="s">
        <v>5166</v>
      </c>
      <c r="E180" s="236" t="s">
        <v>4951</v>
      </c>
      <c r="F180" s="239" t="s">
        <v>5138</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5039</v>
      </c>
      <c r="B181" s="230" t="s">
        <v>5167</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5039</v>
      </c>
      <c r="B182" s="231" t="s">
        <v>5167</v>
      </c>
      <c r="C182" s="232" t="s">
        <v>5168</v>
      </c>
      <c r="D182" s="235" t="s">
        <v>5169</v>
      </c>
      <c r="E182" s="236" t="s">
        <v>4807</v>
      </c>
      <c r="F182" s="239" t="s">
        <v>5170</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5039</v>
      </c>
      <c r="B183" s="231" t="s">
        <v>5167</v>
      </c>
      <c r="C183" s="232" t="s">
        <v>5171</v>
      </c>
      <c r="D183" s="235" t="s">
        <v>5172</v>
      </c>
      <c r="E183" s="236" t="s">
        <v>4807</v>
      </c>
      <c r="F183" s="239" t="s">
        <v>5170</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5039</v>
      </c>
      <c r="B184" s="231" t="s">
        <v>5167</v>
      </c>
      <c r="C184" s="232" t="s">
        <v>5173</v>
      </c>
      <c r="D184" s="235" t="s">
        <v>5174</v>
      </c>
      <c r="E184" s="236" t="s">
        <v>4807</v>
      </c>
      <c r="F184" s="239" t="s">
        <v>5170</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5039</v>
      </c>
      <c r="B185" s="231" t="s">
        <v>5167</v>
      </c>
      <c r="C185" s="232" t="s">
        <v>5175</v>
      </c>
      <c r="D185" s="235" t="s">
        <v>5176</v>
      </c>
      <c r="E185" s="236" t="s">
        <v>4807</v>
      </c>
      <c r="F185" s="239" t="s">
        <v>5170</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5039</v>
      </c>
      <c r="B186" s="231" t="s">
        <v>5167</v>
      </c>
      <c r="C186" s="232" t="s">
        <v>5177</v>
      </c>
      <c r="D186" s="235" t="s">
        <v>5178</v>
      </c>
      <c r="E186" s="236" t="s">
        <v>4807</v>
      </c>
      <c r="F186" s="239" t="s">
        <v>5170</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5039</v>
      </c>
      <c r="B187" s="231" t="s">
        <v>5167</v>
      </c>
      <c r="C187" s="232" t="s">
        <v>5179</v>
      </c>
      <c r="D187" s="235" t="s">
        <v>5180</v>
      </c>
      <c r="E187" s="236" t="s">
        <v>4836</v>
      </c>
      <c r="F187" s="239" t="s">
        <v>5170</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5039</v>
      </c>
      <c r="B188" s="231" t="s">
        <v>5167</v>
      </c>
      <c r="C188" s="232" t="s">
        <v>5181</v>
      </c>
      <c r="D188" s="235" t="s">
        <v>5182</v>
      </c>
      <c r="E188" s="236" t="s">
        <v>4836</v>
      </c>
      <c r="F188" s="239" t="s">
        <v>5170</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5039</v>
      </c>
      <c r="B189" s="231" t="s">
        <v>5167</v>
      </c>
      <c r="C189" s="232" t="s">
        <v>5183</v>
      </c>
      <c r="D189" s="235" t="s">
        <v>5184</v>
      </c>
      <c r="E189" s="236" t="s">
        <v>4836</v>
      </c>
      <c r="F189" s="239" t="s">
        <v>5170</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5039</v>
      </c>
      <c r="B190" s="231" t="s">
        <v>5167</v>
      </c>
      <c r="C190" s="232" t="s">
        <v>5185</v>
      </c>
      <c r="D190" s="235" t="s">
        <v>5186</v>
      </c>
      <c r="E190" s="236" t="s">
        <v>4836</v>
      </c>
      <c r="F190" s="239" t="s">
        <v>5170</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5039</v>
      </c>
      <c r="B191" s="231" t="s">
        <v>5167</v>
      </c>
      <c r="C191" s="232" t="s">
        <v>5187</v>
      </c>
      <c r="D191" s="235" t="s">
        <v>5188</v>
      </c>
      <c r="E191" s="236" t="s">
        <v>4807</v>
      </c>
      <c r="F191" s="239" t="s">
        <v>5170</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5039</v>
      </c>
      <c r="B192" s="231" t="s">
        <v>5167</v>
      </c>
      <c r="C192" s="232" t="s">
        <v>5189</v>
      </c>
      <c r="D192" s="235" t="s">
        <v>5190</v>
      </c>
      <c r="E192" s="236" t="s">
        <v>4807</v>
      </c>
      <c r="F192" s="239" t="s">
        <v>5170</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5039</v>
      </c>
      <c r="B193" s="231" t="s">
        <v>5167</v>
      </c>
      <c r="C193" s="232" t="s">
        <v>5191</v>
      </c>
      <c r="D193" s="235" t="s">
        <v>5192</v>
      </c>
      <c r="E193" s="236" t="s">
        <v>4807</v>
      </c>
      <c r="F193" s="239" t="s">
        <v>5170</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5039</v>
      </c>
      <c r="B194" s="231" t="s">
        <v>5167</v>
      </c>
      <c r="C194" s="232" t="s">
        <v>5193</v>
      </c>
      <c r="D194" s="235" t="s">
        <v>5194</v>
      </c>
      <c r="E194" s="236" t="s">
        <v>4807</v>
      </c>
      <c r="F194" s="239" t="s">
        <v>5170</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5039</v>
      </c>
      <c r="B195" s="231" t="s">
        <v>5167</v>
      </c>
      <c r="C195" s="232" t="s">
        <v>5195</v>
      </c>
      <c r="D195" s="235" t="s">
        <v>5196</v>
      </c>
      <c r="E195" s="236" t="s">
        <v>4807</v>
      </c>
      <c r="F195" s="239" t="s">
        <v>5170</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5039</v>
      </c>
      <c r="B196" s="231" t="s">
        <v>5167</v>
      </c>
      <c r="C196" s="232" t="s">
        <v>5197</v>
      </c>
      <c r="D196" s="235" t="s">
        <v>5198</v>
      </c>
      <c r="E196" s="236" t="s">
        <v>4807</v>
      </c>
      <c r="F196" s="239" t="s">
        <v>5199</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5039</v>
      </c>
      <c r="B197" s="231" t="s">
        <v>5167</v>
      </c>
      <c r="C197" s="232" t="s">
        <v>5200</v>
      </c>
      <c r="D197" s="235" t="s">
        <v>5201</v>
      </c>
      <c r="E197" s="236" t="s">
        <v>4807</v>
      </c>
      <c r="F197" s="239" t="s">
        <v>5199</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5039</v>
      </c>
      <c r="B198" s="231" t="s">
        <v>5167</v>
      </c>
      <c r="C198" s="232" t="s">
        <v>5202</v>
      </c>
      <c r="D198" s="235" t="s">
        <v>5203</v>
      </c>
      <c r="E198" s="236" t="s">
        <v>4807</v>
      </c>
      <c r="F198" s="239" t="s">
        <v>5199</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5039</v>
      </c>
      <c r="B199" s="231" t="s">
        <v>5167</v>
      </c>
      <c r="C199" s="232" t="s">
        <v>5204</v>
      </c>
      <c r="D199" s="235" t="s">
        <v>5205</v>
      </c>
      <c r="E199" s="236" t="s">
        <v>4807</v>
      </c>
      <c r="F199" s="239" t="s">
        <v>5199</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5206</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5206</v>
      </c>
      <c r="B201" s="230" t="s">
        <v>5207</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5206</v>
      </c>
      <c r="B202" s="231" t="s">
        <v>5207</v>
      </c>
      <c r="C202" s="232" t="s">
        <v>5208</v>
      </c>
      <c r="D202" s="235" t="s">
        <v>5209</v>
      </c>
      <c r="E202" s="236" t="s">
        <v>5086</v>
      </c>
      <c r="F202" s="239" t="s">
        <v>5210</v>
      </c>
      <c r="G202" s="242">
        <f>IF(COUNTIF(H202:AU202,"&lt;&gt;")=0,"",SUMPRODUCT(((Recommendations[ImplStatus]="Implemented")+(Recommendations[ImplStatus]="Compensated"))*ISNUMBER(MATCH(Recommendations[Id],H202:AU202,0)))/COUNTIF(H202:AU202,"&lt;&gt;"))</f>
        <v>0</v>
      </c>
      <c r="H202" s="243" t="s">
        <v>713</v>
      </c>
      <c r="I202" s="243" t="s">
        <v>1457</v>
      </c>
      <c r="J202" s="243" t="s">
        <v>1473</v>
      </c>
      <c r="K202" s="243" t="s">
        <v>1479</v>
      </c>
      <c r="L202" s="243" t="s">
        <v>1508</v>
      </c>
      <c r="M202" s="243" t="s">
        <v>1531</v>
      </c>
      <c r="N202" s="243" t="s">
        <v>1541</v>
      </c>
      <c r="O202" s="243" t="s">
        <v>1546</v>
      </c>
      <c r="P202" s="243" t="s">
        <v>1551</v>
      </c>
      <c r="Q202" s="243" t="s">
        <v>1556</v>
      </c>
      <c r="R202" s="243" t="s">
        <v>1561</v>
      </c>
      <c r="S202" s="243" t="s">
        <v>1566</v>
      </c>
      <c r="T202" s="243" t="s">
        <v>1578</v>
      </c>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5206</v>
      </c>
      <c r="B203" s="231" t="s">
        <v>5207</v>
      </c>
      <c r="C203" s="232" t="s">
        <v>5211</v>
      </c>
      <c r="D203" s="235" t="s">
        <v>5212</v>
      </c>
      <c r="E203" s="236" t="s">
        <v>5086</v>
      </c>
      <c r="F203" s="239" t="s">
        <v>5210</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5206</v>
      </c>
      <c r="B204" s="231" t="s">
        <v>5207</v>
      </c>
      <c r="C204" s="232" t="s">
        <v>5213</v>
      </c>
      <c r="D204" s="235" t="s">
        <v>5214</v>
      </c>
      <c r="E204" s="236" t="s">
        <v>5086</v>
      </c>
      <c r="F204" s="239" t="s">
        <v>5210</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5206</v>
      </c>
      <c r="B205" s="231" t="s">
        <v>5207</v>
      </c>
      <c r="C205" s="232" t="s">
        <v>5215</v>
      </c>
      <c r="D205" s="235" t="s">
        <v>5216</v>
      </c>
      <c r="E205" s="236" t="s">
        <v>5086</v>
      </c>
      <c r="F205" s="239" t="s">
        <v>5210</v>
      </c>
      <c r="G205" s="242">
        <f>IF(COUNTIF(H205:AU205,"&lt;&gt;")=0,"",SUMPRODUCT(((Recommendations[ImplStatus]="Implemented")+(Recommendations[ImplStatus]="Compensated"))*ISNUMBER(MATCH(Recommendations[Id],H205:AU205,0)))/COUNTIF(H205:AU205,"&lt;&gt;"))</f>
        <v>0</v>
      </c>
      <c r="H205" s="243" t="s">
        <v>1473</v>
      </c>
      <c r="I205" s="243" t="s">
        <v>1485</v>
      </c>
      <c r="J205" s="243" t="s">
        <v>1490</v>
      </c>
      <c r="K205" s="243" t="s">
        <v>1495</v>
      </c>
      <c r="L205" s="243" t="s">
        <v>1519</v>
      </c>
      <c r="M205" s="243" t="s">
        <v>1531</v>
      </c>
      <c r="N205" s="243" t="s">
        <v>1536</v>
      </c>
      <c r="O205" s="243" t="s">
        <v>1541</v>
      </c>
      <c r="P205" s="243" t="s">
        <v>1551</v>
      </c>
      <c r="Q205" s="243" t="s">
        <v>1556</v>
      </c>
      <c r="R205" s="243" t="s">
        <v>1561</v>
      </c>
      <c r="S205" s="243" t="s">
        <v>1566</v>
      </c>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5206</v>
      </c>
      <c r="B206" s="231" t="s">
        <v>5207</v>
      </c>
      <c r="C206" s="232" t="s">
        <v>5217</v>
      </c>
      <c r="D206" s="235" t="s">
        <v>5218</v>
      </c>
      <c r="E206" s="236" t="s">
        <v>5086</v>
      </c>
      <c r="F206" s="239" t="s">
        <v>5210</v>
      </c>
      <c r="G206" s="242">
        <f>IF(COUNTIF(H206:AU206,"&lt;&gt;")=0,"",SUMPRODUCT(((Recommendations[ImplStatus]="Implemented")+(Recommendations[ImplStatus]="Compensated"))*ISNUMBER(MATCH(Recommendations[Id],H206:AU206,0)))/COUNTIF(H206:AU206,"&lt;&gt;"))</f>
        <v>0</v>
      </c>
      <c r="H206" s="243" t="s">
        <v>1583</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5206</v>
      </c>
      <c r="B207" s="231" t="s">
        <v>5207</v>
      </c>
      <c r="C207" s="232" t="s">
        <v>5219</v>
      </c>
      <c r="D207" s="235" t="s">
        <v>5220</v>
      </c>
      <c r="E207" s="236" t="s">
        <v>4951</v>
      </c>
      <c r="F207" s="239" t="s">
        <v>5210</v>
      </c>
      <c r="G207" s="242">
        <f>IF(COUNTIF(H207:AU207,"&lt;&gt;")=0,"",SUMPRODUCT(((Recommendations[ImplStatus]="Implemented")+(Recommendations[ImplStatus]="Compensated"))*ISNUMBER(MATCH(Recommendations[Id],H207:AU207,0)))/COUNTIF(H207:AU207,"&lt;&gt;"))</f>
        <v>0</v>
      </c>
      <c r="H207" s="243" t="s">
        <v>494</v>
      </c>
      <c r="I207" s="243" t="s">
        <v>767</v>
      </c>
      <c r="J207" s="243" t="s">
        <v>773</v>
      </c>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5206</v>
      </c>
      <c r="B208" s="231" t="s">
        <v>5207</v>
      </c>
      <c r="C208" s="232" t="s">
        <v>5221</v>
      </c>
      <c r="D208" s="235" t="s">
        <v>5222</v>
      </c>
      <c r="E208" s="236" t="s">
        <v>4951</v>
      </c>
      <c r="F208" s="239" t="s">
        <v>5210</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5206</v>
      </c>
      <c r="B209" s="231" t="s">
        <v>5207</v>
      </c>
      <c r="C209" s="232" t="s">
        <v>5223</v>
      </c>
      <c r="D209" s="235" t="s">
        <v>5224</v>
      </c>
      <c r="E209" s="236" t="s">
        <v>5086</v>
      </c>
      <c r="F209" s="239" t="s">
        <v>5210</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5206</v>
      </c>
      <c r="B210" s="231" t="s">
        <v>5207</v>
      </c>
      <c r="C210" s="232" t="s">
        <v>5225</v>
      </c>
      <c r="D210" s="235" t="s">
        <v>5226</v>
      </c>
      <c r="E210" s="236" t="s">
        <v>4836</v>
      </c>
      <c r="F210" s="239" t="s">
        <v>5227</v>
      </c>
      <c r="G210" s="242">
        <f>IF(COUNTIF(H210:AU210,"&lt;&gt;")=0,"",SUMPRODUCT(((Recommendations[ImplStatus]="Implemented")+(Recommendations[ImplStatus]="Compensated"))*ISNUMBER(MATCH(Recommendations[Id],H210:AU210,0)))/COUNTIF(H210:AU210,"&lt;&gt;"))</f>
        <v>0</v>
      </c>
      <c r="H210" s="243" t="s">
        <v>382</v>
      </c>
      <c r="I210" s="243" t="s">
        <v>385</v>
      </c>
      <c r="J210" s="243" t="s">
        <v>388</v>
      </c>
      <c r="K210" s="243" t="s">
        <v>404</v>
      </c>
      <c r="L210" s="243" t="s">
        <v>407</v>
      </c>
      <c r="M210" s="243" t="s">
        <v>410</v>
      </c>
      <c r="N210" s="243" t="s">
        <v>426</v>
      </c>
      <c r="O210" s="243" t="s">
        <v>429</v>
      </c>
      <c r="P210" s="243" t="s">
        <v>432</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5206</v>
      </c>
      <c r="B211" s="231" t="s">
        <v>5207</v>
      </c>
      <c r="C211" s="232" t="s">
        <v>5228</v>
      </c>
      <c r="D211" s="235" t="s">
        <v>5229</v>
      </c>
      <c r="E211" s="236" t="s">
        <v>4836</v>
      </c>
      <c r="F211" s="239" t="s">
        <v>5227</v>
      </c>
      <c r="G211" s="242">
        <f>IF(COUNTIF(H211:AU211,"&lt;&gt;")=0,"",SUMPRODUCT(((Recommendations[ImplStatus]="Implemented")+(Recommendations[ImplStatus]="Compensated"))*ISNUMBER(MATCH(Recommendations[Id],H211:AU211,0)))/COUNTIF(H211:AU211,"&lt;&gt;"))</f>
        <v>0</v>
      </c>
      <c r="H211" s="243" t="s">
        <v>382</v>
      </c>
      <c r="I211" s="243" t="s">
        <v>385</v>
      </c>
      <c r="J211" s="243" t="s">
        <v>404</v>
      </c>
      <c r="K211" s="243" t="s">
        <v>407</v>
      </c>
      <c r="L211" s="243" t="s">
        <v>426</v>
      </c>
      <c r="M211" s="243" t="s">
        <v>429</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5206</v>
      </c>
      <c r="B212" s="231" t="s">
        <v>5207</v>
      </c>
      <c r="C212" s="232" t="s">
        <v>5230</v>
      </c>
      <c r="D212" s="235" t="s">
        <v>5231</v>
      </c>
      <c r="E212" s="236" t="s">
        <v>4903</v>
      </c>
      <c r="F212" s="239" t="s">
        <v>5232</v>
      </c>
      <c r="G212" s="242">
        <f>IF(COUNTIF(H212:AU212,"&lt;&gt;")=0,"",SUMPRODUCT(((Recommendations[ImplStatus]="Implemented")+(Recommendations[ImplStatus]="Compensated"))*ISNUMBER(MATCH(Recommendations[Id],H212:AU212,0)))/COUNTIF(H212:AU212,"&lt;&gt;"))</f>
        <v>0</v>
      </c>
      <c r="H212" s="243" t="s">
        <v>870</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5206</v>
      </c>
      <c r="B213" s="231" t="s">
        <v>5207</v>
      </c>
      <c r="C213" s="232" t="s">
        <v>5233</v>
      </c>
      <c r="D213" s="235" t="s">
        <v>5234</v>
      </c>
      <c r="E213" s="236" t="s">
        <v>4836</v>
      </c>
      <c r="F213" s="239" t="s">
        <v>5235</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5206</v>
      </c>
      <c r="B214" s="231" t="s">
        <v>5207</v>
      </c>
      <c r="C214" s="232" t="s">
        <v>5236</v>
      </c>
      <c r="D214" s="235" t="s">
        <v>5237</v>
      </c>
      <c r="E214" s="236" t="s">
        <v>4903</v>
      </c>
      <c r="F214" s="239" t="s">
        <v>5238</v>
      </c>
      <c r="G214" s="242">
        <f>IF(COUNTIF(H214:AU214,"&lt;&gt;")=0,"",SUMPRODUCT(((Recommendations[ImplStatus]="Implemented")+(Recommendations[ImplStatus]="Compensated"))*ISNUMBER(MATCH(Recommendations[Id],H214:AU214,0)))/COUNTIF(H214:AU214,"&lt;&gt;"))</f>
        <v>0</v>
      </c>
      <c r="H214" s="243" t="s">
        <v>348</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5206</v>
      </c>
      <c r="B215" s="231" t="s">
        <v>5207</v>
      </c>
      <c r="C215" s="232" t="s">
        <v>5239</v>
      </c>
      <c r="D215" s="235" t="s">
        <v>5240</v>
      </c>
      <c r="E215" s="236" t="s">
        <v>4807</v>
      </c>
      <c r="F215" s="239" t="s">
        <v>5238</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5206</v>
      </c>
      <c r="B216" s="231" t="s">
        <v>5207</v>
      </c>
      <c r="C216" s="232" t="s">
        <v>5241</v>
      </c>
      <c r="D216" s="235" t="s">
        <v>5242</v>
      </c>
      <c r="E216" s="236" t="s">
        <v>4807</v>
      </c>
      <c r="F216" s="239" t="s">
        <v>5238</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5206</v>
      </c>
      <c r="B217" s="231" t="s">
        <v>5207</v>
      </c>
      <c r="C217" s="232" t="s">
        <v>5243</v>
      </c>
      <c r="D217" s="235" t="s">
        <v>5244</v>
      </c>
      <c r="E217" s="236" t="s">
        <v>4836</v>
      </c>
      <c r="F217" s="239" t="s">
        <v>5238</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5206</v>
      </c>
      <c r="B218" s="231" t="s">
        <v>5207</v>
      </c>
      <c r="C218" s="232" t="s">
        <v>5245</v>
      </c>
      <c r="D218" s="235" t="s">
        <v>5246</v>
      </c>
      <c r="E218" s="236" t="s">
        <v>4836</v>
      </c>
      <c r="F218" s="239" t="s">
        <v>5238</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5206</v>
      </c>
      <c r="B219" s="231" t="s">
        <v>5207</v>
      </c>
      <c r="C219" s="232" t="s">
        <v>5247</v>
      </c>
      <c r="D219" s="235" t="s">
        <v>5248</v>
      </c>
      <c r="E219" s="236" t="s">
        <v>4836</v>
      </c>
      <c r="F219" s="239" t="s">
        <v>5238</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5206</v>
      </c>
      <c r="B220" s="231" t="s">
        <v>5207</v>
      </c>
      <c r="C220" s="232" t="s">
        <v>5249</v>
      </c>
      <c r="D220" s="235" t="s">
        <v>5250</v>
      </c>
      <c r="E220" s="236" t="s">
        <v>4836</v>
      </c>
      <c r="F220" s="239" t="s">
        <v>5238</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5206</v>
      </c>
      <c r="B221" s="230" t="s">
        <v>5251</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5206</v>
      </c>
      <c r="B222" s="231" t="s">
        <v>5251</v>
      </c>
      <c r="C222" s="232" t="s">
        <v>5252</v>
      </c>
      <c r="D222" s="235" t="s">
        <v>5253</v>
      </c>
      <c r="E222" s="236" t="s">
        <v>4903</v>
      </c>
      <c r="F222" s="239" t="s">
        <v>5254</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5206</v>
      </c>
      <c r="B223" s="231" t="s">
        <v>5251</v>
      </c>
      <c r="C223" s="232" t="s">
        <v>5255</v>
      </c>
      <c r="D223" s="235" t="s">
        <v>5256</v>
      </c>
      <c r="E223" s="236" t="s">
        <v>4903</v>
      </c>
      <c r="F223" s="239" t="s">
        <v>5254</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5206</v>
      </c>
      <c r="B224" s="231" t="s">
        <v>5251</v>
      </c>
      <c r="C224" s="232" t="s">
        <v>5257</v>
      </c>
      <c r="D224" s="235" t="s">
        <v>5258</v>
      </c>
      <c r="E224" s="236" t="s">
        <v>4903</v>
      </c>
      <c r="F224" s="239" t="s">
        <v>5254</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5206</v>
      </c>
      <c r="B225" s="231" t="s">
        <v>5251</v>
      </c>
      <c r="C225" s="232" t="s">
        <v>5259</v>
      </c>
      <c r="D225" s="235" t="s">
        <v>5260</v>
      </c>
      <c r="E225" s="236" t="s">
        <v>4903</v>
      </c>
      <c r="F225" s="239" t="s">
        <v>5254</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5206</v>
      </c>
      <c r="B226" s="231" t="s">
        <v>5251</v>
      </c>
      <c r="C226" s="232" t="s">
        <v>5261</v>
      </c>
      <c r="D226" s="235" t="s">
        <v>5262</v>
      </c>
      <c r="E226" s="236" t="s">
        <v>4903</v>
      </c>
      <c r="F226" s="239" t="s">
        <v>5254</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5206</v>
      </c>
      <c r="B227" s="231" t="s">
        <v>5251</v>
      </c>
      <c r="C227" s="232" t="s">
        <v>5263</v>
      </c>
      <c r="D227" s="235" t="s">
        <v>5264</v>
      </c>
      <c r="E227" s="236" t="s">
        <v>4903</v>
      </c>
      <c r="F227" s="239" t="s">
        <v>5254</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5206</v>
      </c>
      <c r="B228" s="231" t="s">
        <v>5251</v>
      </c>
      <c r="C228" s="232" t="s">
        <v>5265</v>
      </c>
      <c r="D228" s="235" t="s">
        <v>5266</v>
      </c>
      <c r="E228" s="236" t="s">
        <v>4903</v>
      </c>
      <c r="F228" s="239" t="s">
        <v>5254</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5206</v>
      </c>
      <c r="B229" s="231" t="s">
        <v>5251</v>
      </c>
      <c r="C229" s="232" t="s">
        <v>5267</v>
      </c>
      <c r="D229" s="235" t="s">
        <v>5268</v>
      </c>
      <c r="E229" s="236" t="s">
        <v>4807</v>
      </c>
      <c r="F229" s="239" t="s">
        <v>5254</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5206</v>
      </c>
      <c r="B230" s="231" t="s">
        <v>5251</v>
      </c>
      <c r="C230" s="232" t="s">
        <v>5269</v>
      </c>
      <c r="D230" s="235" t="s">
        <v>5270</v>
      </c>
      <c r="E230" s="236" t="s">
        <v>4807</v>
      </c>
      <c r="F230" s="239" t="s">
        <v>5254</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5206</v>
      </c>
      <c r="B231" s="231" t="s">
        <v>5251</v>
      </c>
      <c r="C231" s="232" t="s">
        <v>5271</v>
      </c>
      <c r="D231" s="235" t="s">
        <v>5272</v>
      </c>
      <c r="E231" s="236" t="s">
        <v>4903</v>
      </c>
      <c r="F231" s="239" t="s">
        <v>5273</v>
      </c>
      <c r="G231" s="242">
        <f>IF(COUNTIF(H231:AU231,"&lt;&gt;")=0,"",SUMPRODUCT(((Recommendations[ImplStatus]="Implemented")+(Recommendations[ImplStatus]="Compensated"))*ISNUMBER(MATCH(Recommendations[Id],H231:AU231,0)))/COUNTIF(H231:AU231,"&lt;&gt;"))</f>
        <v>0</v>
      </c>
      <c r="H231" s="243" t="s">
        <v>1501</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5206</v>
      </c>
      <c r="B232" s="231" t="s">
        <v>5251</v>
      </c>
      <c r="C232" s="232" t="s">
        <v>5274</v>
      </c>
      <c r="D232" s="235" t="s">
        <v>5275</v>
      </c>
      <c r="E232" s="236" t="s">
        <v>4903</v>
      </c>
      <c r="F232" s="239" t="s">
        <v>5273</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5206</v>
      </c>
      <c r="B233" s="231" t="s">
        <v>5251</v>
      </c>
      <c r="C233" s="232" t="s">
        <v>5276</v>
      </c>
      <c r="D233" s="235" t="s">
        <v>5277</v>
      </c>
      <c r="E233" s="236" t="s">
        <v>4836</v>
      </c>
      <c r="F233" s="239" t="s">
        <v>5273</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5206</v>
      </c>
      <c r="B234" s="231" t="s">
        <v>5251</v>
      </c>
      <c r="C234" s="232" t="s">
        <v>5278</v>
      </c>
      <c r="D234" s="235" t="s">
        <v>5279</v>
      </c>
      <c r="E234" s="236" t="s">
        <v>4836</v>
      </c>
      <c r="F234" s="239" t="s">
        <v>5273</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5206</v>
      </c>
      <c r="B235" s="231" t="s">
        <v>5251</v>
      </c>
      <c r="C235" s="232" t="s">
        <v>5280</v>
      </c>
      <c r="D235" s="235" t="s">
        <v>5281</v>
      </c>
      <c r="E235" s="236" t="s">
        <v>4903</v>
      </c>
      <c r="F235" s="239" t="s">
        <v>5273</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5206</v>
      </c>
      <c r="B236" s="231" t="s">
        <v>5251</v>
      </c>
      <c r="C236" s="232" t="s">
        <v>5282</v>
      </c>
      <c r="D236" s="235" t="s">
        <v>5283</v>
      </c>
      <c r="E236" s="236" t="s">
        <v>4836</v>
      </c>
      <c r="F236" s="239" t="s">
        <v>5273</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5206</v>
      </c>
      <c r="B237" s="230" t="s">
        <v>3119</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5206</v>
      </c>
      <c r="B238" s="231" t="s">
        <v>3119</v>
      </c>
      <c r="C238" s="232" t="s">
        <v>5284</v>
      </c>
      <c r="D238" s="235" t="s">
        <v>5285</v>
      </c>
      <c r="E238" s="236" t="s">
        <v>4807</v>
      </c>
      <c r="F238" s="239" t="s">
        <v>5286</v>
      </c>
      <c r="G238" s="242">
        <f>IF(COUNTIF(H238:AU238,"&lt;&gt;")=0,"",SUMPRODUCT(((Recommendations[ImplStatus]="Implemented")+(Recommendations[ImplStatus]="Compensated"))*ISNUMBER(MATCH(Recommendations[Id],H238:AU238,0)))/COUNTIF(H238:AU238,"&lt;&gt;"))</f>
        <v>0</v>
      </c>
      <c r="H238" s="243" t="s">
        <v>1463</v>
      </c>
      <c r="I238" s="243" t="s">
        <v>1468</v>
      </c>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5206</v>
      </c>
      <c r="B239" s="231" t="s">
        <v>3119</v>
      </c>
      <c r="C239" s="232" t="s">
        <v>5287</v>
      </c>
      <c r="D239" s="235" t="s">
        <v>5288</v>
      </c>
      <c r="E239" s="236" t="s">
        <v>4807</v>
      </c>
      <c r="F239" s="239" t="s">
        <v>5286</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5206</v>
      </c>
      <c r="B240" s="231" t="s">
        <v>3119</v>
      </c>
      <c r="C240" s="232" t="s">
        <v>5289</v>
      </c>
      <c r="D240" s="235" t="s">
        <v>5290</v>
      </c>
      <c r="E240" s="236" t="s">
        <v>4807</v>
      </c>
      <c r="F240" s="239" t="s">
        <v>5286</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5206</v>
      </c>
      <c r="B241" s="231" t="s">
        <v>3119</v>
      </c>
      <c r="C241" s="232" t="s">
        <v>5291</v>
      </c>
      <c r="D241" s="235" t="s">
        <v>5292</v>
      </c>
      <c r="E241" s="236" t="s">
        <v>4807</v>
      </c>
      <c r="F241" s="239" t="s">
        <v>5286</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5206</v>
      </c>
      <c r="B242" s="231" t="s">
        <v>3119</v>
      </c>
      <c r="C242" s="232" t="s">
        <v>5293</v>
      </c>
      <c r="D242" s="235" t="s">
        <v>5294</v>
      </c>
      <c r="E242" s="236" t="s">
        <v>4807</v>
      </c>
      <c r="F242" s="239" t="s">
        <v>5286</v>
      </c>
      <c r="G242" s="242">
        <f>IF(COUNTIF(H242:AU242,"&lt;&gt;")=0,"",SUMPRODUCT(((Recommendations[ImplStatus]="Implemented")+(Recommendations[ImplStatus]="Compensated"))*ISNUMBER(MATCH(Recommendations[Id],H242:AU242,0)))/COUNTIF(H242:AU242,"&lt;&gt;"))</f>
        <v>0</v>
      </c>
      <c r="H242" s="243" t="s">
        <v>478</v>
      </c>
      <c r="I242" s="243" t="s">
        <v>484</v>
      </c>
      <c r="J242" s="243" t="s">
        <v>563</v>
      </c>
      <c r="K242" s="243" t="s">
        <v>569</v>
      </c>
      <c r="L242" s="243" t="s">
        <v>604</v>
      </c>
      <c r="M242" s="243" t="s">
        <v>607</v>
      </c>
      <c r="N242" s="243" t="s">
        <v>610</v>
      </c>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5206</v>
      </c>
      <c r="B243" s="231" t="s">
        <v>3119</v>
      </c>
      <c r="C243" s="232" t="s">
        <v>5295</v>
      </c>
      <c r="D243" s="235" t="s">
        <v>5296</v>
      </c>
      <c r="E243" s="236" t="s">
        <v>4807</v>
      </c>
      <c r="F243" s="239" t="s">
        <v>5286</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5206</v>
      </c>
      <c r="B244" s="231" t="s">
        <v>3119</v>
      </c>
      <c r="C244" s="232" t="s">
        <v>5297</v>
      </c>
      <c r="D244" s="235" t="s">
        <v>5298</v>
      </c>
      <c r="E244" s="236" t="s">
        <v>4807</v>
      </c>
      <c r="F244" s="239" t="s">
        <v>5286</v>
      </c>
      <c r="G244" s="242">
        <f>IF(COUNTIF(H244:AU244,"&lt;&gt;")=0,"",SUMPRODUCT(((Recommendations[ImplStatus]="Implemented")+(Recommendations[ImplStatus]="Compensated"))*ISNUMBER(MATCH(Recommendations[Id],H244:AU244,0)))/COUNTIF(H244:AU244,"&lt;&gt;"))</f>
        <v>0</v>
      </c>
      <c r="H244" s="243" t="s">
        <v>701</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5206</v>
      </c>
      <c r="B245" s="231" t="s">
        <v>3119</v>
      </c>
      <c r="C245" s="232" t="s">
        <v>5299</v>
      </c>
      <c r="D245" s="235" t="s">
        <v>5300</v>
      </c>
      <c r="E245" s="236" t="s">
        <v>4807</v>
      </c>
      <c r="F245" s="239" t="s">
        <v>5286</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5206</v>
      </c>
      <c r="B246" s="231" t="s">
        <v>3119</v>
      </c>
      <c r="C246" s="232" t="s">
        <v>5301</v>
      </c>
      <c r="D246" s="235" t="s">
        <v>5302</v>
      </c>
      <c r="E246" s="236" t="s">
        <v>4807</v>
      </c>
      <c r="F246" s="239" t="s">
        <v>5286</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5206</v>
      </c>
      <c r="B247" s="231" t="s">
        <v>3119</v>
      </c>
      <c r="C247" s="232" t="s">
        <v>5303</v>
      </c>
      <c r="D247" s="235" t="s">
        <v>5304</v>
      </c>
      <c r="E247" s="236" t="s">
        <v>4807</v>
      </c>
      <c r="F247" s="239" t="s">
        <v>5286</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5206</v>
      </c>
      <c r="B248" s="231" t="s">
        <v>3119</v>
      </c>
      <c r="C248" s="232" t="s">
        <v>5305</v>
      </c>
      <c r="D248" s="235" t="s">
        <v>5306</v>
      </c>
      <c r="E248" s="236" t="s">
        <v>4836</v>
      </c>
      <c r="F248" s="239" t="s">
        <v>5286</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5206</v>
      </c>
      <c r="B249" s="231" t="s">
        <v>3119</v>
      </c>
      <c r="C249" s="232" t="s">
        <v>5307</v>
      </c>
      <c r="D249" s="235" t="s">
        <v>5308</v>
      </c>
      <c r="E249" s="236" t="s">
        <v>4836</v>
      </c>
      <c r="F249" s="239" t="s">
        <v>5309</v>
      </c>
      <c r="G249" s="242" t="str">
        <f>IF(COUNTIF(H249:AU249,"&lt;&gt;")=0,"",SUMPRODUCT(((Recommendations[ImplStatus]="Implemented")+(Recommendations[ImplStatus]="Compensated"))*ISNUMBER(MATCH(Recommendations[Id],H249:AU249,0)))/COUNTIF(H249:AU249,"&lt;&gt;"))</f>
        <v/>
      </c>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5206</v>
      </c>
      <c r="B250" s="231" t="s">
        <v>3119</v>
      </c>
      <c r="C250" s="232" t="s">
        <v>5310</v>
      </c>
      <c r="D250" s="235" t="s">
        <v>5311</v>
      </c>
      <c r="E250" s="236" t="s">
        <v>4836</v>
      </c>
      <c r="F250" s="239" t="s">
        <v>5309</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5206</v>
      </c>
      <c r="B251" s="230" t="s">
        <v>5312</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5206</v>
      </c>
      <c r="B252" s="231" t="s">
        <v>5312</v>
      </c>
      <c r="C252" s="232" t="s">
        <v>5313</v>
      </c>
      <c r="D252" s="235" t="s">
        <v>5314</v>
      </c>
      <c r="E252" s="236" t="s">
        <v>4903</v>
      </c>
      <c r="F252" s="239" t="s">
        <v>5315</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5206</v>
      </c>
      <c r="B253" s="231" t="s">
        <v>5312</v>
      </c>
      <c r="C253" s="232" t="s">
        <v>5316</v>
      </c>
      <c r="D253" s="235" t="s">
        <v>5317</v>
      </c>
      <c r="E253" s="236" t="s">
        <v>4903</v>
      </c>
      <c r="F253" s="239" t="s">
        <v>5315</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5206</v>
      </c>
      <c r="B254" s="231" t="s">
        <v>5312</v>
      </c>
      <c r="C254" s="232" t="s">
        <v>5318</v>
      </c>
      <c r="D254" s="235" t="s">
        <v>5319</v>
      </c>
      <c r="E254" s="236" t="s">
        <v>4903</v>
      </c>
      <c r="F254" s="239" t="s">
        <v>5315</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5206</v>
      </c>
      <c r="B255" s="231" t="s">
        <v>5312</v>
      </c>
      <c r="C255" s="232" t="s">
        <v>5320</v>
      </c>
      <c r="D255" s="235" t="s">
        <v>5321</v>
      </c>
      <c r="E255" s="236" t="s">
        <v>4903</v>
      </c>
      <c r="F255" s="239" t="s">
        <v>5315</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5206</v>
      </c>
      <c r="B256" s="231" t="s">
        <v>5312</v>
      </c>
      <c r="C256" s="232" t="s">
        <v>5322</v>
      </c>
      <c r="D256" s="235" t="s">
        <v>5323</v>
      </c>
      <c r="E256" s="236" t="s">
        <v>4903</v>
      </c>
      <c r="F256" s="239" t="s">
        <v>5315</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5206</v>
      </c>
      <c r="B257" s="231" t="s">
        <v>5312</v>
      </c>
      <c r="C257" s="232" t="s">
        <v>5324</v>
      </c>
      <c r="D257" s="235" t="s">
        <v>5325</v>
      </c>
      <c r="E257" s="236" t="s">
        <v>4807</v>
      </c>
      <c r="F257" s="239" t="s">
        <v>5315</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5206</v>
      </c>
      <c r="B258" s="231" t="s">
        <v>5312</v>
      </c>
      <c r="C258" s="232" t="s">
        <v>5326</v>
      </c>
      <c r="D258" s="235" t="s">
        <v>5327</v>
      </c>
      <c r="E258" s="236" t="s">
        <v>4807</v>
      </c>
      <c r="F258" s="239" t="s">
        <v>5315</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5206</v>
      </c>
      <c r="B259" s="231" t="s">
        <v>5312</v>
      </c>
      <c r="C259" s="232" t="s">
        <v>5328</v>
      </c>
      <c r="D259" s="235" t="s">
        <v>5329</v>
      </c>
      <c r="E259" s="236" t="s">
        <v>4807</v>
      </c>
      <c r="F259" s="239" t="s">
        <v>5315</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5206</v>
      </c>
      <c r="B260" s="231" t="s">
        <v>5312</v>
      </c>
      <c r="C260" s="232" t="s">
        <v>5330</v>
      </c>
      <c r="D260" s="235" t="s">
        <v>5331</v>
      </c>
      <c r="E260" s="236" t="s">
        <v>4807</v>
      </c>
      <c r="F260" s="239" t="s">
        <v>5315</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5206</v>
      </c>
      <c r="B261" s="231" t="s">
        <v>5312</v>
      </c>
      <c r="C261" s="232" t="s">
        <v>5332</v>
      </c>
      <c r="D261" s="235" t="s">
        <v>5333</v>
      </c>
      <c r="E261" s="236" t="s">
        <v>4951</v>
      </c>
      <c r="F261" s="239" t="s">
        <v>5315</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5206</v>
      </c>
      <c r="B262" s="231" t="s">
        <v>5312</v>
      </c>
      <c r="C262" s="232" t="s">
        <v>5334</v>
      </c>
      <c r="D262" s="235" t="s">
        <v>5335</v>
      </c>
      <c r="E262" s="236" t="s">
        <v>4951</v>
      </c>
      <c r="F262" s="239" t="s">
        <v>5315</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5206</v>
      </c>
      <c r="B263" s="231" t="s">
        <v>5312</v>
      </c>
      <c r="C263" s="232" t="s">
        <v>5336</v>
      </c>
      <c r="D263" s="235" t="s">
        <v>5337</v>
      </c>
      <c r="E263" s="236" t="s">
        <v>4951</v>
      </c>
      <c r="F263" s="239" t="s">
        <v>5315</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5206</v>
      </c>
      <c r="B264" s="230" t="s">
        <v>5338</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5206</v>
      </c>
      <c r="B265" s="231" t="s">
        <v>5338</v>
      </c>
      <c r="C265" s="232" t="s">
        <v>5339</v>
      </c>
      <c r="D265" s="235" t="s">
        <v>5340</v>
      </c>
      <c r="E265" s="236" t="s">
        <v>4836</v>
      </c>
      <c r="F265" s="239" t="s">
        <v>5341</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5206</v>
      </c>
      <c r="B266" s="231" t="s">
        <v>5338</v>
      </c>
      <c r="C266" s="232" t="s">
        <v>5342</v>
      </c>
      <c r="D266" s="235" t="s">
        <v>5343</v>
      </c>
      <c r="E266" s="236" t="s">
        <v>4836</v>
      </c>
      <c r="F266" s="239" t="s">
        <v>5341</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5206</v>
      </c>
      <c r="B267" s="231" t="s">
        <v>5338</v>
      </c>
      <c r="C267" s="232" t="s">
        <v>5344</v>
      </c>
      <c r="D267" s="235" t="s">
        <v>5345</v>
      </c>
      <c r="E267" s="236" t="s">
        <v>4836</v>
      </c>
      <c r="F267" s="239" t="s">
        <v>5341</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5206</v>
      </c>
      <c r="B268" s="231" t="s">
        <v>5338</v>
      </c>
      <c r="C268" s="232" t="s">
        <v>5346</v>
      </c>
      <c r="D268" s="235" t="s">
        <v>5347</v>
      </c>
      <c r="E268" s="236" t="s">
        <v>4836</v>
      </c>
      <c r="F268" s="239" t="s">
        <v>5341</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5206</v>
      </c>
      <c r="B269" s="231" t="s">
        <v>5338</v>
      </c>
      <c r="C269" s="232" t="s">
        <v>5348</v>
      </c>
      <c r="D269" s="235" t="s">
        <v>5349</v>
      </c>
      <c r="E269" s="236" t="s">
        <v>4836</v>
      </c>
      <c r="F269" s="239" t="s">
        <v>5341</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5206</v>
      </c>
      <c r="B270" s="231" t="s">
        <v>5338</v>
      </c>
      <c r="C270" s="232" t="s">
        <v>5350</v>
      </c>
      <c r="D270" s="235" t="s">
        <v>5351</v>
      </c>
      <c r="E270" s="236" t="s">
        <v>4836</v>
      </c>
      <c r="F270" s="239" t="s">
        <v>5341</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5206</v>
      </c>
      <c r="B271" s="231" t="s">
        <v>5338</v>
      </c>
      <c r="C271" s="232" t="s">
        <v>5352</v>
      </c>
      <c r="D271" s="235" t="s">
        <v>5353</v>
      </c>
      <c r="E271" s="236" t="s">
        <v>4836</v>
      </c>
      <c r="F271" s="239" t="s">
        <v>5341</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5206</v>
      </c>
      <c r="B272" s="231" t="s">
        <v>5338</v>
      </c>
      <c r="C272" s="232" t="s">
        <v>5354</v>
      </c>
      <c r="D272" s="235" t="s">
        <v>5355</v>
      </c>
      <c r="E272" s="236" t="s">
        <v>4836</v>
      </c>
      <c r="F272" s="239" t="s">
        <v>5341</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5206</v>
      </c>
      <c r="B273" s="231" t="s">
        <v>5338</v>
      </c>
      <c r="C273" s="232" t="s">
        <v>5356</v>
      </c>
      <c r="D273" s="235" t="s">
        <v>5357</v>
      </c>
      <c r="E273" s="236" t="s">
        <v>4836</v>
      </c>
      <c r="F273" s="239" t="s">
        <v>5341</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5358</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5358</v>
      </c>
      <c r="B275" s="230" t="s">
        <v>5359</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5358</v>
      </c>
      <c r="B276" s="231" t="s">
        <v>5359</v>
      </c>
      <c r="C276" s="232" t="s">
        <v>5360</v>
      </c>
      <c r="D276" s="235" t="s">
        <v>5361</v>
      </c>
      <c r="E276" s="236" t="s">
        <v>4807</v>
      </c>
      <c r="F276" s="239" t="s">
        <v>5362</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5358</v>
      </c>
      <c r="B277" s="231" t="s">
        <v>5359</v>
      </c>
      <c r="C277" s="232" t="s">
        <v>5363</v>
      </c>
      <c r="D277" s="235" t="s">
        <v>5364</v>
      </c>
      <c r="E277" s="236" t="s">
        <v>4807</v>
      </c>
      <c r="F277" s="239" t="s">
        <v>5362</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5358</v>
      </c>
      <c r="B278" s="231" t="s">
        <v>5359</v>
      </c>
      <c r="C278" s="232" t="s">
        <v>5365</v>
      </c>
      <c r="D278" s="235" t="s">
        <v>5366</v>
      </c>
      <c r="E278" s="236" t="s">
        <v>4807</v>
      </c>
      <c r="F278" s="239" t="s">
        <v>5362</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5358</v>
      </c>
      <c r="B279" s="231" t="s">
        <v>5359</v>
      </c>
      <c r="C279" s="232" t="s">
        <v>5367</v>
      </c>
      <c r="D279" s="235" t="s">
        <v>5368</v>
      </c>
      <c r="E279" s="236" t="s">
        <v>4807</v>
      </c>
      <c r="F279" s="239" t="s">
        <v>5362</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5358</v>
      </c>
      <c r="B280" s="231" t="s">
        <v>5359</v>
      </c>
      <c r="C280" s="232" t="s">
        <v>5369</v>
      </c>
      <c r="D280" s="235" t="s">
        <v>5370</v>
      </c>
      <c r="E280" s="236" t="s">
        <v>4807</v>
      </c>
      <c r="F280" s="239" t="s">
        <v>5362</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5358</v>
      </c>
      <c r="B281" s="231" t="s">
        <v>5359</v>
      </c>
      <c r="C281" s="232" t="s">
        <v>5371</v>
      </c>
      <c r="D281" s="235" t="s">
        <v>5372</v>
      </c>
      <c r="E281" s="236" t="s">
        <v>4807</v>
      </c>
      <c r="F281" s="239" t="s">
        <v>5362</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5358</v>
      </c>
      <c r="B282" s="231" t="s">
        <v>5359</v>
      </c>
      <c r="C282" s="232" t="s">
        <v>5373</v>
      </c>
      <c r="D282" s="235" t="s">
        <v>5374</v>
      </c>
      <c r="E282" s="236" t="s">
        <v>4807</v>
      </c>
      <c r="F282" s="239" t="s">
        <v>5362</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5358</v>
      </c>
      <c r="B283" s="231" t="s">
        <v>5359</v>
      </c>
      <c r="C283" s="232" t="s">
        <v>5375</v>
      </c>
      <c r="D283" s="235" t="s">
        <v>5376</v>
      </c>
      <c r="E283" s="236" t="s">
        <v>4903</v>
      </c>
      <c r="F283" s="239" t="s">
        <v>5377</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5358</v>
      </c>
      <c r="B284" s="231" t="s">
        <v>5359</v>
      </c>
      <c r="C284" s="232" t="s">
        <v>5378</v>
      </c>
      <c r="D284" s="235" t="s">
        <v>5379</v>
      </c>
      <c r="E284" s="236" t="s">
        <v>4903</v>
      </c>
      <c r="F284" s="239" t="s">
        <v>5377</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5358</v>
      </c>
      <c r="B285" s="231" t="s">
        <v>5359</v>
      </c>
      <c r="C285" s="232" t="s">
        <v>5380</v>
      </c>
      <c r="D285" s="235" t="s">
        <v>5381</v>
      </c>
      <c r="E285" s="236" t="s">
        <v>4807</v>
      </c>
      <c r="F285" s="239" t="s">
        <v>5377</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5358</v>
      </c>
      <c r="B286" s="231" t="s">
        <v>5359</v>
      </c>
      <c r="C286" s="232" t="s">
        <v>5382</v>
      </c>
      <c r="D286" s="235" t="s">
        <v>5383</v>
      </c>
      <c r="E286" s="236" t="s">
        <v>4836</v>
      </c>
      <c r="F286" s="239" t="s">
        <v>5377</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5358</v>
      </c>
      <c r="B287" s="231" t="s">
        <v>5359</v>
      </c>
      <c r="C287" s="232" t="s">
        <v>5384</v>
      </c>
      <c r="D287" s="235" t="s">
        <v>5385</v>
      </c>
      <c r="E287" s="236" t="s">
        <v>4836</v>
      </c>
      <c r="F287" s="239" t="s">
        <v>5377</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5358</v>
      </c>
      <c r="B288" s="231" t="s">
        <v>5359</v>
      </c>
      <c r="C288" s="232" t="s">
        <v>5386</v>
      </c>
      <c r="D288" s="235" t="s">
        <v>5387</v>
      </c>
      <c r="E288" s="236" t="s">
        <v>4836</v>
      </c>
      <c r="F288" s="239" t="s">
        <v>5377</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5358</v>
      </c>
      <c r="B289" s="231" t="s">
        <v>5359</v>
      </c>
      <c r="C289" s="232" t="s">
        <v>5388</v>
      </c>
      <c r="D289" s="235" t="s">
        <v>5389</v>
      </c>
      <c r="E289" s="236" t="s">
        <v>4836</v>
      </c>
      <c r="F289" s="239" t="s">
        <v>5377</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5358</v>
      </c>
      <c r="B290" s="231" t="s">
        <v>5359</v>
      </c>
      <c r="C290" s="232" t="s">
        <v>5390</v>
      </c>
      <c r="D290" s="235" t="s">
        <v>5391</v>
      </c>
      <c r="E290" s="236" t="s">
        <v>4807</v>
      </c>
      <c r="F290" s="239" t="s">
        <v>5377</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5358</v>
      </c>
      <c r="B291" s="231" t="s">
        <v>5359</v>
      </c>
      <c r="C291" s="232" t="s">
        <v>5392</v>
      </c>
      <c r="D291" s="235" t="s">
        <v>5393</v>
      </c>
      <c r="E291" s="236" t="s">
        <v>4836</v>
      </c>
      <c r="F291" s="239" t="s">
        <v>5394</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5358</v>
      </c>
      <c r="B292" s="231" t="s">
        <v>5359</v>
      </c>
      <c r="C292" s="232" t="s">
        <v>5395</v>
      </c>
      <c r="D292" s="235" t="s">
        <v>5396</v>
      </c>
      <c r="E292" s="236" t="s">
        <v>4836</v>
      </c>
      <c r="F292" s="239" t="s">
        <v>5394</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5358</v>
      </c>
      <c r="B293" s="231" t="s">
        <v>5359</v>
      </c>
      <c r="C293" s="232" t="s">
        <v>5397</v>
      </c>
      <c r="D293" s="235" t="s">
        <v>5398</v>
      </c>
      <c r="E293" s="236" t="s">
        <v>5086</v>
      </c>
      <c r="F293" s="239" t="s">
        <v>5377</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5358</v>
      </c>
      <c r="B294" s="231" t="s">
        <v>5359</v>
      </c>
      <c r="C294" s="232" t="s">
        <v>5399</v>
      </c>
      <c r="D294" s="235" t="s">
        <v>5400</v>
      </c>
      <c r="E294" s="236" t="s">
        <v>5086</v>
      </c>
      <c r="F294" s="239" t="s">
        <v>5377</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5358</v>
      </c>
      <c r="B295" s="231" t="s">
        <v>5359</v>
      </c>
      <c r="C295" s="232" t="s">
        <v>5401</v>
      </c>
      <c r="D295" s="235" t="s">
        <v>5402</v>
      </c>
      <c r="E295" s="236" t="s">
        <v>4903</v>
      </c>
      <c r="F295" s="239" t="s">
        <v>5377</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5358</v>
      </c>
      <c r="B296" s="231" t="s">
        <v>5359</v>
      </c>
      <c r="C296" s="232" t="s">
        <v>5403</v>
      </c>
      <c r="D296" s="235" t="s">
        <v>5404</v>
      </c>
      <c r="E296" s="236" t="s">
        <v>4903</v>
      </c>
      <c r="F296" s="239" t="s">
        <v>5377</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5358</v>
      </c>
      <c r="B297" s="231" t="s">
        <v>5359</v>
      </c>
      <c r="C297" s="232" t="s">
        <v>5405</v>
      </c>
      <c r="D297" s="235" t="s">
        <v>5406</v>
      </c>
      <c r="E297" s="236" t="s">
        <v>4807</v>
      </c>
      <c r="F297" s="239" t="s">
        <v>5377</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5358</v>
      </c>
      <c r="B298" s="231" t="s">
        <v>5359</v>
      </c>
      <c r="C298" s="232" t="s">
        <v>5407</v>
      </c>
      <c r="D298" s="235" t="s">
        <v>5408</v>
      </c>
      <c r="E298" s="236" t="s">
        <v>4903</v>
      </c>
      <c r="F298" s="239" t="s">
        <v>5377</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5358</v>
      </c>
      <c r="B299" s="231" t="s">
        <v>5359</v>
      </c>
      <c r="C299" s="232" t="s">
        <v>5409</v>
      </c>
      <c r="D299" s="235" t="s">
        <v>5410</v>
      </c>
      <c r="E299" s="236" t="s">
        <v>4836</v>
      </c>
      <c r="F299" s="239" t="s">
        <v>5377</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5358</v>
      </c>
      <c r="B300" s="231" t="s">
        <v>5359</v>
      </c>
      <c r="C300" s="232" t="s">
        <v>5411</v>
      </c>
      <c r="D300" s="235" t="s">
        <v>5412</v>
      </c>
      <c r="E300" s="236" t="s">
        <v>4903</v>
      </c>
      <c r="F300" s="239" t="s">
        <v>5377</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5358</v>
      </c>
      <c r="B301" s="231" t="s">
        <v>5359</v>
      </c>
      <c r="C301" s="232" t="s">
        <v>5413</v>
      </c>
      <c r="D301" s="235" t="s">
        <v>5414</v>
      </c>
      <c r="E301" s="236" t="s">
        <v>4951</v>
      </c>
      <c r="F301" s="239" t="s">
        <v>5377</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5358</v>
      </c>
      <c r="B302" s="231" t="s">
        <v>5359</v>
      </c>
      <c r="C302" s="232" t="s">
        <v>5415</v>
      </c>
      <c r="D302" s="235" t="s">
        <v>5416</v>
      </c>
      <c r="E302" s="236" t="s">
        <v>4951</v>
      </c>
      <c r="F302" s="239" t="s">
        <v>5377</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5358</v>
      </c>
      <c r="B303" s="230" t="s">
        <v>2852</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5358</v>
      </c>
      <c r="B304" s="231" t="s">
        <v>2852</v>
      </c>
      <c r="C304" s="232" t="s">
        <v>5417</v>
      </c>
      <c r="D304" s="235" t="s">
        <v>5418</v>
      </c>
      <c r="E304" s="236" t="s">
        <v>4807</v>
      </c>
      <c r="F304" s="239" t="s">
        <v>5419</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5358</v>
      </c>
      <c r="B305" s="231" t="s">
        <v>2852</v>
      </c>
      <c r="C305" s="232" t="s">
        <v>5420</v>
      </c>
      <c r="D305" s="235" t="s">
        <v>5421</v>
      </c>
      <c r="E305" s="236" t="s">
        <v>4807</v>
      </c>
      <c r="F305" s="239" t="s">
        <v>5419</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5358</v>
      </c>
      <c r="B306" s="231" t="s">
        <v>2852</v>
      </c>
      <c r="C306" s="232" t="s">
        <v>5422</v>
      </c>
      <c r="D306" s="235" t="s">
        <v>5423</v>
      </c>
      <c r="E306" s="236" t="s">
        <v>4807</v>
      </c>
      <c r="F306" s="239" t="s">
        <v>5419</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5358</v>
      </c>
      <c r="B307" s="231" t="s">
        <v>2852</v>
      </c>
      <c r="C307" s="232" t="s">
        <v>5424</v>
      </c>
      <c r="D307" s="235" t="s">
        <v>5425</v>
      </c>
      <c r="E307" s="236" t="s">
        <v>4807</v>
      </c>
      <c r="F307" s="239" t="s">
        <v>5419</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5358</v>
      </c>
      <c r="B308" s="231" t="s">
        <v>2852</v>
      </c>
      <c r="C308" s="232" t="s">
        <v>5426</v>
      </c>
      <c r="D308" s="235" t="s">
        <v>5427</v>
      </c>
      <c r="E308" s="236" t="s">
        <v>4903</v>
      </c>
      <c r="F308" s="239" t="s">
        <v>5419</v>
      </c>
      <c r="G308" s="242">
        <f>IF(COUNTIF(H308:AU308,"&lt;&gt;")=0,"",SUMPRODUCT(((Recommendations[ImplStatus]="Implemented")+(Recommendations[ImplStatus]="Compensated"))*ISNUMBER(MATCH(Recommendations[Id],H308:AU308,0)))/COUNTIF(H308:AU308,"&lt;&gt;"))</f>
        <v>0</v>
      </c>
      <c r="H308" s="243" t="s">
        <v>15</v>
      </c>
      <c r="I308" s="243" t="s">
        <v>24</v>
      </c>
      <c r="J308" s="243" t="s">
        <v>28</v>
      </c>
      <c r="K308" s="243" t="s">
        <v>32</v>
      </c>
      <c r="L308" s="243" t="s">
        <v>165</v>
      </c>
      <c r="M308" s="243" t="s">
        <v>170</v>
      </c>
      <c r="N308" s="243" t="s">
        <v>175</v>
      </c>
      <c r="O308" s="243" t="s">
        <v>180</v>
      </c>
      <c r="P308" s="243" t="s">
        <v>185</v>
      </c>
      <c r="Q308" s="243" t="s">
        <v>190</v>
      </c>
      <c r="R308" s="243" t="s">
        <v>195</v>
      </c>
      <c r="S308" s="243" t="s">
        <v>200</v>
      </c>
      <c r="T308" s="243" t="s">
        <v>205</v>
      </c>
      <c r="U308" s="243" t="s">
        <v>228</v>
      </c>
      <c r="V308" s="243" t="s">
        <v>232</v>
      </c>
      <c r="W308" s="243" t="s">
        <v>240</v>
      </c>
      <c r="X308" s="243" t="s">
        <v>248</v>
      </c>
      <c r="Y308" s="243" t="s">
        <v>264</v>
      </c>
      <c r="Z308" s="243" t="s">
        <v>268</v>
      </c>
      <c r="AA308" s="243" t="s">
        <v>272</v>
      </c>
      <c r="AB308" s="243" t="s">
        <v>280</v>
      </c>
      <c r="AC308" s="243" t="s">
        <v>284</v>
      </c>
      <c r="AD308" s="243" t="s">
        <v>288</v>
      </c>
      <c r="AE308" s="243" t="s">
        <v>292</v>
      </c>
      <c r="AF308" s="243" t="s">
        <v>300</v>
      </c>
      <c r="AG308" s="243" t="s">
        <v>676</v>
      </c>
      <c r="AH308" s="243" t="s">
        <v>1668</v>
      </c>
      <c r="AI308" s="243" t="s">
        <v>1673</v>
      </c>
      <c r="AJ308" s="243"/>
      <c r="AK308" s="243"/>
      <c r="AL308" s="243"/>
      <c r="AM308" s="243"/>
      <c r="AN308" s="243"/>
      <c r="AO308" s="243"/>
      <c r="AP308" s="243"/>
      <c r="AQ308" s="243"/>
      <c r="AR308" s="243"/>
      <c r="AS308" s="243"/>
      <c r="AT308" s="243"/>
      <c r="AU308" s="257"/>
    </row>
    <row r="309" spans="1:47" ht="60" customHeight="1" x14ac:dyDescent="0.35">
      <c r="A309" s="253" t="s">
        <v>5358</v>
      </c>
      <c r="B309" s="231" t="s">
        <v>2852</v>
      </c>
      <c r="C309" s="232" t="s">
        <v>5428</v>
      </c>
      <c r="D309" s="235" t="s">
        <v>5429</v>
      </c>
      <c r="E309" s="236" t="s">
        <v>4903</v>
      </c>
      <c r="F309" s="239" t="s">
        <v>5419</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5358</v>
      </c>
      <c r="B310" s="231" t="s">
        <v>2852</v>
      </c>
      <c r="C310" s="232" t="s">
        <v>5430</v>
      </c>
      <c r="D310" s="235" t="s">
        <v>5431</v>
      </c>
      <c r="E310" s="236" t="s">
        <v>4903</v>
      </c>
      <c r="F310" s="239" t="s">
        <v>5419</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5358</v>
      </c>
      <c r="B311" s="231" t="s">
        <v>2852</v>
      </c>
      <c r="C311" s="232" t="s">
        <v>5432</v>
      </c>
      <c r="D311" s="235" t="s">
        <v>5433</v>
      </c>
      <c r="E311" s="236" t="s">
        <v>4903</v>
      </c>
      <c r="F311" s="239" t="s">
        <v>5419</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5358</v>
      </c>
      <c r="B312" s="231" t="s">
        <v>2852</v>
      </c>
      <c r="C312" s="232" t="s">
        <v>5434</v>
      </c>
      <c r="D312" s="235" t="s">
        <v>5435</v>
      </c>
      <c r="E312" s="236" t="s">
        <v>4903</v>
      </c>
      <c r="F312" s="239" t="s">
        <v>5419</v>
      </c>
      <c r="G312" s="242">
        <f>IF(COUNTIF(H312:AU312,"&lt;&gt;")=0,"",SUMPRODUCT(((Recommendations[ImplStatus]="Implemented")+(Recommendations[ImplStatus]="Compensated"))*ISNUMBER(MATCH(Recommendations[Id],H312:AU312,0)))/COUNTIF(H312:AU312,"&lt;&gt;"))</f>
        <v>0</v>
      </c>
      <c r="H312" s="243" t="s">
        <v>750</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5358</v>
      </c>
      <c r="B313" s="231" t="s">
        <v>2852</v>
      </c>
      <c r="C313" s="232" t="s">
        <v>5436</v>
      </c>
      <c r="D313" s="235" t="s">
        <v>5437</v>
      </c>
      <c r="E313" s="236" t="s">
        <v>4836</v>
      </c>
      <c r="F313" s="239" t="s">
        <v>5419</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5358</v>
      </c>
      <c r="B314" s="231" t="s">
        <v>2852</v>
      </c>
      <c r="C314" s="232" t="s">
        <v>5438</v>
      </c>
      <c r="D314" s="235" t="s">
        <v>5439</v>
      </c>
      <c r="E314" s="236" t="s">
        <v>4836</v>
      </c>
      <c r="F314" s="239" t="s">
        <v>5419</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5358</v>
      </c>
      <c r="B315" s="231" t="s">
        <v>2852</v>
      </c>
      <c r="C315" s="232" t="s">
        <v>5440</v>
      </c>
      <c r="D315" s="235" t="s">
        <v>5441</v>
      </c>
      <c r="E315" s="236" t="s">
        <v>4836</v>
      </c>
      <c r="F315" s="239" t="s">
        <v>5419</v>
      </c>
      <c r="G315" s="242">
        <f>IF(COUNTIF(H315:AU315,"&lt;&gt;")=0,"",SUMPRODUCT(((Recommendations[ImplStatus]="Implemented")+(Recommendations[ImplStatus]="Compensated"))*ISNUMBER(MATCH(Recommendations[Id],H315:AU315,0)))/COUNTIF(H315:AU315,"&lt;&gt;"))</f>
        <v>0</v>
      </c>
      <c r="H315" s="243" t="s">
        <v>750</v>
      </c>
      <c r="I315" s="243" t="s">
        <v>756</v>
      </c>
      <c r="J315" s="243" t="s">
        <v>761</v>
      </c>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5358</v>
      </c>
      <c r="B316" s="231" t="s">
        <v>2852</v>
      </c>
      <c r="C316" s="232" t="s">
        <v>5442</v>
      </c>
      <c r="D316" s="235" t="s">
        <v>5443</v>
      </c>
      <c r="E316" s="236" t="s">
        <v>4836</v>
      </c>
      <c r="F316" s="239" t="s">
        <v>5419</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5358</v>
      </c>
      <c r="B317" s="231" t="s">
        <v>2852</v>
      </c>
      <c r="C317" s="232" t="s">
        <v>5444</v>
      </c>
      <c r="D317" s="235" t="s">
        <v>5445</v>
      </c>
      <c r="E317" s="236" t="s">
        <v>4903</v>
      </c>
      <c r="F317" s="239" t="s">
        <v>5377</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5358</v>
      </c>
      <c r="B318" s="231" t="s">
        <v>2852</v>
      </c>
      <c r="C318" s="232" t="s">
        <v>5446</v>
      </c>
      <c r="D318" s="235" t="s">
        <v>5447</v>
      </c>
      <c r="E318" s="236" t="s">
        <v>4951</v>
      </c>
      <c r="F318" s="239" t="s">
        <v>5377</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5358</v>
      </c>
      <c r="B319" s="231" t="s">
        <v>2852</v>
      </c>
      <c r="C319" s="232" t="s">
        <v>5448</v>
      </c>
      <c r="D319" s="235" t="s">
        <v>5449</v>
      </c>
      <c r="E319" s="236" t="s">
        <v>4951</v>
      </c>
      <c r="F319" s="239" t="s">
        <v>5377</v>
      </c>
      <c r="G319" s="242">
        <f>IF(COUNTIF(H319:AU319,"&lt;&gt;")=0,"",SUMPRODUCT(((Recommendations[ImplStatus]="Implemented")+(Recommendations[ImplStatus]="Compensated"))*ISNUMBER(MATCH(Recommendations[Id],H319:AU319,0)))/COUNTIF(H319:AU319,"&lt;&gt;"))</f>
        <v>0</v>
      </c>
      <c r="H319" s="243" t="s">
        <v>305</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5358</v>
      </c>
      <c r="B320" s="230" t="s">
        <v>5450</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5358</v>
      </c>
      <c r="B321" s="231" t="s">
        <v>5450</v>
      </c>
      <c r="C321" s="232" t="s">
        <v>5451</v>
      </c>
      <c r="D321" s="235" t="s">
        <v>5452</v>
      </c>
      <c r="E321" s="236" t="s">
        <v>4836</v>
      </c>
      <c r="F321" s="239" t="s">
        <v>5453</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5358</v>
      </c>
      <c r="B322" s="231" t="s">
        <v>5450</v>
      </c>
      <c r="C322" s="232" t="s">
        <v>5454</v>
      </c>
      <c r="D322" s="235" t="s">
        <v>5455</v>
      </c>
      <c r="E322" s="236" t="s">
        <v>4836</v>
      </c>
      <c r="F322" s="239" t="s">
        <v>5453</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5358</v>
      </c>
      <c r="B323" s="231" t="s">
        <v>5450</v>
      </c>
      <c r="C323" s="232" t="s">
        <v>5456</v>
      </c>
      <c r="D323" s="235" t="s">
        <v>5457</v>
      </c>
      <c r="E323" s="236" t="s">
        <v>4836</v>
      </c>
      <c r="F323" s="239" t="s">
        <v>5453</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5358</v>
      </c>
      <c r="B324" s="231" t="s">
        <v>5450</v>
      </c>
      <c r="C324" s="232" t="s">
        <v>5458</v>
      </c>
      <c r="D324" s="235" t="s">
        <v>5459</v>
      </c>
      <c r="E324" s="236" t="s">
        <v>4836</v>
      </c>
      <c r="F324" s="239" t="s">
        <v>5453</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5358</v>
      </c>
      <c r="B325" s="231" t="s">
        <v>5450</v>
      </c>
      <c r="C325" s="232" t="s">
        <v>5460</v>
      </c>
      <c r="D325" s="235" t="s">
        <v>5461</v>
      </c>
      <c r="E325" s="236" t="s">
        <v>4836</v>
      </c>
      <c r="F325" s="239" t="s">
        <v>5453</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5358</v>
      </c>
      <c r="B326" s="231" t="s">
        <v>5450</v>
      </c>
      <c r="C326" s="232" t="s">
        <v>5462</v>
      </c>
      <c r="D326" s="235" t="s">
        <v>5463</v>
      </c>
      <c r="E326" s="236" t="s">
        <v>4836</v>
      </c>
      <c r="F326" s="239" t="s">
        <v>5453</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5358</v>
      </c>
      <c r="B327" s="231" t="s">
        <v>5450</v>
      </c>
      <c r="C327" s="232" t="s">
        <v>5464</v>
      </c>
      <c r="D327" s="235" t="s">
        <v>5465</v>
      </c>
      <c r="E327" s="236" t="s">
        <v>4836</v>
      </c>
      <c r="F327" s="239" t="s">
        <v>5453</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5358</v>
      </c>
      <c r="B328" s="231" t="s">
        <v>5450</v>
      </c>
      <c r="C328" s="232" t="s">
        <v>5466</v>
      </c>
      <c r="D328" s="235" t="s">
        <v>5467</v>
      </c>
      <c r="E328" s="236" t="s">
        <v>4836</v>
      </c>
      <c r="F328" s="239" t="s">
        <v>5453</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5358</v>
      </c>
      <c r="B329" s="231" t="s">
        <v>5450</v>
      </c>
      <c r="C329" s="232" t="s">
        <v>5468</v>
      </c>
      <c r="D329" s="235" t="s">
        <v>5469</v>
      </c>
      <c r="E329" s="236" t="s">
        <v>4836</v>
      </c>
      <c r="F329" s="239" t="s">
        <v>5453</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5358</v>
      </c>
      <c r="B330" s="231" t="s">
        <v>5450</v>
      </c>
      <c r="C330" s="232" t="s">
        <v>5470</v>
      </c>
      <c r="D330" s="235" t="s">
        <v>5471</v>
      </c>
      <c r="E330" s="236" t="s">
        <v>4836</v>
      </c>
      <c r="F330" s="239" t="s">
        <v>5453</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5358</v>
      </c>
      <c r="B331" s="231" t="s">
        <v>5450</v>
      </c>
      <c r="C331" s="232" t="s">
        <v>5472</v>
      </c>
      <c r="D331" s="235" t="s">
        <v>5473</v>
      </c>
      <c r="E331" s="236" t="s">
        <v>4836</v>
      </c>
      <c r="F331" s="239" t="s">
        <v>5453</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5358</v>
      </c>
      <c r="B332" s="231" t="s">
        <v>5450</v>
      </c>
      <c r="C332" s="232" t="s">
        <v>5474</v>
      </c>
      <c r="D332" s="235" t="s">
        <v>5475</v>
      </c>
      <c r="E332" s="236" t="s">
        <v>4836</v>
      </c>
      <c r="F332" s="239" t="s">
        <v>5453</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5358</v>
      </c>
      <c r="B333" s="231" t="s">
        <v>5450</v>
      </c>
      <c r="C333" s="232" t="s">
        <v>5476</v>
      </c>
      <c r="D333" s="235" t="s">
        <v>5477</v>
      </c>
      <c r="E333" s="236" t="s">
        <v>4836</v>
      </c>
      <c r="F333" s="239" t="s">
        <v>5453</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5358</v>
      </c>
      <c r="B334" s="231" t="s">
        <v>5450</v>
      </c>
      <c r="C334" s="232" t="s">
        <v>5478</v>
      </c>
      <c r="D334" s="235" t="s">
        <v>5479</v>
      </c>
      <c r="E334" s="236" t="s">
        <v>4836</v>
      </c>
      <c r="F334" s="239" t="s">
        <v>5453</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5358</v>
      </c>
      <c r="B335" s="231" t="s">
        <v>5450</v>
      </c>
      <c r="C335" s="232" t="s">
        <v>5480</v>
      </c>
      <c r="D335" s="235" t="s">
        <v>5481</v>
      </c>
      <c r="E335" s="236" t="s">
        <v>4836</v>
      </c>
      <c r="F335" s="239" t="s">
        <v>5453</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5358</v>
      </c>
      <c r="B336" s="231" t="s">
        <v>5450</v>
      </c>
      <c r="C336" s="232" t="s">
        <v>5482</v>
      </c>
      <c r="D336" s="235" t="s">
        <v>5483</v>
      </c>
      <c r="E336" s="236" t="s">
        <v>4951</v>
      </c>
      <c r="F336" s="239" t="s">
        <v>5453</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5358</v>
      </c>
      <c r="B337" s="231" t="s">
        <v>5450</v>
      </c>
      <c r="C337" s="232" t="s">
        <v>5484</v>
      </c>
      <c r="D337" s="235" t="s">
        <v>5485</v>
      </c>
      <c r="E337" s="236" t="s">
        <v>4951</v>
      </c>
      <c r="F337" s="239" t="s">
        <v>5453</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5358</v>
      </c>
      <c r="B338" s="231" t="s">
        <v>5450</v>
      </c>
      <c r="C338" s="232" t="s">
        <v>5486</v>
      </c>
      <c r="D338" s="235" t="s">
        <v>5487</v>
      </c>
      <c r="E338" s="236" t="s">
        <v>4836</v>
      </c>
      <c r="F338" s="239" t="s">
        <v>5453</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5358</v>
      </c>
      <c r="B339" s="231" t="s">
        <v>5450</v>
      </c>
      <c r="C339" s="232" t="s">
        <v>5488</v>
      </c>
      <c r="D339" s="235" t="s">
        <v>5489</v>
      </c>
      <c r="E339" s="236" t="s">
        <v>4836</v>
      </c>
      <c r="F339" s="239" t="s">
        <v>5453</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5358</v>
      </c>
      <c r="B340" s="230" t="s">
        <v>5490</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5358</v>
      </c>
      <c r="B341" s="231" t="s">
        <v>5490</v>
      </c>
      <c r="C341" s="232" t="s">
        <v>5491</v>
      </c>
      <c r="D341" s="235" t="s">
        <v>5492</v>
      </c>
      <c r="E341" s="236" t="s">
        <v>4807</v>
      </c>
      <c r="F341" s="239" t="s">
        <v>5377</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5358</v>
      </c>
      <c r="B342" s="231" t="s">
        <v>5490</v>
      </c>
      <c r="C342" s="232" t="s">
        <v>5493</v>
      </c>
      <c r="D342" s="235" t="s">
        <v>5494</v>
      </c>
      <c r="E342" s="236" t="s">
        <v>4807</v>
      </c>
      <c r="F342" s="239" t="s">
        <v>5377</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5358</v>
      </c>
      <c r="B343" s="231" t="s">
        <v>5490</v>
      </c>
      <c r="C343" s="232" t="s">
        <v>5495</v>
      </c>
      <c r="D343" s="235" t="s">
        <v>5496</v>
      </c>
      <c r="E343" s="236" t="s">
        <v>4903</v>
      </c>
      <c r="F343" s="239" t="s">
        <v>5497</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5358</v>
      </c>
      <c r="B344" s="231" t="s">
        <v>5490</v>
      </c>
      <c r="C344" s="232" t="s">
        <v>5498</v>
      </c>
      <c r="D344" s="235" t="s">
        <v>5499</v>
      </c>
      <c r="E344" s="236" t="s">
        <v>4836</v>
      </c>
      <c r="F344" s="239" t="s">
        <v>5497</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5358</v>
      </c>
      <c r="B345" s="231" t="s">
        <v>5490</v>
      </c>
      <c r="C345" s="232" t="s">
        <v>5500</v>
      </c>
      <c r="D345" s="235" t="s">
        <v>5501</v>
      </c>
      <c r="E345" s="236" t="s">
        <v>4836</v>
      </c>
      <c r="F345" s="239" t="s">
        <v>5497</v>
      </c>
      <c r="G345" s="242">
        <f>IF(COUNTIF(H345:AU345,"&lt;&gt;")=0,"",SUMPRODUCT(((Recommendations[ImplStatus]="Implemented")+(Recommendations[ImplStatus]="Compensated"))*ISNUMBER(MATCH(Recommendations[Id],H345:AU345,0)))/COUNTIF(H345:AU345,"&lt;&gt;"))</f>
        <v>0</v>
      </c>
      <c r="H345" s="243" t="s">
        <v>15</v>
      </c>
      <c r="I345" s="243" t="s">
        <v>24</v>
      </c>
      <c r="J345" s="243" t="s">
        <v>28</v>
      </c>
      <c r="K345" s="243" t="s">
        <v>32</v>
      </c>
      <c r="L345" s="243" t="s">
        <v>37</v>
      </c>
      <c r="M345" s="243" t="s">
        <v>42</v>
      </c>
      <c r="N345" s="243" t="s">
        <v>46</v>
      </c>
      <c r="O345" s="243" t="s">
        <v>50</v>
      </c>
      <c r="P345" s="243" t="s">
        <v>85</v>
      </c>
      <c r="Q345" s="243" t="s">
        <v>216</v>
      </c>
      <c r="R345" s="243" t="s">
        <v>224</v>
      </c>
      <c r="S345" s="243" t="s">
        <v>252</v>
      </c>
      <c r="T345" s="243" t="s">
        <v>256</v>
      </c>
      <c r="U345" s="243" t="s">
        <v>553</v>
      </c>
      <c r="V345" s="243" t="s">
        <v>574</v>
      </c>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5358</v>
      </c>
      <c r="B346" s="231" t="s">
        <v>5490</v>
      </c>
      <c r="C346" s="232" t="s">
        <v>5502</v>
      </c>
      <c r="D346" s="235" t="s">
        <v>5503</v>
      </c>
      <c r="E346" s="236" t="s">
        <v>4836</v>
      </c>
      <c r="F346" s="239" t="s">
        <v>5497</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5358</v>
      </c>
      <c r="B347" s="231" t="s">
        <v>5490</v>
      </c>
      <c r="C347" s="232" t="s">
        <v>5504</v>
      </c>
      <c r="D347" s="235" t="s">
        <v>5505</v>
      </c>
      <c r="E347" s="236" t="s">
        <v>4836</v>
      </c>
      <c r="F347" s="239" t="s">
        <v>5497</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5358</v>
      </c>
      <c r="B348" s="231" t="s">
        <v>5490</v>
      </c>
      <c r="C348" s="232" t="s">
        <v>5506</v>
      </c>
      <c r="D348" s="235" t="s">
        <v>5507</v>
      </c>
      <c r="E348" s="236" t="s">
        <v>4836</v>
      </c>
      <c r="F348" s="239" t="s">
        <v>5497</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5358</v>
      </c>
      <c r="B349" s="231" t="s">
        <v>5490</v>
      </c>
      <c r="C349" s="232" t="s">
        <v>5508</v>
      </c>
      <c r="D349" s="235" t="s">
        <v>5509</v>
      </c>
      <c r="E349" s="236" t="s">
        <v>4836</v>
      </c>
      <c r="F349" s="239" t="s">
        <v>5497</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5358</v>
      </c>
      <c r="B350" s="231" t="s">
        <v>5490</v>
      </c>
      <c r="C350" s="232" t="s">
        <v>5510</v>
      </c>
      <c r="D350" s="235" t="s">
        <v>5511</v>
      </c>
      <c r="E350" s="236" t="s">
        <v>4807</v>
      </c>
      <c r="F350" s="239" t="s">
        <v>5497</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5358</v>
      </c>
      <c r="B351" s="231" t="s">
        <v>5490</v>
      </c>
      <c r="C351" s="232" t="s">
        <v>5512</v>
      </c>
      <c r="D351" s="235" t="s">
        <v>5513</v>
      </c>
      <c r="E351" s="236" t="s">
        <v>4807</v>
      </c>
      <c r="F351" s="239" t="s">
        <v>5497</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5358</v>
      </c>
      <c r="B352" s="231" t="s">
        <v>5490</v>
      </c>
      <c r="C352" s="232" t="s">
        <v>5514</v>
      </c>
      <c r="D352" s="235" t="s">
        <v>5515</v>
      </c>
      <c r="E352" s="236" t="s">
        <v>4807</v>
      </c>
      <c r="F352" s="239" t="s">
        <v>5497</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5358</v>
      </c>
      <c r="B353" s="231" t="s">
        <v>5490</v>
      </c>
      <c r="C353" s="232" t="s">
        <v>5516</v>
      </c>
      <c r="D353" s="235" t="s">
        <v>5517</v>
      </c>
      <c r="E353" s="236" t="s">
        <v>4903</v>
      </c>
      <c r="F353" s="239" t="s">
        <v>5377</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5358</v>
      </c>
      <c r="B354" s="230" t="s">
        <v>5518</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5358</v>
      </c>
      <c r="B355" s="231" t="s">
        <v>5518</v>
      </c>
      <c r="C355" s="232" t="s">
        <v>5519</v>
      </c>
      <c r="D355" s="235" t="s">
        <v>5520</v>
      </c>
      <c r="E355" s="236" t="s">
        <v>4903</v>
      </c>
      <c r="F355" s="239" t="s">
        <v>5521</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5358</v>
      </c>
      <c r="B356" s="231" t="s">
        <v>5518</v>
      </c>
      <c r="C356" s="232" t="s">
        <v>5522</v>
      </c>
      <c r="D356" s="235" t="s">
        <v>5523</v>
      </c>
      <c r="E356" s="236" t="s">
        <v>4903</v>
      </c>
      <c r="F356" s="239" t="s">
        <v>5521</v>
      </c>
      <c r="G356" s="242">
        <f>IF(COUNTIF(H356:AU356,"&lt;&gt;")=0,"",SUMPRODUCT(((Recommendations[ImplStatus]="Implemented")+(Recommendations[ImplStatus]="Compensated"))*ISNUMBER(MATCH(Recommendations[Id],H356:AU356,0)))/COUNTIF(H356:AU356,"&lt;&gt;"))</f>
        <v>0</v>
      </c>
      <c r="H356" s="243" t="s">
        <v>305</v>
      </c>
      <c r="I356" s="243" t="s">
        <v>309</v>
      </c>
      <c r="J356" s="243" t="s">
        <v>312</v>
      </c>
      <c r="K356" s="243" t="s">
        <v>316</v>
      </c>
      <c r="L356" s="243" t="s">
        <v>319</v>
      </c>
      <c r="M356" s="243" t="s">
        <v>323</v>
      </c>
      <c r="N356" s="243" t="s">
        <v>326</v>
      </c>
      <c r="O356" s="243" t="s">
        <v>329</v>
      </c>
      <c r="P356" s="243" t="s">
        <v>332</v>
      </c>
      <c r="Q356" s="243" t="s">
        <v>335</v>
      </c>
      <c r="R356" s="243" t="s">
        <v>339</v>
      </c>
      <c r="S356" s="243" t="s">
        <v>342</v>
      </c>
      <c r="T356" s="243" t="s">
        <v>345</v>
      </c>
      <c r="U356" s="243" t="s">
        <v>348</v>
      </c>
      <c r="V356" s="243" t="s">
        <v>352</v>
      </c>
      <c r="W356" s="243" t="s">
        <v>355</v>
      </c>
      <c r="X356" s="243" t="s">
        <v>358</v>
      </c>
      <c r="Y356" s="243" t="s">
        <v>361</v>
      </c>
      <c r="Z356" s="243" t="s">
        <v>365</v>
      </c>
      <c r="AA356" s="243" t="s">
        <v>369</v>
      </c>
      <c r="AB356" s="243" t="s">
        <v>372</v>
      </c>
      <c r="AC356" s="243" t="s">
        <v>375</v>
      </c>
      <c r="AD356" s="243" t="s">
        <v>378</v>
      </c>
      <c r="AE356" s="243" t="s">
        <v>397</v>
      </c>
      <c r="AF356" s="243" t="s">
        <v>400</v>
      </c>
      <c r="AG356" s="243" t="s">
        <v>419</v>
      </c>
      <c r="AH356" s="243" t="s">
        <v>422</v>
      </c>
      <c r="AI356" s="243" t="s">
        <v>447</v>
      </c>
      <c r="AJ356" s="243" t="s">
        <v>450</v>
      </c>
      <c r="AK356" s="243" t="s">
        <v>683</v>
      </c>
      <c r="AL356" s="243" t="s">
        <v>1690</v>
      </c>
      <c r="AM356" s="243"/>
      <c r="AN356" s="243"/>
      <c r="AO356" s="243"/>
      <c r="AP356" s="243"/>
      <c r="AQ356" s="243"/>
      <c r="AR356" s="243"/>
      <c r="AS356" s="243"/>
      <c r="AT356" s="243"/>
      <c r="AU356" s="257"/>
    </row>
    <row r="357" spans="1:47" ht="60" customHeight="1" x14ac:dyDescent="0.35">
      <c r="A357" s="253" t="s">
        <v>5358</v>
      </c>
      <c r="B357" s="231" t="s">
        <v>5518</v>
      </c>
      <c r="C357" s="232" t="s">
        <v>5524</v>
      </c>
      <c r="D357" s="235" t="s">
        <v>5525</v>
      </c>
      <c r="E357" s="236" t="s">
        <v>4951</v>
      </c>
      <c r="F357" s="239" t="s">
        <v>5521</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5358</v>
      </c>
      <c r="B358" s="231" t="s">
        <v>5518</v>
      </c>
      <c r="C358" s="232" t="s">
        <v>5526</v>
      </c>
      <c r="D358" s="235" t="s">
        <v>5527</v>
      </c>
      <c r="E358" s="236" t="s">
        <v>4951</v>
      </c>
      <c r="F358" s="239" t="s">
        <v>5521</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5358</v>
      </c>
      <c r="B359" s="231" t="s">
        <v>5518</v>
      </c>
      <c r="C359" s="232" t="s">
        <v>5528</v>
      </c>
      <c r="D359" s="235" t="s">
        <v>5529</v>
      </c>
      <c r="E359" s="236" t="s">
        <v>4951</v>
      </c>
      <c r="F359" s="239" t="s">
        <v>5521</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5358</v>
      </c>
      <c r="B360" s="231" t="s">
        <v>5518</v>
      </c>
      <c r="C360" s="232" t="s">
        <v>5530</v>
      </c>
      <c r="D360" s="235" t="s">
        <v>5531</v>
      </c>
      <c r="E360" s="236" t="s">
        <v>4903</v>
      </c>
      <c r="F360" s="239" t="s">
        <v>5521</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5358</v>
      </c>
      <c r="B361" s="231" t="s">
        <v>5518</v>
      </c>
      <c r="C361" s="232" t="s">
        <v>5532</v>
      </c>
      <c r="D361" s="235" t="s">
        <v>5533</v>
      </c>
      <c r="E361" s="236" t="s">
        <v>4836</v>
      </c>
      <c r="F361" s="239" t="s">
        <v>5521</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5358</v>
      </c>
      <c r="B362" s="231" t="s">
        <v>5518</v>
      </c>
      <c r="C362" s="232" t="s">
        <v>5534</v>
      </c>
      <c r="D362" s="235" t="s">
        <v>5535</v>
      </c>
      <c r="E362" s="236" t="s">
        <v>4951</v>
      </c>
      <c r="F362" s="239" t="s">
        <v>5521</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5358</v>
      </c>
      <c r="B363" s="231" t="s">
        <v>5518</v>
      </c>
      <c r="C363" s="232" t="s">
        <v>5536</v>
      </c>
      <c r="D363" s="235" t="s">
        <v>5537</v>
      </c>
      <c r="E363" s="236" t="s">
        <v>4951</v>
      </c>
      <c r="F363" s="239" t="s">
        <v>5521</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5358</v>
      </c>
      <c r="B364" s="231" t="s">
        <v>5518</v>
      </c>
      <c r="C364" s="232" t="s">
        <v>5538</v>
      </c>
      <c r="D364" s="235" t="s">
        <v>5539</v>
      </c>
      <c r="E364" s="236" t="s">
        <v>4951</v>
      </c>
      <c r="F364" s="239" t="s">
        <v>5521</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5358</v>
      </c>
      <c r="B365" s="231" t="s">
        <v>5518</v>
      </c>
      <c r="C365" s="232" t="s">
        <v>5540</v>
      </c>
      <c r="D365" s="235" t="s">
        <v>5541</v>
      </c>
      <c r="E365" s="236" t="s">
        <v>4951</v>
      </c>
      <c r="F365" s="239" t="s">
        <v>5521</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5358</v>
      </c>
      <c r="B366" s="231" t="s">
        <v>5518</v>
      </c>
      <c r="C366" s="232" t="s">
        <v>5542</v>
      </c>
      <c r="D366" s="235" t="s">
        <v>5543</v>
      </c>
      <c r="E366" s="236" t="s">
        <v>4951</v>
      </c>
      <c r="F366" s="239" t="s">
        <v>5521</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5358</v>
      </c>
      <c r="B367" s="231" t="s">
        <v>5518</v>
      </c>
      <c r="C367" s="232" t="s">
        <v>5544</v>
      </c>
      <c r="D367" s="235" t="s">
        <v>5545</v>
      </c>
      <c r="E367" s="236" t="s">
        <v>4951</v>
      </c>
      <c r="F367" s="239" t="s">
        <v>5521</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5358</v>
      </c>
      <c r="B368" s="231" t="s">
        <v>5518</v>
      </c>
      <c r="C368" s="232" t="s">
        <v>5546</v>
      </c>
      <c r="D368" s="235" t="s">
        <v>5547</v>
      </c>
      <c r="E368" s="236" t="s">
        <v>4951</v>
      </c>
      <c r="F368" s="239" t="s">
        <v>5521</v>
      </c>
      <c r="G368" s="242">
        <f>IF(COUNTIF(H368:AU368,"&lt;&gt;")=0,"",SUMPRODUCT(((Recommendations[ImplStatus]="Implemented")+(Recommendations[ImplStatus]="Compensated"))*ISNUMBER(MATCH(Recommendations[Id],H368:AU368,0)))/COUNTIF(H368:AU368,"&lt;&gt;"))</f>
        <v>0</v>
      </c>
      <c r="H368" s="243" t="s">
        <v>394</v>
      </c>
      <c r="I368" s="243" t="s">
        <v>416</v>
      </c>
      <c r="J368" s="243" t="s">
        <v>444</v>
      </c>
      <c r="K368" s="243" t="s">
        <v>888</v>
      </c>
      <c r="L368" s="243" t="s">
        <v>894</v>
      </c>
      <c r="M368" s="243" t="s">
        <v>900</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5358</v>
      </c>
      <c r="B369" s="231" t="s">
        <v>5518</v>
      </c>
      <c r="C369" s="232" t="s">
        <v>5548</v>
      </c>
      <c r="D369" s="235" t="s">
        <v>5549</v>
      </c>
      <c r="E369" s="236" t="s">
        <v>4951</v>
      </c>
      <c r="F369" s="239" t="s">
        <v>5521</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5550</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5550</v>
      </c>
      <c r="B371" s="230" t="s">
        <v>5551</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5550</v>
      </c>
      <c r="B372" s="231" t="s">
        <v>5551</v>
      </c>
      <c r="C372" s="232" t="s">
        <v>5552</v>
      </c>
      <c r="D372" s="235" t="s">
        <v>5553</v>
      </c>
      <c r="E372" s="236" t="s">
        <v>4807</v>
      </c>
      <c r="F372" s="239" t="s">
        <v>5554</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5550</v>
      </c>
      <c r="B373" s="231" t="s">
        <v>5551</v>
      </c>
      <c r="C373" s="232" t="s">
        <v>5555</v>
      </c>
      <c r="D373" s="235" t="s">
        <v>5556</v>
      </c>
      <c r="E373" s="236" t="s">
        <v>4807</v>
      </c>
      <c r="F373" s="239" t="s">
        <v>5557</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5550</v>
      </c>
      <c r="B374" s="231" t="s">
        <v>5551</v>
      </c>
      <c r="C374" s="232" t="s">
        <v>5558</v>
      </c>
      <c r="D374" s="235" t="s">
        <v>5559</v>
      </c>
      <c r="E374" s="236" t="s">
        <v>4836</v>
      </c>
      <c r="F374" s="239" t="s">
        <v>5557</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5550</v>
      </c>
      <c r="B375" s="231" t="s">
        <v>5551</v>
      </c>
      <c r="C375" s="232" t="s">
        <v>5560</v>
      </c>
      <c r="D375" s="235" t="s">
        <v>5561</v>
      </c>
      <c r="E375" s="236" t="s">
        <v>4836</v>
      </c>
      <c r="F375" s="239" t="s">
        <v>5557</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5550</v>
      </c>
      <c r="B376" s="231" t="s">
        <v>5551</v>
      </c>
      <c r="C376" s="232" t="s">
        <v>5562</v>
      </c>
      <c r="D376" s="235" t="s">
        <v>5563</v>
      </c>
      <c r="E376" s="236" t="s">
        <v>4836</v>
      </c>
      <c r="F376" s="239" t="s">
        <v>5419</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5550</v>
      </c>
      <c r="B377" s="231" t="s">
        <v>5551</v>
      </c>
      <c r="C377" s="232" t="s">
        <v>5564</v>
      </c>
      <c r="D377" s="235" t="s">
        <v>5565</v>
      </c>
      <c r="E377" s="236" t="s">
        <v>4903</v>
      </c>
      <c r="F377" s="239" t="s">
        <v>5377</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5550</v>
      </c>
      <c r="B378" s="231" t="s">
        <v>5551</v>
      </c>
      <c r="C378" s="232" t="s">
        <v>5566</v>
      </c>
      <c r="D378" s="235" t="s">
        <v>5567</v>
      </c>
      <c r="E378" s="236" t="s">
        <v>4903</v>
      </c>
      <c r="F378" s="239" t="s">
        <v>5557</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5550</v>
      </c>
      <c r="B379" s="231" t="s">
        <v>5551</v>
      </c>
      <c r="C379" s="232" t="s">
        <v>5568</v>
      </c>
      <c r="D379" s="235" t="s">
        <v>5569</v>
      </c>
      <c r="E379" s="236" t="s">
        <v>4903</v>
      </c>
      <c r="F379" s="239" t="s">
        <v>5554</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5550</v>
      </c>
      <c r="B380" s="231" t="s">
        <v>5551</v>
      </c>
      <c r="C380" s="232" t="s">
        <v>5570</v>
      </c>
      <c r="D380" s="235" t="s">
        <v>5571</v>
      </c>
      <c r="E380" s="236" t="s">
        <v>4903</v>
      </c>
      <c r="F380" s="239" t="s">
        <v>5554</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5550</v>
      </c>
      <c r="B381" s="231" t="s">
        <v>5551</v>
      </c>
      <c r="C381" s="232" t="s">
        <v>5572</v>
      </c>
      <c r="D381" s="235" t="s">
        <v>5573</v>
      </c>
      <c r="E381" s="236" t="s">
        <v>4903</v>
      </c>
      <c r="F381" s="239" t="s">
        <v>5554</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5550</v>
      </c>
      <c r="B382" s="231" t="s">
        <v>5551</v>
      </c>
      <c r="C382" s="232" t="s">
        <v>5574</v>
      </c>
      <c r="D382" s="235" t="s">
        <v>5575</v>
      </c>
      <c r="E382" s="236" t="s">
        <v>4951</v>
      </c>
      <c r="F382" s="239" t="s">
        <v>5554</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5550</v>
      </c>
      <c r="B383" s="231" t="s">
        <v>5551</v>
      </c>
      <c r="C383" s="232" t="s">
        <v>5576</v>
      </c>
      <c r="D383" s="235" t="s">
        <v>5577</v>
      </c>
      <c r="E383" s="236" t="s">
        <v>4951</v>
      </c>
      <c r="F383" s="239" t="s">
        <v>5554</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5550</v>
      </c>
      <c r="B384" s="231" t="s">
        <v>5551</v>
      </c>
      <c r="C384" s="232" t="s">
        <v>5578</v>
      </c>
      <c r="D384" s="235" t="s">
        <v>5579</v>
      </c>
      <c r="E384" s="236" t="s">
        <v>4951</v>
      </c>
      <c r="F384" s="239" t="s">
        <v>5554</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5550</v>
      </c>
      <c r="B385" s="231" t="s">
        <v>5551</v>
      </c>
      <c r="C385" s="232" t="s">
        <v>5580</v>
      </c>
      <c r="D385" s="235" t="s">
        <v>5581</v>
      </c>
      <c r="E385" s="236" t="s">
        <v>4903</v>
      </c>
      <c r="F385" s="239" t="s">
        <v>5554</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5550</v>
      </c>
      <c r="B386" s="230" t="s">
        <v>5582</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5550</v>
      </c>
      <c r="B387" s="231" t="s">
        <v>5582</v>
      </c>
      <c r="C387" s="232" t="s">
        <v>5583</v>
      </c>
      <c r="D387" s="235" t="s">
        <v>5584</v>
      </c>
      <c r="E387" s="236" t="s">
        <v>4807</v>
      </c>
      <c r="F387" s="239" t="s">
        <v>5585</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5550</v>
      </c>
      <c r="B388" s="231" t="s">
        <v>5582</v>
      </c>
      <c r="C388" s="232" t="s">
        <v>5586</v>
      </c>
      <c r="D388" s="235" t="s">
        <v>5587</v>
      </c>
      <c r="E388" s="236" t="s">
        <v>4807</v>
      </c>
      <c r="F388" s="239" t="s">
        <v>5585</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5550</v>
      </c>
      <c r="B389" s="231" t="s">
        <v>5582</v>
      </c>
      <c r="C389" s="232" t="s">
        <v>5588</v>
      </c>
      <c r="D389" s="235" t="s">
        <v>5589</v>
      </c>
      <c r="E389" s="236" t="s">
        <v>5086</v>
      </c>
      <c r="F389" s="239" t="s">
        <v>5585</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5550</v>
      </c>
      <c r="B390" s="231" t="s">
        <v>5582</v>
      </c>
      <c r="C390" s="232" t="s">
        <v>5590</v>
      </c>
      <c r="D390" s="235" t="s">
        <v>5591</v>
      </c>
      <c r="E390" s="236" t="s">
        <v>4903</v>
      </c>
      <c r="F390" s="239" t="s">
        <v>5585</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5550</v>
      </c>
      <c r="B391" s="231" t="s">
        <v>5582</v>
      </c>
      <c r="C391" s="232" t="s">
        <v>5592</v>
      </c>
      <c r="D391" s="235" t="s">
        <v>5593</v>
      </c>
      <c r="E391" s="236" t="s">
        <v>5086</v>
      </c>
      <c r="F391" s="239" t="s">
        <v>5585</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5550</v>
      </c>
      <c r="B392" s="231" t="s">
        <v>5582</v>
      </c>
      <c r="C392" s="232" t="s">
        <v>5594</v>
      </c>
      <c r="D392" s="235" t="s">
        <v>5595</v>
      </c>
      <c r="E392" s="236" t="s">
        <v>4836</v>
      </c>
      <c r="F392" s="239" t="s">
        <v>5585</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5550</v>
      </c>
      <c r="B393" s="231" t="s">
        <v>5582</v>
      </c>
      <c r="C393" s="232" t="s">
        <v>5596</v>
      </c>
      <c r="D393" s="235" t="s">
        <v>5597</v>
      </c>
      <c r="E393" s="236" t="s">
        <v>4836</v>
      </c>
      <c r="F393" s="239" t="s">
        <v>5585</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5550</v>
      </c>
      <c r="B394" s="231" t="s">
        <v>5582</v>
      </c>
      <c r="C394" s="232" t="s">
        <v>5598</v>
      </c>
      <c r="D394" s="235" t="s">
        <v>5599</v>
      </c>
      <c r="E394" s="236" t="s">
        <v>5086</v>
      </c>
      <c r="F394" s="239" t="s">
        <v>5585</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5550</v>
      </c>
      <c r="B395" s="231" t="s">
        <v>5582</v>
      </c>
      <c r="C395" s="232" t="s">
        <v>5600</v>
      </c>
      <c r="D395" s="235" t="s">
        <v>5601</v>
      </c>
      <c r="E395" s="236" t="s">
        <v>4903</v>
      </c>
      <c r="F395" s="239" t="s">
        <v>5585</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5550</v>
      </c>
      <c r="B396" s="231" t="s">
        <v>5582</v>
      </c>
      <c r="C396" s="232" t="s">
        <v>5602</v>
      </c>
      <c r="D396" s="235" t="s">
        <v>5603</v>
      </c>
      <c r="E396" s="236" t="s">
        <v>5086</v>
      </c>
      <c r="F396" s="239" t="s">
        <v>5585</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5550</v>
      </c>
      <c r="B397" s="231" t="s">
        <v>5582</v>
      </c>
      <c r="C397" s="232" t="s">
        <v>5604</v>
      </c>
      <c r="D397" s="235" t="s">
        <v>5605</v>
      </c>
      <c r="E397" s="236" t="s">
        <v>4836</v>
      </c>
      <c r="F397" s="239" t="s">
        <v>5585</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5550</v>
      </c>
      <c r="B398" s="231" t="s">
        <v>5582</v>
      </c>
      <c r="C398" s="232" t="s">
        <v>5606</v>
      </c>
      <c r="D398" s="235" t="s">
        <v>5607</v>
      </c>
      <c r="E398" s="236" t="s">
        <v>4951</v>
      </c>
      <c r="F398" s="239" t="s">
        <v>5585</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5550</v>
      </c>
      <c r="B399" s="231" t="s">
        <v>5582</v>
      </c>
      <c r="C399" s="232" t="s">
        <v>5608</v>
      </c>
      <c r="D399" s="235" t="s">
        <v>5609</v>
      </c>
      <c r="E399" s="236" t="s">
        <v>5086</v>
      </c>
      <c r="F399" s="239" t="s">
        <v>5585</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5550</v>
      </c>
      <c r="B400" s="231" t="s">
        <v>5582</v>
      </c>
      <c r="C400" s="232" t="s">
        <v>5610</v>
      </c>
      <c r="D400" s="235" t="s">
        <v>5611</v>
      </c>
      <c r="E400" s="236" t="s">
        <v>5086</v>
      </c>
      <c r="F400" s="239" t="s">
        <v>5585</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5550</v>
      </c>
      <c r="B401" s="231" t="s">
        <v>5582</v>
      </c>
      <c r="C401" s="232" t="s">
        <v>5612</v>
      </c>
      <c r="D401" s="235" t="s">
        <v>5613</v>
      </c>
      <c r="E401" s="236" t="s">
        <v>4836</v>
      </c>
      <c r="F401" s="239" t="s">
        <v>5585</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5550</v>
      </c>
      <c r="B402" s="231" t="s">
        <v>5582</v>
      </c>
      <c r="C402" s="232" t="s">
        <v>5614</v>
      </c>
      <c r="D402" s="235" t="s">
        <v>5615</v>
      </c>
      <c r="E402" s="236" t="s">
        <v>4836</v>
      </c>
      <c r="F402" s="239" t="s">
        <v>5585</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5550</v>
      </c>
      <c r="B403" s="231" t="s">
        <v>5582</v>
      </c>
      <c r="C403" s="232" t="s">
        <v>5616</v>
      </c>
      <c r="D403" s="235" t="s">
        <v>5617</v>
      </c>
      <c r="E403" s="236" t="s">
        <v>4836</v>
      </c>
      <c r="F403" s="239" t="s">
        <v>5585</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5550</v>
      </c>
      <c r="B404" s="231" t="s">
        <v>5582</v>
      </c>
      <c r="C404" s="232" t="s">
        <v>5618</v>
      </c>
      <c r="D404" s="235" t="s">
        <v>5619</v>
      </c>
      <c r="E404" s="236" t="s">
        <v>4951</v>
      </c>
      <c r="F404" s="239" t="s">
        <v>5585</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5550</v>
      </c>
      <c r="B405" s="231" t="s">
        <v>5582</v>
      </c>
      <c r="C405" s="232" t="s">
        <v>5620</v>
      </c>
      <c r="D405" s="235" t="s">
        <v>5621</v>
      </c>
      <c r="E405" s="236" t="s">
        <v>4951</v>
      </c>
      <c r="F405" s="239" t="s">
        <v>5585</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5550</v>
      </c>
      <c r="B406" s="231" t="s">
        <v>5582</v>
      </c>
      <c r="C406" s="232" t="s">
        <v>5622</v>
      </c>
      <c r="D406" s="235" t="s">
        <v>5623</v>
      </c>
      <c r="E406" s="236" t="s">
        <v>4951</v>
      </c>
      <c r="F406" s="239" t="s">
        <v>5624</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5550</v>
      </c>
      <c r="B407" s="231" t="s">
        <v>5582</v>
      </c>
      <c r="C407" s="232" t="s">
        <v>5625</v>
      </c>
      <c r="D407" s="235" t="s">
        <v>5626</v>
      </c>
      <c r="E407" s="236" t="s">
        <v>4951</v>
      </c>
      <c r="F407" s="239" t="s">
        <v>5585</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5550</v>
      </c>
      <c r="B408" s="231" t="s">
        <v>5582</v>
      </c>
      <c r="C408" s="232" t="s">
        <v>5627</v>
      </c>
      <c r="D408" s="235" t="s">
        <v>5628</v>
      </c>
      <c r="E408" s="236" t="s">
        <v>4951</v>
      </c>
      <c r="F408" s="239" t="s">
        <v>5585</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5550</v>
      </c>
      <c r="B409" s="231" t="s">
        <v>5582</v>
      </c>
      <c r="C409" s="232" t="s">
        <v>5629</v>
      </c>
      <c r="D409" s="235" t="s">
        <v>5630</v>
      </c>
      <c r="E409" s="236" t="s">
        <v>4951</v>
      </c>
      <c r="F409" s="239" t="s">
        <v>5631</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5550</v>
      </c>
      <c r="B410" s="230" t="s">
        <v>5632</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5550</v>
      </c>
      <c r="B411" s="231" t="s">
        <v>5632</v>
      </c>
      <c r="C411" s="232" t="s">
        <v>5633</v>
      </c>
      <c r="D411" s="235" t="s">
        <v>5634</v>
      </c>
      <c r="E411" s="236" t="s">
        <v>4807</v>
      </c>
      <c r="F411" s="239" t="s">
        <v>5557</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5550</v>
      </c>
      <c r="B412" s="231" t="s">
        <v>5632</v>
      </c>
      <c r="C412" s="232" t="s">
        <v>5635</v>
      </c>
      <c r="D412" s="235" t="s">
        <v>5636</v>
      </c>
      <c r="E412" s="236" t="s">
        <v>4807</v>
      </c>
      <c r="F412" s="239" t="s">
        <v>5557</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5550</v>
      </c>
      <c r="B413" s="231" t="s">
        <v>5632</v>
      </c>
      <c r="C413" s="232" t="s">
        <v>5637</v>
      </c>
      <c r="D413" s="235" t="s">
        <v>5638</v>
      </c>
      <c r="E413" s="236" t="s">
        <v>4807</v>
      </c>
      <c r="F413" s="239" t="s">
        <v>5557</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5550</v>
      </c>
      <c r="B414" s="231" t="s">
        <v>5632</v>
      </c>
      <c r="C414" s="232" t="s">
        <v>5639</v>
      </c>
      <c r="D414" s="235" t="s">
        <v>5640</v>
      </c>
      <c r="E414" s="236" t="s">
        <v>4807</v>
      </c>
      <c r="F414" s="239" t="s">
        <v>5557</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5550</v>
      </c>
      <c r="B415" s="231" t="s">
        <v>5632</v>
      </c>
      <c r="C415" s="232" t="s">
        <v>5641</v>
      </c>
      <c r="D415" s="235" t="s">
        <v>5642</v>
      </c>
      <c r="E415" s="236" t="s">
        <v>4836</v>
      </c>
      <c r="F415" s="239" t="s">
        <v>5557</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5550</v>
      </c>
      <c r="B416" s="231" t="s">
        <v>5632</v>
      </c>
      <c r="C416" s="232" t="s">
        <v>5643</v>
      </c>
      <c r="D416" s="235" t="s">
        <v>5644</v>
      </c>
      <c r="E416" s="236" t="s">
        <v>4836</v>
      </c>
      <c r="F416" s="239" t="s">
        <v>5645</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5550</v>
      </c>
      <c r="B417" s="231" t="s">
        <v>5632</v>
      </c>
      <c r="C417" s="232" t="s">
        <v>5646</v>
      </c>
      <c r="D417" s="235" t="s">
        <v>5647</v>
      </c>
      <c r="E417" s="236" t="s">
        <v>4836</v>
      </c>
      <c r="F417" s="239" t="s">
        <v>5645</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5550</v>
      </c>
      <c r="B418" s="231" t="s">
        <v>5632</v>
      </c>
      <c r="C418" s="232" t="s">
        <v>5648</v>
      </c>
      <c r="D418" s="235" t="s">
        <v>5649</v>
      </c>
      <c r="E418" s="236" t="s">
        <v>5086</v>
      </c>
      <c r="F418" s="239" t="s">
        <v>5645</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5550</v>
      </c>
      <c r="B419" s="231" t="s">
        <v>5632</v>
      </c>
      <c r="C419" s="232" t="s">
        <v>5650</v>
      </c>
      <c r="D419" s="235" t="s">
        <v>5651</v>
      </c>
      <c r="E419" s="236" t="s">
        <v>4836</v>
      </c>
      <c r="F419" s="239" t="s">
        <v>5645</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5550</v>
      </c>
      <c r="B420" s="231" t="s">
        <v>5632</v>
      </c>
      <c r="C420" s="232" t="s">
        <v>5652</v>
      </c>
      <c r="D420" s="235" t="s">
        <v>5653</v>
      </c>
      <c r="E420" s="236" t="s">
        <v>5086</v>
      </c>
      <c r="F420" s="239" t="s">
        <v>5645</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5550</v>
      </c>
      <c r="B421" s="231" t="s">
        <v>5632</v>
      </c>
      <c r="C421" s="232" t="s">
        <v>5654</v>
      </c>
      <c r="D421" s="235" t="s">
        <v>5655</v>
      </c>
      <c r="E421" s="236" t="s">
        <v>5086</v>
      </c>
      <c r="F421" s="239" t="s">
        <v>5645</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5550</v>
      </c>
      <c r="B422" s="231" t="s">
        <v>5632</v>
      </c>
      <c r="C422" s="232" t="s">
        <v>5656</v>
      </c>
      <c r="D422" s="235" t="s">
        <v>5657</v>
      </c>
      <c r="E422" s="236" t="s">
        <v>4836</v>
      </c>
      <c r="F422" s="239" t="s">
        <v>5645</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5550</v>
      </c>
      <c r="B423" s="231" t="s">
        <v>5632</v>
      </c>
      <c r="C423" s="232" t="s">
        <v>5658</v>
      </c>
      <c r="D423" s="235" t="s">
        <v>5659</v>
      </c>
      <c r="E423" s="236" t="s">
        <v>4836</v>
      </c>
      <c r="F423" s="239" t="s">
        <v>5645</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5660</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5660</v>
      </c>
      <c r="B425" s="230" t="s">
        <v>5661</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5660</v>
      </c>
      <c r="B426" s="231" t="s">
        <v>5661</v>
      </c>
      <c r="C426" s="232" t="s">
        <v>5662</v>
      </c>
      <c r="D426" s="235" t="s">
        <v>5663</v>
      </c>
      <c r="E426" s="236" t="s">
        <v>4807</v>
      </c>
      <c r="F426" s="239" t="s">
        <v>5624</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5660</v>
      </c>
      <c r="B427" s="231" t="s">
        <v>5661</v>
      </c>
      <c r="C427" s="232" t="s">
        <v>5664</v>
      </c>
      <c r="D427" s="235" t="s">
        <v>5665</v>
      </c>
      <c r="E427" s="236" t="s">
        <v>4807</v>
      </c>
      <c r="F427" s="239" t="s">
        <v>5624</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5660</v>
      </c>
      <c r="B428" s="231" t="s">
        <v>5661</v>
      </c>
      <c r="C428" s="232" t="s">
        <v>5666</v>
      </c>
      <c r="D428" s="235" t="s">
        <v>5667</v>
      </c>
      <c r="E428" s="236" t="s">
        <v>5086</v>
      </c>
      <c r="F428" s="239" t="s">
        <v>5624</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5660</v>
      </c>
      <c r="B429" s="231" t="s">
        <v>5661</v>
      </c>
      <c r="C429" s="232" t="s">
        <v>5668</v>
      </c>
      <c r="D429" s="235" t="s">
        <v>5669</v>
      </c>
      <c r="E429" s="236" t="s">
        <v>4836</v>
      </c>
      <c r="F429" s="239" t="s">
        <v>5624</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5660</v>
      </c>
      <c r="B430" s="231" t="s">
        <v>5661</v>
      </c>
      <c r="C430" s="232" t="s">
        <v>5670</v>
      </c>
      <c r="D430" s="235" t="s">
        <v>5671</v>
      </c>
      <c r="E430" s="236" t="s">
        <v>4836</v>
      </c>
      <c r="F430" s="239" t="s">
        <v>5624</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5660</v>
      </c>
      <c r="B431" s="231" t="s">
        <v>5661</v>
      </c>
      <c r="C431" s="232" t="s">
        <v>5672</v>
      </c>
      <c r="D431" s="235" t="s">
        <v>5673</v>
      </c>
      <c r="E431" s="236" t="s">
        <v>5086</v>
      </c>
      <c r="F431" s="239" t="s">
        <v>5624</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5660</v>
      </c>
      <c r="B432" s="231" t="s">
        <v>5661</v>
      </c>
      <c r="C432" s="232" t="s">
        <v>5674</v>
      </c>
      <c r="D432" s="235" t="s">
        <v>5675</v>
      </c>
      <c r="E432" s="236" t="s">
        <v>5086</v>
      </c>
      <c r="F432" s="239" t="s">
        <v>5624</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5660</v>
      </c>
      <c r="B433" s="231" t="s">
        <v>5661</v>
      </c>
      <c r="C433" s="232" t="s">
        <v>5676</v>
      </c>
      <c r="D433" s="235" t="s">
        <v>5677</v>
      </c>
      <c r="E433" s="236" t="s">
        <v>4903</v>
      </c>
      <c r="F433" s="239" t="s">
        <v>5624</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5660</v>
      </c>
      <c r="B434" s="231" t="s">
        <v>5661</v>
      </c>
      <c r="C434" s="232" t="s">
        <v>5678</v>
      </c>
      <c r="D434" s="235" t="s">
        <v>5679</v>
      </c>
      <c r="E434" s="236" t="s">
        <v>4903</v>
      </c>
      <c r="F434" s="239" t="s">
        <v>5624</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5660</v>
      </c>
      <c r="B435" s="231" t="s">
        <v>5661</v>
      </c>
      <c r="C435" s="232" t="s">
        <v>5680</v>
      </c>
      <c r="D435" s="235" t="s">
        <v>5681</v>
      </c>
      <c r="E435" s="236" t="s">
        <v>4836</v>
      </c>
      <c r="F435" s="239" t="s">
        <v>5624</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5660</v>
      </c>
      <c r="B436" s="231" t="s">
        <v>5661</v>
      </c>
      <c r="C436" s="232" t="s">
        <v>5682</v>
      </c>
      <c r="D436" s="235" t="s">
        <v>5683</v>
      </c>
      <c r="E436" s="236" t="s">
        <v>4903</v>
      </c>
      <c r="F436" s="239" t="s">
        <v>5624</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5660</v>
      </c>
      <c r="B437" s="231" t="s">
        <v>5661</v>
      </c>
      <c r="C437" s="232" t="s">
        <v>5684</v>
      </c>
      <c r="D437" s="235" t="s">
        <v>5685</v>
      </c>
      <c r="E437" s="236" t="s">
        <v>4836</v>
      </c>
      <c r="F437" s="239" t="s">
        <v>5624</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5660</v>
      </c>
      <c r="B438" s="230" t="s">
        <v>5686</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5660</v>
      </c>
      <c r="B439" s="231" t="s">
        <v>5686</v>
      </c>
      <c r="C439" s="232" t="s">
        <v>5687</v>
      </c>
      <c r="D439" s="235" t="s">
        <v>5688</v>
      </c>
      <c r="E439" s="236" t="s">
        <v>4807</v>
      </c>
      <c r="F439" s="239" t="s">
        <v>5689</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5660</v>
      </c>
      <c r="B440" s="231" t="s">
        <v>5686</v>
      </c>
      <c r="C440" s="232" t="s">
        <v>5690</v>
      </c>
      <c r="D440" s="235" t="s">
        <v>5691</v>
      </c>
      <c r="E440" s="236" t="s">
        <v>4807</v>
      </c>
      <c r="F440" s="239" t="s">
        <v>5689</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5660</v>
      </c>
      <c r="B441" s="231" t="s">
        <v>5686</v>
      </c>
      <c r="C441" s="232" t="s">
        <v>5692</v>
      </c>
      <c r="D441" s="235" t="s">
        <v>5693</v>
      </c>
      <c r="E441" s="236" t="s">
        <v>4807</v>
      </c>
      <c r="F441" s="239" t="s">
        <v>5689</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5660</v>
      </c>
      <c r="B442" s="231" t="s">
        <v>5686</v>
      </c>
      <c r="C442" s="232" t="s">
        <v>5694</v>
      </c>
      <c r="D442" s="235" t="s">
        <v>5695</v>
      </c>
      <c r="E442" s="236" t="s">
        <v>4807</v>
      </c>
      <c r="F442" s="239" t="s">
        <v>5689</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5660</v>
      </c>
      <c r="B443" s="231" t="s">
        <v>5686</v>
      </c>
      <c r="C443" s="232" t="s">
        <v>5696</v>
      </c>
      <c r="D443" s="235" t="s">
        <v>5697</v>
      </c>
      <c r="E443" s="236" t="s">
        <v>4836</v>
      </c>
      <c r="F443" s="239" t="s">
        <v>5689</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5660</v>
      </c>
      <c r="B444" s="231" t="s">
        <v>5686</v>
      </c>
      <c r="C444" s="232" t="s">
        <v>5698</v>
      </c>
      <c r="D444" s="235" t="s">
        <v>5699</v>
      </c>
      <c r="E444" s="236" t="s">
        <v>4836</v>
      </c>
      <c r="F444" s="239" t="s">
        <v>5689</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5660</v>
      </c>
      <c r="B445" s="231" t="s">
        <v>5686</v>
      </c>
      <c r="C445" s="232" t="s">
        <v>5700</v>
      </c>
      <c r="D445" s="235" t="s">
        <v>5701</v>
      </c>
      <c r="E445" s="236" t="s">
        <v>4836</v>
      </c>
      <c r="F445" s="239" t="s">
        <v>5689</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5660</v>
      </c>
      <c r="B446" s="231" t="s">
        <v>5686</v>
      </c>
      <c r="C446" s="232" t="s">
        <v>5702</v>
      </c>
      <c r="D446" s="235" t="s">
        <v>5703</v>
      </c>
      <c r="E446" s="236" t="s">
        <v>4951</v>
      </c>
      <c r="F446" s="239" t="s">
        <v>5689</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5660</v>
      </c>
      <c r="B447" s="231" t="s">
        <v>5686</v>
      </c>
      <c r="C447" s="232" t="s">
        <v>5704</v>
      </c>
      <c r="D447" s="235" t="s">
        <v>5705</v>
      </c>
      <c r="E447" s="236" t="s">
        <v>4836</v>
      </c>
      <c r="F447" s="239" t="s">
        <v>5689</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5660</v>
      </c>
      <c r="B448" s="231" t="s">
        <v>5686</v>
      </c>
      <c r="C448" s="232" t="s">
        <v>5706</v>
      </c>
      <c r="D448" s="235" t="s">
        <v>5707</v>
      </c>
      <c r="E448" s="236" t="s">
        <v>4951</v>
      </c>
      <c r="F448" s="239" t="s">
        <v>5689</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5660</v>
      </c>
      <c r="B449" s="231" t="s">
        <v>5686</v>
      </c>
      <c r="C449" s="232" t="s">
        <v>5708</v>
      </c>
      <c r="D449" s="235" t="s">
        <v>5709</v>
      </c>
      <c r="E449" s="236" t="s">
        <v>4951</v>
      </c>
      <c r="F449" s="239" t="s">
        <v>5689</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5710</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5710</v>
      </c>
      <c r="B451" s="230" t="s">
        <v>5711</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5710</v>
      </c>
      <c r="B452" s="231" t="s">
        <v>5711</v>
      </c>
      <c r="C452" s="232" t="s">
        <v>5712</v>
      </c>
      <c r="D452" s="235" t="s">
        <v>5713</v>
      </c>
      <c r="E452" s="236" t="s">
        <v>4807</v>
      </c>
      <c r="F452" s="239" t="s">
        <v>5714</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5710</v>
      </c>
      <c r="B453" s="231" t="s">
        <v>5711</v>
      </c>
      <c r="C453" s="232" t="s">
        <v>5715</v>
      </c>
      <c r="D453" s="235" t="s">
        <v>5716</v>
      </c>
      <c r="E453" s="236" t="s">
        <v>4807</v>
      </c>
      <c r="F453" s="239" t="s">
        <v>5714</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5710</v>
      </c>
      <c r="B454" s="231" t="s">
        <v>5711</v>
      </c>
      <c r="C454" s="232" t="s">
        <v>5717</v>
      </c>
      <c r="D454" s="235" t="s">
        <v>5718</v>
      </c>
      <c r="E454" s="236" t="s">
        <v>4807</v>
      </c>
      <c r="F454" s="239" t="s">
        <v>5714</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5710</v>
      </c>
      <c r="B455" s="231" t="s">
        <v>5711</v>
      </c>
      <c r="C455" s="232" t="s">
        <v>5719</v>
      </c>
      <c r="D455" s="235" t="s">
        <v>5720</v>
      </c>
      <c r="E455" s="236" t="s">
        <v>4807</v>
      </c>
      <c r="F455" s="239" t="s">
        <v>5714</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5710</v>
      </c>
      <c r="B456" s="231" t="s">
        <v>5711</v>
      </c>
      <c r="C456" s="232" t="s">
        <v>5721</v>
      </c>
      <c r="D456" s="235" t="s">
        <v>5722</v>
      </c>
      <c r="E456" s="236" t="s">
        <v>4807</v>
      </c>
      <c r="F456" s="239" t="s">
        <v>5714</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5710</v>
      </c>
      <c r="B457" s="231" t="s">
        <v>5711</v>
      </c>
      <c r="C457" s="232" t="s">
        <v>5723</v>
      </c>
      <c r="D457" s="235" t="s">
        <v>5724</v>
      </c>
      <c r="E457" s="236" t="s">
        <v>4836</v>
      </c>
      <c r="F457" s="239" t="s">
        <v>5714</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5710</v>
      </c>
      <c r="B458" s="231" t="s">
        <v>5711</v>
      </c>
      <c r="C458" s="232" t="s">
        <v>5725</v>
      </c>
      <c r="D458" s="235" t="s">
        <v>5726</v>
      </c>
      <c r="E458" s="236" t="s">
        <v>4836</v>
      </c>
      <c r="F458" s="239" t="s">
        <v>5714</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5710</v>
      </c>
      <c r="B459" s="231" t="s">
        <v>5711</v>
      </c>
      <c r="C459" s="232" t="s">
        <v>5727</v>
      </c>
      <c r="D459" s="235" t="s">
        <v>5728</v>
      </c>
      <c r="E459" s="236" t="s">
        <v>4836</v>
      </c>
      <c r="F459" s="239" t="s">
        <v>5714</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5710</v>
      </c>
      <c r="B460" s="231" t="s">
        <v>5711</v>
      </c>
      <c r="C460" s="232" t="s">
        <v>5729</v>
      </c>
      <c r="D460" s="235" t="s">
        <v>5730</v>
      </c>
      <c r="E460" s="236" t="s">
        <v>4836</v>
      </c>
      <c r="F460" s="239" t="s">
        <v>5714</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5710</v>
      </c>
      <c r="B461" s="231" t="s">
        <v>5711</v>
      </c>
      <c r="C461" s="232" t="s">
        <v>5731</v>
      </c>
      <c r="D461" s="235" t="s">
        <v>5732</v>
      </c>
      <c r="E461" s="236" t="s">
        <v>4836</v>
      </c>
      <c r="F461" s="239" t="s">
        <v>5714</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5710</v>
      </c>
      <c r="B462" s="231" t="s">
        <v>5711</v>
      </c>
      <c r="C462" s="232" t="s">
        <v>5733</v>
      </c>
      <c r="D462" s="235" t="s">
        <v>5734</v>
      </c>
      <c r="E462" s="236" t="s">
        <v>4836</v>
      </c>
      <c r="F462" s="239" t="s">
        <v>5714</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5710</v>
      </c>
      <c r="B463" s="231" t="s">
        <v>5711</v>
      </c>
      <c r="C463" s="232" t="s">
        <v>5735</v>
      </c>
      <c r="D463" s="235" t="s">
        <v>5736</v>
      </c>
      <c r="E463" s="236" t="s">
        <v>4836</v>
      </c>
      <c r="F463" s="239" t="s">
        <v>5714</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5710</v>
      </c>
      <c r="B464" s="231" t="s">
        <v>5711</v>
      </c>
      <c r="C464" s="232" t="s">
        <v>5737</v>
      </c>
      <c r="D464" s="235" t="s">
        <v>5738</v>
      </c>
      <c r="E464" s="236" t="s">
        <v>4836</v>
      </c>
      <c r="F464" s="239" t="s">
        <v>5714</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5710</v>
      </c>
      <c r="B465" s="231" t="s">
        <v>5711</v>
      </c>
      <c r="C465" s="232" t="s">
        <v>5739</v>
      </c>
      <c r="D465" s="235" t="s">
        <v>5740</v>
      </c>
      <c r="E465" s="236" t="s">
        <v>4836</v>
      </c>
      <c r="F465" s="239" t="s">
        <v>5714</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5710</v>
      </c>
      <c r="B466" s="230" t="s">
        <v>5741</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5710</v>
      </c>
      <c r="B467" s="231" t="s">
        <v>5741</v>
      </c>
      <c r="C467" s="232" t="s">
        <v>5742</v>
      </c>
      <c r="D467" s="235" t="s">
        <v>5743</v>
      </c>
      <c r="E467" s="236" t="s">
        <v>4807</v>
      </c>
      <c r="F467" s="239" t="s">
        <v>4946</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5710</v>
      </c>
      <c r="B468" s="231" t="s">
        <v>5741</v>
      </c>
      <c r="C468" s="232" t="s">
        <v>5744</v>
      </c>
      <c r="D468" s="235" t="s">
        <v>5745</v>
      </c>
      <c r="E468" s="236" t="s">
        <v>4807</v>
      </c>
      <c r="F468" s="239" t="s">
        <v>4946</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5710</v>
      </c>
      <c r="B469" s="231" t="s">
        <v>5741</v>
      </c>
      <c r="C469" s="232" t="s">
        <v>5746</v>
      </c>
      <c r="D469" s="235" t="s">
        <v>5747</v>
      </c>
      <c r="E469" s="236" t="s">
        <v>4807</v>
      </c>
      <c r="F469" s="239" t="s">
        <v>4946</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5710</v>
      </c>
      <c r="B470" s="231" t="s">
        <v>5741</v>
      </c>
      <c r="C470" s="232" t="s">
        <v>5748</v>
      </c>
      <c r="D470" s="235" t="s">
        <v>5749</v>
      </c>
      <c r="E470" s="236" t="s">
        <v>4903</v>
      </c>
      <c r="F470" s="239" t="s">
        <v>5315</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5710</v>
      </c>
      <c r="B471" s="231" t="s">
        <v>5741</v>
      </c>
      <c r="C471" s="232" t="s">
        <v>5750</v>
      </c>
      <c r="D471" s="235" t="s">
        <v>5751</v>
      </c>
      <c r="E471" s="236" t="s">
        <v>4903</v>
      </c>
      <c r="F471" s="239" t="s">
        <v>5315</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5710</v>
      </c>
      <c r="B472" s="231" t="s">
        <v>5741</v>
      </c>
      <c r="C472" s="232" t="s">
        <v>5752</v>
      </c>
      <c r="D472" s="235" t="s">
        <v>5753</v>
      </c>
      <c r="E472" s="236" t="s">
        <v>4807</v>
      </c>
      <c r="F472" s="239" t="s">
        <v>5315</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5710</v>
      </c>
      <c r="B473" s="231" t="s">
        <v>5741</v>
      </c>
      <c r="C473" s="232" t="s">
        <v>5754</v>
      </c>
      <c r="D473" s="235" t="s">
        <v>5755</v>
      </c>
      <c r="E473" s="236" t="s">
        <v>4807</v>
      </c>
      <c r="F473" s="239" t="s">
        <v>5254</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5710</v>
      </c>
      <c r="B474" s="231" t="s">
        <v>5741</v>
      </c>
      <c r="C474" s="232" t="s">
        <v>5756</v>
      </c>
      <c r="D474" s="235" t="s">
        <v>5757</v>
      </c>
      <c r="E474" s="236" t="s">
        <v>4836</v>
      </c>
      <c r="F474" s="239" t="s">
        <v>5254</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5710</v>
      </c>
      <c r="B475" s="231" t="s">
        <v>5741</v>
      </c>
      <c r="C475" s="232" t="s">
        <v>5758</v>
      </c>
      <c r="D475" s="235" t="s">
        <v>5759</v>
      </c>
      <c r="E475" s="236" t="s">
        <v>4836</v>
      </c>
      <c r="F475" s="239" t="s">
        <v>5254</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5710</v>
      </c>
      <c r="B476" s="231" t="s">
        <v>5741</v>
      </c>
      <c r="C476" s="232" t="s">
        <v>5760</v>
      </c>
      <c r="D476" s="235" t="s">
        <v>5761</v>
      </c>
      <c r="E476" s="236" t="s">
        <v>4836</v>
      </c>
      <c r="F476" s="239" t="s">
        <v>5254</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5710</v>
      </c>
      <c r="B477" s="231" t="s">
        <v>5741</v>
      </c>
      <c r="C477" s="232" t="s">
        <v>5762</v>
      </c>
      <c r="D477" s="235" t="s">
        <v>5763</v>
      </c>
      <c r="E477" s="236" t="s">
        <v>4836</v>
      </c>
      <c r="F477" s="239" t="s">
        <v>5254</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5710</v>
      </c>
      <c r="B478" s="231" t="s">
        <v>5741</v>
      </c>
      <c r="C478" s="232" t="s">
        <v>5764</v>
      </c>
      <c r="D478" s="235" t="s">
        <v>5765</v>
      </c>
      <c r="E478" s="236" t="s">
        <v>4836</v>
      </c>
      <c r="F478" s="239" t="s">
        <v>5315</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5710</v>
      </c>
      <c r="B479" s="231" t="s">
        <v>5741</v>
      </c>
      <c r="C479" s="232" t="s">
        <v>5766</v>
      </c>
      <c r="D479" s="235" t="s">
        <v>5767</v>
      </c>
      <c r="E479" s="236" t="s">
        <v>4951</v>
      </c>
      <c r="F479" s="239" t="s">
        <v>5315</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5710</v>
      </c>
      <c r="B480" s="231" t="s">
        <v>5741</v>
      </c>
      <c r="C480" s="232" t="s">
        <v>5768</v>
      </c>
      <c r="D480" s="235" t="s">
        <v>5769</v>
      </c>
      <c r="E480" s="236" t="s">
        <v>4951</v>
      </c>
      <c r="F480" s="239" t="s">
        <v>5315</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5710</v>
      </c>
      <c r="B481" s="244" t="s">
        <v>5741</v>
      </c>
      <c r="C481" s="245" t="s">
        <v>5770</v>
      </c>
      <c r="D481" s="246" t="s">
        <v>5771</v>
      </c>
      <c r="E481" s="247" t="s">
        <v>4951</v>
      </c>
      <c r="F481" s="248" t="s">
        <v>4946</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1758</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IFERROR(INDEX('Recommendations'!$G$2:$G$366, MATCH(H2,'Recommendations'!$B$2:$B$366,0))="Implemented", FALSE))</xm:f>
            <x14:dxf>
              <font>
                <color rgb="FF000000"/>
              </font>
              <fill>
                <patternFill>
                  <bgColor rgb="FF3C7D22"/>
                </patternFill>
              </fill>
            </x14:dxf>
          </x14:cfRule>
          <x14:cfRule type="expression" priority="2" id="{00000000-000E-0000-0A00-000002000000}">
            <xm:f>AND(H2&lt;&gt;"", IFERROR(INDEX('Recommendations'!$G$2:$G$366, MATCH(H2,'Recommendations'!$B$2:$B$366,0))="Compensated", FALSE))</xm:f>
            <x14:dxf>
              <font>
                <color rgb="FF000000"/>
              </font>
              <fill>
                <patternFill>
                  <bgColor rgb="FFC6E0B4"/>
                </patternFill>
              </fill>
            </x14:dxf>
          </x14:cfRule>
          <x14:cfRule type="expression" priority="3" id="{00000000-000E-0000-0A00-000003000000}">
            <xm:f>AND(H2&lt;&gt;"", IFERROR(INDEX('Recommendations'!$G$2:$G$366, MATCH(H2,'Recommendations'!$B$2:$B$366,0))="Testing", FALSE))</xm:f>
            <x14:dxf>
              <font>
                <color rgb="FF000000"/>
              </font>
              <fill>
                <patternFill>
                  <bgColor rgb="FFFFC000"/>
                </patternFill>
              </fill>
            </x14:dxf>
          </x14:cfRule>
          <x14:cfRule type="expression" priority="4" id="{00000000-000E-0000-0A00-000004000000}">
            <xm:f>AND(H2&lt;&gt;"", IFERROR(INDEX('Recommendations'!$G$2:$G$366, MATCH(H2,'Recommendations'!$B$2:$B$366,0))="Failed", FALSE))</xm:f>
            <x14:dxf>
              <font>
                <color rgb="FF000000"/>
              </font>
              <fill>
                <patternFill>
                  <bgColor rgb="FFD82891"/>
                </patternFill>
              </fill>
            </x14:dxf>
          </x14:cfRule>
          <x14:cfRule type="expression" priority="5" id="{00000000-000E-0000-0A00-000005000000}">
            <xm:f>AND(H2&lt;&gt;"", IFERROR(INDEX('Recommendations'!$G$2:$G$366, MATCH(H2,'Recommendations'!$B$2:$B$366,0))="Risk Accepted", FALSE))</xm:f>
            <x14:dxf>
              <font>
                <color rgb="FF000000"/>
              </font>
              <fill>
                <patternFill>
                  <bgColor rgb="FFD9D9D9"/>
                </patternFill>
              </fill>
            </x14:dxf>
          </x14:cfRule>
          <x14:cfRule type="expression" priority="6" id="{00000000-000E-0000-0A00-000006000000}">
            <xm:f>AND(H2&lt;&gt;"", IFERROR(INDEX('Recommendations'!$G$2:$G$366, MATCH(H2,'Recommendations'!$B$2:$B$366,0))="N/A",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1832</v>
      </c>
      <c r="C2" s="264"/>
      <c r="D2" s="264"/>
      <c r="E2" s="264"/>
      <c r="F2" s="264"/>
      <c r="G2" s="264"/>
      <c r="H2" s="264"/>
      <c r="I2" s="264"/>
    </row>
    <row r="4" spans="2:15" ht="18.5" x14ac:dyDescent="0.45">
      <c r="B4" s="36" t="s">
        <v>1833</v>
      </c>
    </row>
    <row r="5" spans="2:15" x14ac:dyDescent="0.35">
      <c r="B5" s="38" t="s">
        <v>20</v>
      </c>
      <c r="C5" s="38" t="s">
        <v>1834</v>
      </c>
      <c r="D5" s="38" t="s">
        <v>1835</v>
      </c>
      <c r="F5" s="265" t="s">
        <v>1836</v>
      </c>
      <c r="G5" s="265"/>
      <c r="H5" s="265"/>
      <c r="I5" s="266" t="s">
        <v>1837</v>
      </c>
      <c r="J5" s="266"/>
      <c r="K5" s="266"/>
      <c r="L5" s="266"/>
      <c r="M5" s="266"/>
      <c r="N5" s="266"/>
      <c r="O5" s="266"/>
    </row>
    <row r="6" spans="2:15" x14ac:dyDescent="0.35">
      <c r="B6" s="44" t="s">
        <v>1838</v>
      </c>
      <c r="C6" s="45">
        <v>365</v>
      </c>
      <c r="D6" s="46" t="s">
        <v>20</v>
      </c>
      <c r="F6" s="265" t="s">
        <v>1839</v>
      </c>
      <c r="G6" s="265"/>
      <c r="H6" s="265"/>
      <c r="I6" s="267" t="s">
        <v>1840</v>
      </c>
      <c r="J6" s="267"/>
      <c r="K6" s="267"/>
      <c r="L6" s="267"/>
      <c r="M6" s="267"/>
      <c r="N6" s="267"/>
      <c r="O6" s="267"/>
    </row>
    <row r="7" spans="2:15" x14ac:dyDescent="0.35">
      <c r="B7" s="47" t="s">
        <v>1841</v>
      </c>
      <c r="C7" s="48">
        <f>C6-C8-C9</f>
        <v>365</v>
      </c>
      <c r="D7" s="49">
        <f>IF(C6&gt;0,C7/C6,0)</f>
        <v>1</v>
      </c>
      <c r="F7" s="265" t="s">
        <v>1842</v>
      </c>
      <c r="G7" s="265"/>
      <c r="H7" s="265"/>
      <c r="I7" s="267" t="s">
        <v>1840</v>
      </c>
      <c r="J7" s="267"/>
      <c r="K7" s="267"/>
      <c r="L7" s="267"/>
      <c r="M7" s="267"/>
      <c r="N7" s="267"/>
      <c r="O7" s="267"/>
    </row>
    <row r="8" spans="2:15" x14ac:dyDescent="0.35">
      <c r="B8" s="40" t="s">
        <v>1843</v>
      </c>
      <c r="C8" s="41">
        <f>COUNTIF('Recommendations'!G:G,"Risk Accepted")</f>
        <v>0</v>
      </c>
      <c r="D8" s="42">
        <f>IF(C6&gt;0,C8/C6,0)</f>
        <v>0</v>
      </c>
      <c r="F8" s="265" t="s">
        <v>1844</v>
      </c>
      <c r="G8" s="265"/>
      <c r="H8" s="265"/>
      <c r="I8" s="267" t="s">
        <v>1840</v>
      </c>
      <c r="J8" s="267"/>
      <c r="K8" s="267"/>
      <c r="L8" s="267"/>
      <c r="M8" s="267"/>
      <c r="N8" s="267"/>
      <c r="O8" s="267"/>
    </row>
    <row r="9" spans="2:15" x14ac:dyDescent="0.35">
      <c r="B9" s="40" t="s">
        <v>1845</v>
      </c>
      <c r="C9" s="41">
        <f>COUNTIF('Recommendations'!G:G,"N/A")</f>
        <v>0</v>
      </c>
      <c r="D9" s="42">
        <f>IF(C6&gt;0,C9/C6,0)</f>
        <v>0</v>
      </c>
      <c r="F9" s="265" t="s">
        <v>1846</v>
      </c>
      <c r="G9" s="265"/>
      <c r="H9" s="265"/>
      <c r="I9" s="267" t="s">
        <v>1840</v>
      </c>
      <c r="J9" s="267"/>
      <c r="K9" s="267"/>
      <c r="L9" s="267"/>
      <c r="M9" s="267"/>
      <c r="N9" s="267"/>
      <c r="O9" s="267"/>
    </row>
    <row r="12" spans="2:15" ht="18.5" x14ac:dyDescent="0.45">
      <c r="B12" s="36" t="s">
        <v>1847</v>
      </c>
    </row>
    <row r="14" spans="2:15" x14ac:dyDescent="0.35">
      <c r="B14" s="50" t="s">
        <v>1848</v>
      </c>
    </row>
    <row r="15" spans="2:15" x14ac:dyDescent="0.35">
      <c r="B15" s="38" t="s">
        <v>20</v>
      </c>
      <c r="C15" s="38" t="s">
        <v>1849</v>
      </c>
      <c r="D15" s="38" t="s">
        <v>1850</v>
      </c>
      <c r="E15" s="38" t="s">
        <v>1851</v>
      </c>
      <c r="F15" s="38" t="s">
        <v>1852</v>
      </c>
    </row>
    <row r="16" spans="2:15" x14ac:dyDescent="0.35">
      <c r="B16" s="40" t="s">
        <v>1853</v>
      </c>
      <c r="C16" s="41">
        <f>COUNTIF('Recommendations'!M:M,"Resolved")</f>
        <v>0</v>
      </c>
      <c r="D16" s="41">
        <f>COUNTIF('Recommendations'!M:M,"Testing")</f>
        <v>0</v>
      </c>
      <c r="E16" s="41">
        <f>COUNTIF('Recommendations'!M:M,"Outstanding")</f>
        <v>365</v>
      </c>
      <c r="F16" s="41">
        <f>SUM(C16:E16)</f>
        <v>365</v>
      </c>
    </row>
    <row r="18" spans="2:6" x14ac:dyDescent="0.35">
      <c r="B18" s="50" t="s">
        <v>1854</v>
      </c>
    </row>
    <row r="19" spans="2:6" x14ac:dyDescent="0.35">
      <c r="B19" s="51" t="s">
        <v>20</v>
      </c>
      <c r="C19" s="51" t="s">
        <v>1849</v>
      </c>
      <c r="D19" s="51" t="s">
        <v>1850</v>
      </c>
      <c r="E19" s="51" t="s">
        <v>1851</v>
      </c>
      <c r="F19" s="51" t="s">
        <v>20</v>
      </c>
    </row>
    <row r="20" spans="2:6" x14ac:dyDescent="0.35">
      <c r="B20" s="40" t="s">
        <v>1853</v>
      </c>
      <c r="C20" s="42">
        <f>IF(F16&gt;0, C16/F16, 0)</f>
        <v>0</v>
      </c>
      <c r="D20" s="42">
        <f>IF(F16&gt;0, D16/F16, 0)</f>
        <v>0</v>
      </c>
      <c r="E20" s="42">
        <f>IF(F16&gt;0, E16/F16, 0)</f>
        <v>1</v>
      </c>
      <c r="F20" s="43" t="s">
        <v>20</v>
      </c>
    </row>
    <row r="25" spans="2:6" ht="18.5" x14ac:dyDescent="0.45">
      <c r="B25" s="36" t="s">
        <v>1855</v>
      </c>
    </row>
    <row r="27" spans="2:6" x14ac:dyDescent="0.35">
      <c r="B27" s="50" t="s">
        <v>1848</v>
      </c>
    </row>
    <row r="28" spans="2:6" x14ac:dyDescent="0.35">
      <c r="B28" s="38" t="s">
        <v>5</v>
      </c>
      <c r="C28" s="38" t="s">
        <v>1849</v>
      </c>
      <c r="D28" s="38" t="s">
        <v>1850</v>
      </c>
      <c r="E28" s="38" t="s">
        <v>1851</v>
      </c>
      <c r="F28" s="38" t="s">
        <v>1852</v>
      </c>
    </row>
    <row r="29" spans="2:6" x14ac:dyDescent="0.35">
      <c r="B29" s="40" t="s">
        <v>1856</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1857</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1858</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1859</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1860</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365</v>
      </c>
      <c r="F34" s="41">
        <f t="shared" si="0"/>
        <v>365</v>
      </c>
    </row>
    <row r="36" spans="2:6" x14ac:dyDescent="0.35">
      <c r="B36" s="50" t="s">
        <v>1854</v>
      </c>
    </row>
    <row r="37" spans="2:6" x14ac:dyDescent="0.35">
      <c r="B37" s="51" t="s">
        <v>5</v>
      </c>
      <c r="C37" s="51" t="s">
        <v>1849</v>
      </c>
      <c r="D37" s="51" t="s">
        <v>1850</v>
      </c>
      <c r="E37" s="51" t="s">
        <v>1851</v>
      </c>
      <c r="F37" s="51" t="s">
        <v>20</v>
      </c>
    </row>
    <row r="38" spans="2:6" x14ac:dyDescent="0.35">
      <c r="B38" s="40" t="s">
        <v>1856</v>
      </c>
      <c r="C38" s="42">
        <f t="shared" ref="C38:C43" si="1">IF(F29&gt;0, C29/F29, 0)</f>
        <v>0</v>
      </c>
      <c r="D38" s="42">
        <f t="shared" ref="D38:D43" si="2">IF(F29&gt;0, D29/F29, 0)</f>
        <v>0</v>
      </c>
      <c r="E38" s="42">
        <f t="shared" ref="E38:E43" si="3">IF(F29&gt;0, E29/F29, 0)</f>
        <v>0</v>
      </c>
      <c r="F38" s="43" t="s">
        <v>20</v>
      </c>
    </row>
    <row r="39" spans="2:6" x14ac:dyDescent="0.35">
      <c r="B39" s="40" t="s">
        <v>1857</v>
      </c>
      <c r="C39" s="42">
        <f t="shared" si="1"/>
        <v>0</v>
      </c>
      <c r="D39" s="42">
        <f t="shared" si="2"/>
        <v>0</v>
      </c>
      <c r="E39" s="42">
        <f t="shared" si="3"/>
        <v>0</v>
      </c>
      <c r="F39" s="43" t="s">
        <v>20</v>
      </c>
    </row>
    <row r="40" spans="2:6" x14ac:dyDescent="0.35">
      <c r="B40" s="40" t="s">
        <v>1858</v>
      </c>
      <c r="C40" s="42">
        <f t="shared" si="1"/>
        <v>0</v>
      </c>
      <c r="D40" s="42">
        <f t="shared" si="2"/>
        <v>0</v>
      </c>
      <c r="E40" s="42">
        <f t="shared" si="3"/>
        <v>0</v>
      </c>
      <c r="F40" s="43" t="s">
        <v>20</v>
      </c>
    </row>
    <row r="41" spans="2:6" x14ac:dyDescent="0.35">
      <c r="B41" s="40" t="s">
        <v>1859</v>
      </c>
      <c r="C41" s="42">
        <f t="shared" si="1"/>
        <v>0</v>
      </c>
      <c r="D41" s="42">
        <f t="shared" si="2"/>
        <v>0</v>
      </c>
      <c r="E41" s="42">
        <f t="shared" si="3"/>
        <v>0</v>
      </c>
      <c r="F41" s="43" t="s">
        <v>20</v>
      </c>
    </row>
    <row r="42" spans="2:6" x14ac:dyDescent="0.35">
      <c r="B42" s="40" t="s">
        <v>1860</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1861</v>
      </c>
    </row>
    <row r="50" spans="2:6" x14ac:dyDescent="0.35">
      <c r="B50" s="50" t="s">
        <v>1848</v>
      </c>
    </row>
    <row r="51" spans="2:6" x14ac:dyDescent="0.35">
      <c r="B51" s="38" t="s">
        <v>3</v>
      </c>
      <c r="C51" s="38" t="s">
        <v>1849</v>
      </c>
      <c r="D51" s="38" t="s">
        <v>1850</v>
      </c>
      <c r="E51" s="38" t="s">
        <v>1851</v>
      </c>
      <c r="F51" s="38" t="s">
        <v>1852</v>
      </c>
    </row>
    <row r="52" spans="2:6" x14ac:dyDescent="0.35">
      <c r="B52" s="40" t="s">
        <v>1862</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1863</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1864</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1865</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365</v>
      </c>
      <c r="F56" s="41">
        <f>SUM(C56:E56)</f>
        <v>365</v>
      </c>
    </row>
    <row r="58" spans="2:6" x14ac:dyDescent="0.35">
      <c r="B58" s="50" t="s">
        <v>1854</v>
      </c>
    </row>
    <row r="59" spans="2:6" x14ac:dyDescent="0.35">
      <c r="B59" s="51" t="s">
        <v>3</v>
      </c>
      <c r="C59" s="51" t="s">
        <v>1849</v>
      </c>
      <c r="D59" s="51" t="s">
        <v>1850</v>
      </c>
      <c r="E59" s="51" t="s">
        <v>1851</v>
      </c>
      <c r="F59" s="51" t="s">
        <v>20</v>
      </c>
    </row>
    <row r="60" spans="2:6" x14ac:dyDescent="0.35">
      <c r="B60" s="40" t="s">
        <v>1862</v>
      </c>
      <c r="C60" s="42">
        <f>IF(F52&gt;0, C52/F52, 0)</f>
        <v>0</v>
      </c>
      <c r="D60" s="42">
        <f>IF(F52&gt;0, D52/F52, 0)</f>
        <v>0</v>
      </c>
      <c r="E60" s="42">
        <f>IF(F52&gt;0, E52/F52, 0)</f>
        <v>0</v>
      </c>
      <c r="F60" s="43" t="s">
        <v>20</v>
      </c>
    </row>
    <row r="61" spans="2:6" x14ac:dyDescent="0.35">
      <c r="B61" s="40" t="s">
        <v>1863</v>
      </c>
      <c r="C61" s="42">
        <f>IF(F53&gt;0, C53/F53, 0)</f>
        <v>0</v>
      </c>
      <c r="D61" s="42">
        <f>IF(F53&gt;0, D53/F53, 0)</f>
        <v>0</v>
      </c>
      <c r="E61" s="42">
        <f>IF(F53&gt;0, E53/F53, 0)</f>
        <v>0</v>
      </c>
      <c r="F61" s="43" t="s">
        <v>20</v>
      </c>
    </row>
    <row r="62" spans="2:6" x14ac:dyDescent="0.35">
      <c r="B62" s="40" t="s">
        <v>1864</v>
      </c>
      <c r="C62" s="42">
        <f>IF(F54&gt;0, C54/F54, 0)</f>
        <v>0</v>
      </c>
      <c r="D62" s="42">
        <f>IF(F54&gt;0, D54/F54, 0)</f>
        <v>0</v>
      </c>
      <c r="E62" s="42">
        <f>IF(F54&gt;0, E54/F54, 0)</f>
        <v>0</v>
      </c>
      <c r="F62" s="43" t="s">
        <v>20</v>
      </c>
    </row>
    <row r="63" spans="2:6" x14ac:dyDescent="0.35">
      <c r="B63" s="40" t="s">
        <v>1865</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1866</v>
      </c>
    </row>
    <row r="71" spans="2:6" x14ac:dyDescent="0.35">
      <c r="B71" s="50" t="s">
        <v>1848</v>
      </c>
    </row>
    <row r="72" spans="2:6" x14ac:dyDescent="0.35">
      <c r="B72" s="38" t="s">
        <v>1867</v>
      </c>
      <c r="C72" s="38" t="s">
        <v>1849</v>
      </c>
      <c r="D72" s="38" t="s">
        <v>1850</v>
      </c>
      <c r="E72" s="38" t="s">
        <v>1851</v>
      </c>
      <c r="F72" s="38" t="s">
        <v>1852</v>
      </c>
    </row>
    <row r="73" spans="2:6" x14ac:dyDescent="0.35">
      <c r="B73" s="40" t="s">
        <v>1868</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1869</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1870</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365</v>
      </c>
      <c r="F76" s="41">
        <f>SUM(C76:E76)</f>
        <v>365</v>
      </c>
    </row>
    <row r="78" spans="2:6" x14ac:dyDescent="0.35">
      <c r="B78" s="50" t="s">
        <v>1854</v>
      </c>
    </row>
    <row r="79" spans="2:6" x14ac:dyDescent="0.35">
      <c r="B79" s="51" t="s">
        <v>1867</v>
      </c>
      <c r="C79" s="51" t="s">
        <v>1849</v>
      </c>
      <c r="D79" s="51" t="s">
        <v>1850</v>
      </c>
      <c r="E79" s="51" t="s">
        <v>1851</v>
      </c>
      <c r="F79" s="51" t="s">
        <v>20</v>
      </c>
    </row>
    <row r="80" spans="2:6" x14ac:dyDescent="0.35">
      <c r="B80" s="40" t="s">
        <v>1868</v>
      </c>
      <c r="C80" s="42">
        <f>IF(F73&gt;0, C73/F73, 0)</f>
        <v>0</v>
      </c>
      <c r="D80" s="42">
        <f>IF(F73&gt;0, D73/F73, 0)</f>
        <v>0</v>
      </c>
      <c r="E80" s="42">
        <f>IF(F73&gt;0, E73/F73, 0)</f>
        <v>0</v>
      </c>
      <c r="F80" s="43" t="s">
        <v>20</v>
      </c>
    </row>
    <row r="81" spans="2:15" x14ac:dyDescent="0.35">
      <c r="B81" s="40" t="s">
        <v>1869</v>
      </c>
      <c r="C81" s="42">
        <f>IF(F74&gt;0, C74/F74, 0)</f>
        <v>0</v>
      </c>
      <c r="D81" s="42">
        <f>IF(F74&gt;0, D74/F74, 0)</f>
        <v>0</v>
      </c>
      <c r="E81" s="42">
        <f>IF(F74&gt;0, E74/F74, 0)</f>
        <v>0</v>
      </c>
      <c r="F81" s="43" t="s">
        <v>20</v>
      </c>
    </row>
    <row r="82" spans="2:15" x14ac:dyDescent="0.35">
      <c r="B82" s="40" t="s">
        <v>1870</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1871</v>
      </c>
      <c r="J88" s="36" t="s">
        <v>1872</v>
      </c>
    </row>
    <row r="89" spans="2:15" x14ac:dyDescent="0.35">
      <c r="B89" s="38" t="s">
        <v>5</v>
      </c>
      <c r="C89" s="268" t="s">
        <v>1873</v>
      </c>
      <c r="D89" s="268"/>
      <c r="E89" s="38" t="s">
        <v>1841</v>
      </c>
      <c r="F89" s="38" t="s">
        <v>1849</v>
      </c>
      <c r="G89" s="268" t="s">
        <v>1874</v>
      </c>
      <c r="H89" s="268"/>
      <c r="J89" s="38" t="s">
        <v>5</v>
      </c>
      <c r="K89" s="38" t="s">
        <v>1862</v>
      </c>
      <c r="L89" s="38" t="s">
        <v>1863</v>
      </c>
      <c r="M89" s="38" t="s">
        <v>1864</v>
      </c>
      <c r="N89" s="38" t="s">
        <v>1865</v>
      </c>
      <c r="O89" s="38" t="s">
        <v>17</v>
      </c>
    </row>
    <row r="90" spans="2:15" x14ac:dyDescent="0.35">
      <c r="B90" s="44" t="s">
        <v>1856</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1856</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1857</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1857</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1858</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1858</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1859</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1859</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1860</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1860</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365</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365</v>
      </c>
    </row>
    <row r="102" spans="2:24" ht="21" x14ac:dyDescent="0.5">
      <c r="B102" s="36" t="s">
        <v>1875</v>
      </c>
      <c r="P102" s="53" t="s">
        <v>1876</v>
      </c>
    </row>
    <row r="104" spans="2:24" ht="60" customHeight="1" x14ac:dyDescent="0.35">
      <c r="B104" s="271" t="s">
        <v>1877</v>
      </c>
      <c r="C104" s="264"/>
      <c r="D104" s="264"/>
      <c r="E104" s="264"/>
      <c r="F104" s="264"/>
      <c r="P104" s="271" t="s">
        <v>1878</v>
      </c>
      <c r="Q104" s="264"/>
      <c r="R104" s="264"/>
      <c r="S104" s="264"/>
      <c r="T104" s="264"/>
      <c r="U104" s="264"/>
      <c r="V104" s="264"/>
      <c r="W104" s="264"/>
    </row>
    <row r="106" spans="2:24" ht="30" customHeight="1" x14ac:dyDescent="0.35">
      <c r="P106" s="54" t="s">
        <v>1879</v>
      </c>
      <c r="Q106" s="55">
        <f>C16</f>
        <v>0</v>
      </c>
      <c r="R106" s="56"/>
      <c r="S106" s="55">
        <f>C52</f>
        <v>0</v>
      </c>
      <c r="T106" s="56"/>
      <c r="U106" s="55">
        <f>C53</f>
        <v>0</v>
      </c>
      <c r="V106" s="56"/>
      <c r="W106" s="55">
        <f>C54</f>
        <v>0</v>
      </c>
      <c r="X106" s="56"/>
    </row>
    <row r="107" spans="2:24" ht="35" customHeight="1" x14ac:dyDescent="0.35">
      <c r="P107" s="57" t="s">
        <v>1880</v>
      </c>
      <c r="Q107" s="57" t="s">
        <v>1881</v>
      </c>
      <c r="R107" s="57" t="s">
        <v>1882</v>
      </c>
      <c r="S107" s="57" t="s">
        <v>1883</v>
      </c>
      <c r="T107" s="57" t="s">
        <v>1884</v>
      </c>
      <c r="U107" s="57" t="s">
        <v>1885</v>
      </c>
      <c r="V107" s="57" t="s">
        <v>1886</v>
      </c>
      <c r="W107" s="57" t="s">
        <v>1887</v>
      </c>
      <c r="X107" s="57" t="s">
        <v>1888</v>
      </c>
    </row>
    <row r="108" spans="2:24" x14ac:dyDescent="0.35">
      <c r="O108" s="58" t="s">
        <v>1889</v>
      </c>
      <c r="P108" s="59" t="s">
        <v>1890</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1891</v>
      </c>
      <c r="P143" s="53" t="s">
        <v>1892</v>
      </c>
    </row>
    <row r="145" spans="2:22" ht="45" customHeight="1" x14ac:dyDescent="0.35">
      <c r="B145" s="271" t="s">
        <v>1893</v>
      </c>
      <c r="C145" s="264"/>
      <c r="D145" s="264"/>
      <c r="E145" s="264"/>
      <c r="F145" s="264"/>
      <c r="P145" s="271" t="s">
        <v>1894</v>
      </c>
      <c r="Q145" s="264"/>
      <c r="R145" s="264"/>
      <c r="S145" s="264"/>
      <c r="T145" s="264"/>
      <c r="U145" s="264"/>
    </row>
    <row r="146" spans="2:22" ht="35" customHeight="1" x14ac:dyDescent="0.35">
      <c r="P146" s="268" t="s">
        <v>1895</v>
      </c>
      <c r="Q146" s="268"/>
      <c r="R146" s="268" t="s">
        <v>1896</v>
      </c>
      <c r="S146" s="268"/>
      <c r="T146" s="268"/>
    </row>
    <row r="147" spans="2:22" ht="30" customHeight="1" x14ac:dyDescent="0.35">
      <c r="P147" s="272">
        <v>0</v>
      </c>
      <c r="Q147" s="273"/>
      <c r="R147" s="274" t="s">
        <v>1897</v>
      </c>
      <c r="S147" s="275"/>
      <c r="T147" s="275"/>
    </row>
    <row r="150" spans="2:22" ht="25" customHeight="1" x14ac:dyDescent="0.35">
      <c r="P150" s="62" t="s">
        <v>1880</v>
      </c>
      <c r="Q150" s="62" t="s">
        <v>1898</v>
      </c>
      <c r="R150" s="62" t="s">
        <v>1899</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1758</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7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t="s">
        <v>74</v>
      </c>
      <c r="L13" s="4"/>
      <c r="M13" s="3" t="str">
        <f t="shared" si="0"/>
        <v>Outstanding</v>
      </c>
      <c r="N13" s="11" t="s">
        <v>20</v>
      </c>
    </row>
    <row r="14" spans="1:14" ht="60" customHeight="1" x14ac:dyDescent="0.35">
      <c r="A14" s="9" t="s">
        <v>54</v>
      </c>
      <c r="B14" s="2" t="s">
        <v>75</v>
      </c>
      <c r="C14" s="1" t="s">
        <v>76</v>
      </c>
      <c r="D14" s="3" t="s">
        <v>17</v>
      </c>
      <c r="E14" s="3" t="s">
        <v>18</v>
      </c>
      <c r="F14" s="3" t="s">
        <v>19</v>
      </c>
      <c r="G14" s="3" t="s">
        <v>20</v>
      </c>
      <c r="H14" s="4" t="s">
        <v>20</v>
      </c>
      <c r="I14" s="4" t="s">
        <v>77</v>
      </c>
      <c r="J14" s="4" t="s">
        <v>78</v>
      </c>
      <c r="K14" s="4" t="s">
        <v>79</v>
      </c>
      <c r="L14" s="4"/>
      <c r="M14" s="3" t="str">
        <f t="shared" si="0"/>
        <v>Outstanding</v>
      </c>
      <c r="N14" s="11" t="s">
        <v>20</v>
      </c>
    </row>
    <row r="15" spans="1:14" ht="60" customHeight="1" x14ac:dyDescent="0.35">
      <c r="A15" s="9" t="s">
        <v>54</v>
      </c>
      <c r="B15" s="2" t="s">
        <v>80</v>
      </c>
      <c r="C15" s="1" t="s">
        <v>81</v>
      </c>
      <c r="D15" s="3" t="s">
        <v>17</v>
      </c>
      <c r="E15" s="3" t="s">
        <v>18</v>
      </c>
      <c r="F15" s="3" t="s">
        <v>19</v>
      </c>
      <c r="G15" s="3" t="s">
        <v>20</v>
      </c>
      <c r="H15" s="4" t="s">
        <v>20</v>
      </c>
      <c r="I15" s="4" t="s">
        <v>82</v>
      </c>
      <c r="J15" s="4" t="s">
        <v>83</v>
      </c>
      <c r="K15" s="4" t="s">
        <v>84</v>
      </c>
      <c r="L15" s="4"/>
      <c r="M15" s="3" t="str">
        <f t="shared" si="0"/>
        <v>Outstanding</v>
      </c>
      <c r="N15" s="11" t="s">
        <v>20</v>
      </c>
    </row>
    <row r="16" spans="1:14" ht="60" customHeight="1" x14ac:dyDescent="0.35">
      <c r="A16" s="9" t="s">
        <v>54</v>
      </c>
      <c r="B16" s="2" t="s">
        <v>85</v>
      </c>
      <c r="C16" s="1" t="s">
        <v>86</v>
      </c>
      <c r="D16" s="3" t="s">
        <v>17</v>
      </c>
      <c r="E16" s="3" t="s">
        <v>18</v>
      </c>
      <c r="F16" s="3" t="s">
        <v>19</v>
      </c>
      <c r="G16" s="3" t="s">
        <v>20</v>
      </c>
      <c r="H16" s="4" t="s">
        <v>20</v>
      </c>
      <c r="I16" s="4" t="s">
        <v>87</v>
      </c>
      <c r="J16" s="4" t="s">
        <v>88</v>
      </c>
      <c r="K16" s="4" t="s">
        <v>89</v>
      </c>
      <c r="L16" s="4"/>
      <c r="M16" s="3" t="str">
        <f t="shared" si="0"/>
        <v>Outstanding</v>
      </c>
      <c r="N16" s="11" t="s">
        <v>20</v>
      </c>
    </row>
    <row r="17" spans="1:14" ht="60" customHeight="1" x14ac:dyDescent="0.35">
      <c r="A17" s="9" t="s">
        <v>54</v>
      </c>
      <c r="B17" s="2" t="s">
        <v>90</v>
      </c>
      <c r="C17" s="1" t="s">
        <v>91</v>
      </c>
      <c r="D17" s="3" t="s">
        <v>17</v>
      </c>
      <c r="E17" s="3" t="s">
        <v>18</v>
      </c>
      <c r="F17" s="3" t="s">
        <v>19</v>
      </c>
      <c r="G17" s="3" t="s">
        <v>20</v>
      </c>
      <c r="H17" s="4" t="s">
        <v>20</v>
      </c>
      <c r="I17" s="4" t="s">
        <v>92</v>
      </c>
      <c r="J17" s="4" t="s">
        <v>93</v>
      </c>
      <c r="K17" s="4" t="s">
        <v>94</v>
      </c>
      <c r="L17" s="4"/>
      <c r="M17" s="3" t="str">
        <f t="shared" si="0"/>
        <v>Outstanding</v>
      </c>
      <c r="N17" s="11" t="s">
        <v>20</v>
      </c>
    </row>
    <row r="18" spans="1:14" ht="60" customHeight="1" x14ac:dyDescent="0.35">
      <c r="A18" s="9" t="s">
        <v>54</v>
      </c>
      <c r="B18" s="2" t="s">
        <v>95</v>
      </c>
      <c r="C18" s="1" t="s">
        <v>96</v>
      </c>
      <c r="D18" s="3" t="s">
        <v>17</v>
      </c>
      <c r="E18" s="3" t="s">
        <v>18</v>
      </c>
      <c r="F18" s="3" t="s">
        <v>19</v>
      </c>
      <c r="G18" s="3" t="s">
        <v>20</v>
      </c>
      <c r="H18" s="4" t="s">
        <v>20</v>
      </c>
      <c r="I18" s="4" t="s">
        <v>97</v>
      </c>
      <c r="J18" s="4" t="s">
        <v>98</v>
      </c>
      <c r="K18" s="4" t="s">
        <v>99</v>
      </c>
      <c r="L18" s="4"/>
      <c r="M18" s="3" t="str">
        <f t="shared" si="0"/>
        <v>Outstanding</v>
      </c>
      <c r="N18" s="11" t="s">
        <v>20</v>
      </c>
    </row>
    <row r="19" spans="1:14" ht="60" customHeight="1" x14ac:dyDescent="0.35">
      <c r="A19" s="9" t="s">
        <v>54</v>
      </c>
      <c r="B19" s="2" t="s">
        <v>100</v>
      </c>
      <c r="C19" s="1" t="s">
        <v>101</v>
      </c>
      <c r="D19" s="3" t="s">
        <v>17</v>
      </c>
      <c r="E19" s="3" t="s">
        <v>18</v>
      </c>
      <c r="F19" s="3" t="s">
        <v>19</v>
      </c>
      <c r="G19" s="3" t="s">
        <v>20</v>
      </c>
      <c r="H19" s="4" t="s">
        <v>20</v>
      </c>
      <c r="I19" s="4" t="s">
        <v>102</v>
      </c>
      <c r="J19" s="4" t="s">
        <v>103</v>
      </c>
      <c r="K19" s="4" t="s">
        <v>104</v>
      </c>
      <c r="L19" s="4"/>
      <c r="M19" s="3" t="str">
        <f t="shared" si="0"/>
        <v>Outstanding</v>
      </c>
      <c r="N19" s="11" t="s">
        <v>20</v>
      </c>
    </row>
    <row r="20" spans="1:14" ht="60" customHeight="1" x14ac:dyDescent="0.35">
      <c r="A20" s="9" t="s">
        <v>54</v>
      </c>
      <c r="B20" s="2" t="s">
        <v>105</v>
      </c>
      <c r="C20" s="1" t="s">
        <v>106</v>
      </c>
      <c r="D20" s="3" t="s">
        <v>17</v>
      </c>
      <c r="E20" s="3" t="s">
        <v>18</v>
      </c>
      <c r="F20" s="3" t="s">
        <v>19</v>
      </c>
      <c r="G20" s="3" t="s">
        <v>20</v>
      </c>
      <c r="H20" s="4" t="s">
        <v>20</v>
      </c>
      <c r="I20" s="4" t="s">
        <v>107</v>
      </c>
      <c r="J20" s="4" t="s">
        <v>108</v>
      </c>
      <c r="K20" s="4" t="s">
        <v>109</v>
      </c>
      <c r="L20" s="4"/>
      <c r="M20" s="3" t="str">
        <f t="shared" si="0"/>
        <v>Outstanding</v>
      </c>
      <c r="N20" s="11" t="s">
        <v>20</v>
      </c>
    </row>
    <row r="21" spans="1:14" ht="60" customHeight="1" x14ac:dyDescent="0.35">
      <c r="A21" s="9" t="s">
        <v>54</v>
      </c>
      <c r="B21" s="2" t="s">
        <v>110</v>
      </c>
      <c r="C21" s="1" t="s">
        <v>111</v>
      </c>
      <c r="D21" s="3" t="s">
        <v>17</v>
      </c>
      <c r="E21" s="3" t="s">
        <v>18</v>
      </c>
      <c r="F21" s="3" t="s">
        <v>19</v>
      </c>
      <c r="G21" s="3" t="s">
        <v>20</v>
      </c>
      <c r="H21" s="4" t="s">
        <v>20</v>
      </c>
      <c r="I21" s="4" t="s">
        <v>112</v>
      </c>
      <c r="J21" s="4" t="s">
        <v>113</v>
      </c>
      <c r="K21" s="4" t="s">
        <v>114</v>
      </c>
      <c r="L21" s="4"/>
      <c r="M21" s="3" t="str">
        <f t="shared" si="0"/>
        <v>Outstanding</v>
      </c>
      <c r="N21" s="11" t="s">
        <v>20</v>
      </c>
    </row>
    <row r="22" spans="1:14" ht="60" customHeight="1" x14ac:dyDescent="0.35">
      <c r="A22" s="9" t="s">
        <v>54</v>
      </c>
      <c r="B22" s="2" t="s">
        <v>115</v>
      </c>
      <c r="C22" s="1" t="s">
        <v>116</v>
      </c>
      <c r="D22" s="3" t="s">
        <v>17</v>
      </c>
      <c r="E22" s="3" t="s">
        <v>18</v>
      </c>
      <c r="F22" s="3" t="s">
        <v>19</v>
      </c>
      <c r="G22" s="3" t="s">
        <v>20</v>
      </c>
      <c r="H22" s="4" t="s">
        <v>20</v>
      </c>
      <c r="I22" s="4" t="s">
        <v>117</v>
      </c>
      <c r="J22" s="4" t="s">
        <v>118</v>
      </c>
      <c r="K22" s="4" t="s">
        <v>119</v>
      </c>
      <c r="L22" s="4"/>
      <c r="M22" s="3" t="str">
        <f t="shared" si="0"/>
        <v>Outstanding</v>
      </c>
      <c r="N22" s="11" t="s">
        <v>20</v>
      </c>
    </row>
    <row r="23" spans="1:14" ht="60" customHeight="1" x14ac:dyDescent="0.35">
      <c r="A23" s="9" t="s">
        <v>54</v>
      </c>
      <c r="B23" s="2" t="s">
        <v>120</v>
      </c>
      <c r="C23" s="1" t="s">
        <v>121</v>
      </c>
      <c r="D23" s="3" t="s">
        <v>17</v>
      </c>
      <c r="E23" s="3" t="s">
        <v>18</v>
      </c>
      <c r="F23" s="3" t="s">
        <v>19</v>
      </c>
      <c r="G23" s="3" t="s">
        <v>20</v>
      </c>
      <c r="H23" s="4" t="s">
        <v>20</v>
      </c>
      <c r="I23" s="4" t="s">
        <v>122</v>
      </c>
      <c r="J23" s="4" t="s">
        <v>123</v>
      </c>
      <c r="K23" s="4" t="s">
        <v>124</v>
      </c>
      <c r="L23" s="4"/>
      <c r="M23" s="3" t="str">
        <f t="shared" si="0"/>
        <v>Outstanding</v>
      </c>
      <c r="N23" s="11" t="s">
        <v>20</v>
      </c>
    </row>
    <row r="24" spans="1:14" ht="60" customHeight="1" x14ac:dyDescent="0.35">
      <c r="A24" s="9" t="s">
        <v>54</v>
      </c>
      <c r="B24" s="2" t="s">
        <v>125</v>
      </c>
      <c r="C24" s="1" t="s">
        <v>126</v>
      </c>
      <c r="D24" s="3" t="s">
        <v>17</v>
      </c>
      <c r="E24" s="3" t="s">
        <v>18</v>
      </c>
      <c r="F24" s="3" t="s">
        <v>19</v>
      </c>
      <c r="G24" s="3" t="s">
        <v>20</v>
      </c>
      <c r="H24" s="4" t="s">
        <v>20</v>
      </c>
      <c r="I24" s="4" t="s">
        <v>127</v>
      </c>
      <c r="J24" s="4" t="s">
        <v>128</v>
      </c>
      <c r="K24" s="4" t="s">
        <v>129</v>
      </c>
      <c r="L24" s="4"/>
      <c r="M24" s="3" t="str">
        <f t="shared" si="0"/>
        <v>Outstanding</v>
      </c>
      <c r="N24" s="11" t="s">
        <v>20</v>
      </c>
    </row>
    <row r="25" spans="1:14" ht="60" customHeight="1" x14ac:dyDescent="0.35">
      <c r="A25" s="9" t="s">
        <v>54</v>
      </c>
      <c r="B25" s="2" t="s">
        <v>130</v>
      </c>
      <c r="C25" s="1" t="s">
        <v>131</v>
      </c>
      <c r="D25" s="3" t="s">
        <v>17</v>
      </c>
      <c r="E25" s="3" t="s">
        <v>18</v>
      </c>
      <c r="F25" s="3" t="s">
        <v>19</v>
      </c>
      <c r="G25" s="3" t="s">
        <v>20</v>
      </c>
      <c r="H25" s="4" t="s">
        <v>20</v>
      </c>
      <c r="I25" s="4" t="s">
        <v>132</v>
      </c>
      <c r="J25" s="4" t="s">
        <v>133</v>
      </c>
      <c r="K25" s="4" t="s">
        <v>134</v>
      </c>
      <c r="L25" s="4"/>
      <c r="M25" s="3" t="str">
        <f t="shared" si="0"/>
        <v>Outstanding</v>
      </c>
      <c r="N25" s="11" t="s">
        <v>20</v>
      </c>
    </row>
    <row r="26" spans="1:14" ht="60" customHeight="1" x14ac:dyDescent="0.35">
      <c r="A26" s="9" t="s">
        <v>54</v>
      </c>
      <c r="B26" s="2" t="s">
        <v>135</v>
      </c>
      <c r="C26" s="1" t="s">
        <v>136</v>
      </c>
      <c r="D26" s="3" t="s">
        <v>17</v>
      </c>
      <c r="E26" s="3" t="s">
        <v>18</v>
      </c>
      <c r="F26" s="3" t="s">
        <v>19</v>
      </c>
      <c r="G26" s="3" t="s">
        <v>20</v>
      </c>
      <c r="H26" s="4" t="s">
        <v>20</v>
      </c>
      <c r="I26" s="4" t="s">
        <v>137</v>
      </c>
      <c r="J26" s="4" t="s">
        <v>138</v>
      </c>
      <c r="K26" s="4" t="s">
        <v>139</v>
      </c>
      <c r="L26" s="4"/>
      <c r="M26" s="3" t="str">
        <f t="shared" si="0"/>
        <v>Outstanding</v>
      </c>
      <c r="N26" s="11" t="s">
        <v>20</v>
      </c>
    </row>
    <row r="27" spans="1:14" ht="60" customHeight="1" x14ac:dyDescent="0.35">
      <c r="A27" s="9" t="s">
        <v>54</v>
      </c>
      <c r="B27" s="2" t="s">
        <v>140</v>
      </c>
      <c r="C27" s="1" t="s">
        <v>141</v>
      </c>
      <c r="D27" s="3" t="s">
        <v>17</v>
      </c>
      <c r="E27" s="3" t="s">
        <v>18</v>
      </c>
      <c r="F27" s="3" t="s">
        <v>19</v>
      </c>
      <c r="G27" s="3" t="s">
        <v>20</v>
      </c>
      <c r="H27" s="4" t="s">
        <v>20</v>
      </c>
      <c r="I27" s="4" t="s">
        <v>142</v>
      </c>
      <c r="J27" s="4" t="s">
        <v>143</v>
      </c>
      <c r="K27" s="4" t="s">
        <v>144</v>
      </c>
      <c r="L27" s="4"/>
      <c r="M27" s="3" t="str">
        <f t="shared" si="0"/>
        <v>Outstanding</v>
      </c>
      <c r="N27" s="11" t="s">
        <v>20</v>
      </c>
    </row>
    <row r="28" spans="1:14" ht="60" customHeight="1" x14ac:dyDescent="0.35">
      <c r="A28" s="9" t="s">
        <v>54</v>
      </c>
      <c r="B28" s="2" t="s">
        <v>145</v>
      </c>
      <c r="C28" s="1" t="s">
        <v>146</v>
      </c>
      <c r="D28" s="3" t="s">
        <v>17</v>
      </c>
      <c r="E28" s="3" t="s">
        <v>18</v>
      </c>
      <c r="F28" s="3" t="s">
        <v>19</v>
      </c>
      <c r="G28" s="3" t="s">
        <v>20</v>
      </c>
      <c r="H28" s="4" t="s">
        <v>20</v>
      </c>
      <c r="I28" s="4" t="s">
        <v>147</v>
      </c>
      <c r="J28" s="4" t="s">
        <v>148</v>
      </c>
      <c r="K28" s="4" t="s">
        <v>149</v>
      </c>
      <c r="L28" s="4"/>
      <c r="M28" s="3" t="str">
        <f t="shared" si="0"/>
        <v>Outstanding</v>
      </c>
      <c r="N28" s="11" t="s">
        <v>20</v>
      </c>
    </row>
    <row r="29" spans="1:14" ht="60" customHeight="1" x14ac:dyDescent="0.35">
      <c r="A29" s="9" t="s">
        <v>54</v>
      </c>
      <c r="B29" s="2" t="s">
        <v>150</v>
      </c>
      <c r="C29" s="1" t="s">
        <v>151</v>
      </c>
      <c r="D29" s="3" t="s">
        <v>17</v>
      </c>
      <c r="E29" s="3" t="s">
        <v>18</v>
      </c>
      <c r="F29" s="3" t="s">
        <v>19</v>
      </c>
      <c r="G29" s="3" t="s">
        <v>20</v>
      </c>
      <c r="H29" s="4" t="s">
        <v>20</v>
      </c>
      <c r="I29" s="4" t="s">
        <v>152</v>
      </c>
      <c r="J29" s="4" t="s">
        <v>153</v>
      </c>
      <c r="K29" s="4" t="s">
        <v>154</v>
      </c>
      <c r="L29" s="4"/>
      <c r="M29" s="3" t="str">
        <f t="shared" si="0"/>
        <v>Outstanding</v>
      </c>
      <c r="N29" s="11" t="s">
        <v>20</v>
      </c>
    </row>
    <row r="30" spans="1:14" ht="60" customHeight="1" x14ac:dyDescent="0.35">
      <c r="A30" s="9" t="s">
        <v>54</v>
      </c>
      <c r="B30" s="2" t="s">
        <v>155</v>
      </c>
      <c r="C30" s="1" t="s">
        <v>156</v>
      </c>
      <c r="D30" s="3" t="s">
        <v>17</v>
      </c>
      <c r="E30" s="3" t="s">
        <v>18</v>
      </c>
      <c r="F30" s="3" t="s">
        <v>19</v>
      </c>
      <c r="G30" s="3" t="s">
        <v>20</v>
      </c>
      <c r="H30" s="4" t="s">
        <v>20</v>
      </c>
      <c r="I30" s="4" t="s">
        <v>157</v>
      </c>
      <c r="J30" s="4" t="s">
        <v>158</v>
      </c>
      <c r="K30" s="4" t="s">
        <v>159</v>
      </c>
      <c r="L30" s="4"/>
      <c r="M30" s="3" t="str">
        <f t="shared" si="0"/>
        <v>Outstanding</v>
      </c>
      <c r="N30" s="11" t="s">
        <v>20</v>
      </c>
    </row>
    <row r="31" spans="1:14" ht="60" customHeight="1" x14ac:dyDescent="0.35">
      <c r="A31" s="9" t="s">
        <v>54</v>
      </c>
      <c r="B31" s="2" t="s">
        <v>160</v>
      </c>
      <c r="C31" s="1" t="s">
        <v>161</v>
      </c>
      <c r="D31" s="3" t="s">
        <v>17</v>
      </c>
      <c r="E31" s="3" t="s">
        <v>18</v>
      </c>
      <c r="F31" s="3" t="s">
        <v>19</v>
      </c>
      <c r="G31" s="3" t="s">
        <v>20</v>
      </c>
      <c r="H31" s="4" t="s">
        <v>20</v>
      </c>
      <c r="I31" s="4" t="s">
        <v>162</v>
      </c>
      <c r="J31" s="4" t="s">
        <v>163</v>
      </c>
      <c r="K31" s="4" t="s">
        <v>164</v>
      </c>
      <c r="L31" s="4"/>
      <c r="M31" s="3" t="str">
        <f t="shared" si="0"/>
        <v>Outstanding</v>
      </c>
      <c r="N31" s="11" t="s">
        <v>20</v>
      </c>
    </row>
    <row r="32" spans="1:14" ht="60" customHeight="1" x14ac:dyDescent="0.35">
      <c r="A32" s="9" t="s">
        <v>54</v>
      </c>
      <c r="B32" s="2" t="s">
        <v>165</v>
      </c>
      <c r="C32" s="1" t="s">
        <v>166</v>
      </c>
      <c r="D32" s="3" t="s">
        <v>17</v>
      </c>
      <c r="E32" s="3" t="s">
        <v>18</v>
      </c>
      <c r="F32" s="3" t="s">
        <v>19</v>
      </c>
      <c r="G32" s="3" t="s">
        <v>20</v>
      </c>
      <c r="H32" s="4" t="s">
        <v>20</v>
      </c>
      <c r="I32" s="4" t="s">
        <v>167</v>
      </c>
      <c r="J32" s="4" t="s">
        <v>168</v>
      </c>
      <c r="K32" s="4" t="s">
        <v>169</v>
      </c>
      <c r="L32" s="4"/>
      <c r="M32" s="3" t="str">
        <f t="shared" si="0"/>
        <v>Outstanding</v>
      </c>
      <c r="N32" s="11" t="s">
        <v>20</v>
      </c>
    </row>
    <row r="33" spans="1:14" ht="60" customHeight="1" x14ac:dyDescent="0.35">
      <c r="A33" s="9" t="s">
        <v>54</v>
      </c>
      <c r="B33" s="2" t="s">
        <v>170</v>
      </c>
      <c r="C33" s="1" t="s">
        <v>171</v>
      </c>
      <c r="D33" s="3" t="s">
        <v>17</v>
      </c>
      <c r="E33" s="3" t="s">
        <v>18</v>
      </c>
      <c r="F33" s="3" t="s">
        <v>19</v>
      </c>
      <c r="G33" s="3" t="s">
        <v>20</v>
      </c>
      <c r="H33" s="4" t="s">
        <v>20</v>
      </c>
      <c r="I33" s="4" t="s">
        <v>172</v>
      </c>
      <c r="J33" s="4" t="s">
        <v>173</v>
      </c>
      <c r="K33" s="4" t="s">
        <v>174</v>
      </c>
      <c r="L33" s="4"/>
      <c r="M33" s="3" t="str">
        <f t="shared" si="0"/>
        <v>Outstanding</v>
      </c>
      <c r="N33" s="11" t="s">
        <v>20</v>
      </c>
    </row>
    <row r="34" spans="1:14" ht="60" customHeight="1" x14ac:dyDescent="0.35">
      <c r="A34" s="9" t="s">
        <v>54</v>
      </c>
      <c r="B34" s="2" t="s">
        <v>175</v>
      </c>
      <c r="C34" s="1" t="s">
        <v>176</v>
      </c>
      <c r="D34" s="3" t="s">
        <v>17</v>
      </c>
      <c r="E34" s="3" t="s">
        <v>18</v>
      </c>
      <c r="F34" s="3" t="s">
        <v>19</v>
      </c>
      <c r="G34" s="3" t="s">
        <v>20</v>
      </c>
      <c r="H34" s="4" t="s">
        <v>20</v>
      </c>
      <c r="I34" s="4" t="s">
        <v>177</v>
      </c>
      <c r="J34" s="4" t="s">
        <v>178</v>
      </c>
      <c r="K34" s="4" t="s">
        <v>179</v>
      </c>
      <c r="L34" s="4"/>
      <c r="M34" s="3" t="str">
        <f t="shared" si="0"/>
        <v>Outstanding</v>
      </c>
      <c r="N34" s="11" t="s">
        <v>20</v>
      </c>
    </row>
    <row r="35" spans="1:14" ht="60" customHeight="1" x14ac:dyDescent="0.35">
      <c r="A35" s="9" t="s">
        <v>54</v>
      </c>
      <c r="B35" s="2" t="s">
        <v>180</v>
      </c>
      <c r="C35" s="1" t="s">
        <v>181</v>
      </c>
      <c r="D35" s="3" t="s">
        <v>17</v>
      </c>
      <c r="E35" s="3" t="s">
        <v>18</v>
      </c>
      <c r="F35" s="3" t="s">
        <v>19</v>
      </c>
      <c r="G35" s="3" t="s">
        <v>20</v>
      </c>
      <c r="H35" s="4" t="s">
        <v>20</v>
      </c>
      <c r="I35" s="4" t="s">
        <v>182</v>
      </c>
      <c r="J35" s="4" t="s">
        <v>183</v>
      </c>
      <c r="K35" s="4" t="s">
        <v>184</v>
      </c>
      <c r="L35" s="4"/>
      <c r="M35" s="3" t="str">
        <f t="shared" si="0"/>
        <v>Outstanding</v>
      </c>
      <c r="N35" s="11" t="s">
        <v>20</v>
      </c>
    </row>
    <row r="36" spans="1:14" ht="60" customHeight="1" x14ac:dyDescent="0.35">
      <c r="A36" s="9" t="s">
        <v>54</v>
      </c>
      <c r="B36" s="2" t="s">
        <v>185</v>
      </c>
      <c r="C36" s="1" t="s">
        <v>186</v>
      </c>
      <c r="D36" s="3" t="s">
        <v>17</v>
      </c>
      <c r="E36" s="3" t="s">
        <v>18</v>
      </c>
      <c r="F36" s="3" t="s">
        <v>19</v>
      </c>
      <c r="G36" s="3" t="s">
        <v>20</v>
      </c>
      <c r="H36" s="4" t="s">
        <v>20</v>
      </c>
      <c r="I36" s="4" t="s">
        <v>187</v>
      </c>
      <c r="J36" s="4" t="s">
        <v>188</v>
      </c>
      <c r="K36" s="4" t="s">
        <v>189</v>
      </c>
      <c r="L36" s="4"/>
      <c r="M36" s="3" t="str">
        <f t="shared" si="0"/>
        <v>Outstanding</v>
      </c>
      <c r="N36" s="11" t="s">
        <v>20</v>
      </c>
    </row>
    <row r="37" spans="1:14" ht="60" customHeight="1" x14ac:dyDescent="0.35">
      <c r="A37" s="9" t="s">
        <v>54</v>
      </c>
      <c r="B37" s="2" t="s">
        <v>190</v>
      </c>
      <c r="C37" s="1" t="s">
        <v>191</v>
      </c>
      <c r="D37" s="3" t="s">
        <v>17</v>
      </c>
      <c r="E37" s="3" t="s">
        <v>18</v>
      </c>
      <c r="F37" s="3" t="s">
        <v>19</v>
      </c>
      <c r="G37" s="3" t="s">
        <v>20</v>
      </c>
      <c r="H37" s="4" t="s">
        <v>20</v>
      </c>
      <c r="I37" s="4" t="s">
        <v>192</v>
      </c>
      <c r="J37" s="4" t="s">
        <v>193</v>
      </c>
      <c r="K37" s="4" t="s">
        <v>194</v>
      </c>
      <c r="L37" s="4"/>
      <c r="M37" s="3" t="str">
        <f t="shared" si="0"/>
        <v>Outstanding</v>
      </c>
      <c r="N37" s="11" t="s">
        <v>20</v>
      </c>
    </row>
    <row r="38" spans="1:14" ht="60" customHeight="1" x14ac:dyDescent="0.35">
      <c r="A38" s="9" t="s">
        <v>54</v>
      </c>
      <c r="B38" s="2" t="s">
        <v>195</v>
      </c>
      <c r="C38" s="1" t="s">
        <v>196</v>
      </c>
      <c r="D38" s="3" t="s">
        <v>17</v>
      </c>
      <c r="E38" s="3" t="s">
        <v>18</v>
      </c>
      <c r="F38" s="3" t="s">
        <v>19</v>
      </c>
      <c r="G38" s="3" t="s">
        <v>20</v>
      </c>
      <c r="H38" s="4" t="s">
        <v>20</v>
      </c>
      <c r="I38" s="4" t="s">
        <v>197</v>
      </c>
      <c r="J38" s="4" t="s">
        <v>198</v>
      </c>
      <c r="K38" s="4" t="s">
        <v>199</v>
      </c>
      <c r="L38" s="4"/>
      <c r="M38" s="3" t="str">
        <f t="shared" si="0"/>
        <v>Outstanding</v>
      </c>
      <c r="N38" s="11" t="s">
        <v>20</v>
      </c>
    </row>
    <row r="39" spans="1:14" ht="60" customHeight="1" x14ac:dyDescent="0.35">
      <c r="A39" s="9" t="s">
        <v>54</v>
      </c>
      <c r="B39" s="2" t="s">
        <v>200</v>
      </c>
      <c r="C39" s="1" t="s">
        <v>201</v>
      </c>
      <c r="D39" s="3" t="s">
        <v>17</v>
      </c>
      <c r="E39" s="3" t="s">
        <v>18</v>
      </c>
      <c r="F39" s="3" t="s">
        <v>19</v>
      </c>
      <c r="G39" s="3" t="s">
        <v>20</v>
      </c>
      <c r="H39" s="4" t="s">
        <v>20</v>
      </c>
      <c r="I39" s="4" t="s">
        <v>202</v>
      </c>
      <c r="J39" s="4" t="s">
        <v>203</v>
      </c>
      <c r="K39" s="4" t="s">
        <v>204</v>
      </c>
      <c r="L39" s="4"/>
      <c r="M39" s="3" t="str">
        <f t="shared" si="0"/>
        <v>Outstanding</v>
      </c>
      <c r="N39" s="11" t="s">
        <v>20</v>
      </c>
    </row>
    <row r="40" spans="1:14" ht="60" customHeight="1" x14ac:dyDescent="0.35">
      <c r="A40" s="9" t="s">
        <v>54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210</v>
      </c>
      <c r="B41" s="2" t="s">
        <v>211</v>
      </c>
      <c r="C41" s="1" t="s">
        <v>212</v>
      </c>
      <c r="D41" s="3" t="s">
        <v>17</v>
      </c>
      <c r="E41" s="3" t="s">
        <v>18</v>
      </c>
      <c r="F41" s="3" t="s">
        <v>19</v>
      </c>
      <c r="G41" s="3" t="s">
        <v>20</v>
      </c>
      <c r="H41" s="4" t="s">
        <v>20</v>
      </c>
      <c r="I41" s="4" t="s">
        <v>213</v>
      </c>
      <c r="J41" s="4" t="s">
        <v>214</v>
      </c>
      <c r="K41" s="4" t="s">
        <v>215</v>
      </c>
      <c r="L41" s="4"/>
      <c r="M41" s="3" t="str">
        <f t="shared" si="0"/>
        <v>Outstanding</v>
      </c>
      <c r="N41" s="11" t="s">
        <v>20</v>
      </c>
    </row>
    <row r="42" spans="1:14" ht="60" customHeight="1" x14ac:dyDescent="0.35">
      <c r="A42" s="9" t="s">
        <v>210</v>
      </c>
      <c r="B42" s="2" t="s">
        <v>216</v>
      </c>
      <c r="C42" s="1" t="s">
        <v>217</v>
      </c>
      <c r="D42" s="3" t="s">
        <v>17</v>
      </c>
      <c r="E42" s="3" t="s">
        <v>18</v>
      </c>
      <c r="F42" s="3" t="s">
        <v>19</v>
      </c>
      <c r="G42" s="3" t="s">
        <v>20</v>
      </c>
      <c r="H42" s="4" t="s">
        <v>20</v>
      </c>
      <c r="I42" s="4" t="s">
        <v>218</v>
      </c>
      <c r="J42" s="4" t="s">
        <v>219</v>
      </c>
      <c r="K42" s="4" t="s">
        <v>215</v>
      </c>
      <c r="L42" s="4"/>
      <c r="M42" s="3" t="str">
        <f t="shared" si="0"/>
        <v>Outstanding</v>
      </c>
      <c r="N42" s="11" t="s">
        <v>20</v>
      </c>
    </row>
    <row r="43" spans="1:14" ht="60" customHeight="1" x14ac:dyDescent="0.35">
      <c r="A43" s="9" t="s">
        <v>210</v>
      </c>
      <c r="B43" s="2" t="s">
        <v>220</v>
      </c>
      <c r="C43" s="1" t="s">
        <v>221</v>
      </c>
      <c r="D43" s="3" t="s">
        <v>17</v>
      </c>
      <c r="E43" s="3" t="s">
        <v>18</v>
      </c>
      <c r="F43" s="3" t="s">
        <v>19</v>
      </c>
      <c r="G43" s="3" t="s">
        <v>20</v>
      </c>
      <c r="H43" s="4" t="s">
        <v>20</v>
      </c>
      <c r="I43" s="4" t="s">
        <v>222</v>
      </c>
      <c r="J43" s="4" t="s">
        <v>223</v>
      </c>
      <c r="K43" s="4" t="s">
        <v>215</v>
      </c>
      <c r="L43" s="4"/>
      <c r="M43" s="3" t="str">
        <f t="shared" si="0"/>
        <v>Outstanding</v>
      </c>
      <c r="N43" s="11" t="s">
        <v>20</v>
      </c>
    </row>
    <row r="44" spans="1:14" ht="60" customHeight="1" x14ac:dyDescent="0.35">
      <c r="A44" s="9" t="s">
        <v>210</v>
      </c>
      <c r="B44" s="2" t="s">
        <v>224</v>
      </c>
      <c r="C44" s="1" t="s">
        <v>225</v>
      </c>
      <c r="D44" s="3" t="s">
        <v>17</v>
      </c>
      <c r="E44" s="3" t="s">
        <v>18</v>
      </c>
      <c r="F44" s="3" t="s">
        <v>19</v>
      </c>
      <c r="G44" s="3" t="s">
        <v>20</v>
      </c>
      <c r="H44" s="4" t="s">
        <v>20</v>
      </c>
      <c r="I44" s="4" t="s">
        <v>226</v>
      </c>
      <c r="J44" s="4" t="s">
        <v>227</v>
      </c>
      <c r="K44" s="4" t="s">
        <v>215</v>
      </c>
      <c r="L44" s="4"/>
      <c r="M44" s="3" t="str">
        <f t="shared" si="0"/>
        <v>Outstanding</v>
      </c>
      <c r="N44" s="11" t="s">
        <v>20</v>
      </c>
    </row>
    <row r="45" spans="1:14" ht="60" customHeight="1" x14ac:dyDescent="0.35">
      <c r="A45" s="9" t="s">
        <v>210</v>
      </c>
      <c r="B45" s="2" t="s">
        <v>228</v>
      </c>
      <c r="C45" s="1" t="s">
        <v>229</v>
      </c>
      <c r="D45" s="3" t="s">
        <v>17</v>
      </c>
      <c r="E45" s="3" t="s">
        <v>18</v>
      </c>
      <c r="F45" s="3" t="s">
        <v>19</v>
      </c>
      <c r="G45" s="3" t="s">
        <v>20</v>
      </c>
      <c r="H45" s="4" t="s">
        <v>20</v>
      </c>
      <c r="I45" s="4" t="s">
        <v>230</v>
      </c>
      <c r="J45" s="4" t="s">
        <v>231</v>
      </c>
      <c r="K45" s="4" t="s">
        <v>215</v>
      </c>
      <c r="L45" s="4"/>
      <c r="M45" s="3" t="str">
        <f t="shared" si="0"/>
        <v>Outstanding</v>
      </c>
      <c r="N45" s="11" t="s">
        <v>20</v>
      </c>
    </row>
    <row r="46" spans="1:14" ht="60" customHeight="1" x14ac:dyDescent="0.35">
      <c r="A46" s="9" t="s">
        <v>210</v>
      </c>
      <c r="B46" s="2" t="s">
        <v>232</v>
      </c>
      <c r="C46" s="1" t="s">
        <v>233</v>
      </c>
      <c r="D46" s="3" t="s">
        <v>17</v>
      </c>
      <c r="E46" s="3" t="s">
        <v>18</v>
      </c>
      <c r="F46" s="3" t="s">
        <v>19</v>
      </c>
      <c r="G46" s="3" t="s">
        <v>20</v>
      </c>
      <c r="H46" s="4" t="s">
        <v>20</v>
      </c>
      <c r="I46" s="4" t="s">
        <v>234</v>
      </c>
      <c r="J46" s="4" t="s">
        <v>235</v>
      </c>
      <c r="K46" s="4" t="s">
        <v>215</v>
      </c>
      <c r="L46" s="4"/>
      <c r="M46" s="3" t="str">
        <f t="shared" si="0"/>
        <v>Outstanding</v>
      </c>
      <c r="N46" s="11" t="s">
        <v>20</v>
      </c>
    </row>
    <row r="47" spans="1:14" ht="60" customHeight="1" x14ac:dyDescent="0.35">
      <c r="A47" s="9" t="s">
        <v>210</v>
      </c>
      <c r="B47" s="2" t="s">
        <v>236</v>
      </c>
      <c r="C47" s="1" t="s">
        <v>237</v>
      </c>
      <c r="D47" s="3" t="s">
        <v>17</v>
      </c>
      <c r="E47" s="3" t="s">
        <v>18</v>
      </c>
      <c r="F47" s="3" t="s">
        <v>19</v>
      </c>
      <c r="G47" s="3" t="s">
        <v>20</v>
      </c>
      <c r="H47" s="4" t="s">
        <v>20</v>
      </c>
      <c r="I47" s="4" t="s">
        <v>238</v>
      </c>
      <c r="J47" s="4" t="s">
        <v>239</v>
      </c>
      <c r="K47" s="4" t="s">
        <v>215</v>
      </c>
      <c r="L47" s="4"/>
      <c r="M47" s="3" t="str">
        <f t="shared" si="0"/>
        <v>Outstanding</v>
      </c>
      <c r="N47" s="11" t="s">
        <v>20</v>
      </c>
    </row>
    <row r="48" spans="1:14" ht="60" customHeight="1" x14ac:dyDescent="0.35">
      <c r="A48" s="9" t="s">
        <v>210</v>
      </c>
      <c r="B48" s="2" t="s">
        <v>240</v>
      </c>
      <c r="C48" s="1" t="s">
        <v>241</v>
      </c>
      <c r="D48" s="3" t="s">
        <v>17</v>
      </c>
      <c r="E48" s="3" t="s">
        <v>18</v>
      </c>
      <c r="F48" s="3" t="s">
        <v>19</v>
      </c>
      <c r="G48" s="3" t="s">
        <v>20</v>
      </c>
      <c r="H48" s="4" t="s">
        <v>20</v>
      </c>
      <c r="I48" s="4" t="s">
        <v>242</v>
      </c>
      <c r="J48" s="4" t="s">
        <v>243</v>
      </c>
      <c r="K48" s="4" t="s">
        <v>215</v>
      </c>
      <c r="L48" s="4"/>
      <c r="M48" s="3" t="str">
        <f t="shared" si="0"/>
        <v>Outstanding</v>
      </c>
      <c r="N48" s="11" t="s">
        <v>20</v>
      </c>
    </row>
    <row r="49" spans="1:14" ht="60" customHeight="1" x14ac:dyDescent="0.35">
      <c r="A49" s="9" t="s">
        <v>210</v>
      </c>
      <c r="B49" s="2" t="s">
        <v>244</v>
      </c>
      <c r="C49" s="1" t="s">
        <v>245</v>
      </c>
      <c r="D49" s="3" t="s">
        <v>17</v>
      </c>
      <c r="E49" s="3" t="s">
        <v>18</v>
      </c>
      <c r="F49" s="3" t="s">
        <v>19</v>
      </c>
      <c r="G49" s="3" t="s">
        <v>20</v>
      </c>
      <c r="H49" s="4" t="s">
        <v>20</v>
      </c>
      <c r="I49" s="4" t="s">
        <v>246</v>
      </c>
      <c r="J49" s="4" t="s">
        <v>247</v>
      </c>
      <c r="K49" s="4" t="s">
        <v>215</v>
      </c>
      <c r="L49" s="4"/>
      <c r="M49" s="3" t="str">
        <f t="shared" si="0"/>
        <v>Outstanding</v>
      </c>
      <c r="N49" s="11" t="s">
        <v>20</v>
      </c>
    </row>
    <row r="50" spans="1:14" ht="60" customHeight="1" x14ac:dyDescent="0.35">
      <c r="A50" s="9" t="s">
        <v>210</v>
      </c>
      <c r="B50" s="2" t="s">
        <v>248</v>
      </c>
      <c r="C50" s="1" t="s">
        <v>249</v>
      </c>
      <c r="D50" s="3" t="s">
        <v>17</v>
      </c>
      <c r="E50" s="3" t="s">
        <v>18</v>
      </c>
      <c r="F50" s="3" t="s">
        <v>19</v>
      </c>
      <c r="G50" s="3" t="s">
        <v>20</v>
      </c>
      <c r="H50" s="4" t="s">
        <v>20</v>
      </c>
      <c r="I50" s="4" t="s">
        <v>250</v>
      </c>
      <c r="J50" s="4" t="s">
        <v>251</v>
      </c>
      <c r="K50" s="4" t="s">
        <v>215</v>
      </c>
      <c r="L50" s="4"/>
      <c r="M50" s="3" t="str">
        <f t="shared" si="0"/>
        <v>Outstanding</v>
      </c>
      <c r="N50" s="11" t="s">
        <v>20</v>
      </c>
    </row>
    <row r="51" spans="1:14" ht="60" customHeight="1" x14ac:dyDescent="0.35">
      <c r="A51" s="9" t="s">
        <v>210</v>
      </c>
      <c r="B51" s="2" t="s">
        <v>252</v>
      </c>
      <c r="C51" s="1" t="s">
        <v>253</v>
      </c>
      <c r="D51" s="3" t="s">
        <v>17</v>
      </c>
      <c r="E51" s="3" t="s">
        <v>18</v>
      </c>
      <c r="F51" s="3" t="s">
        <v>19</v>
      </c>
      <c r="G51" s="3" t="s">
        <v>20</v>
      </c>
      <c r="H51" s="4" t="s">
        <v>20</v>
      </c>
      <c r="I51" s="4" t="s">
        <v>254</v>
      </c>
      <c r="J51" s="4" t="s">
        <v>255</v>
      </c>
      <c r="K51" s="4" t="s">
        <v>215</v>
      </c>
      <c r="L51" s="4"/>
      <c r="M51" s="3" t="str">
        <f t="shared" si="0"/>
        <v>Outstanding</v>
      </c>
      <c r="N51" s="11" t="s">
        <v>20</v>
      </c>
    </row>
    <row r="52" spans="1:14" ht="60" customHeight="1" x14ac:dyDescent="0.35">
      <c r="A52" s="9" t="s">
        <v>210</v>
      </c>
      <c r="B52" s="2" t="s">
        <v>256</v>
      </c>
      <c r="C52" s="1" t="s">
        <v>257</v>
      </c>
      <c r="D52" s="3" t="s">
        <v>17</v>
      </c>
      <c r="E52" s="3" t="s">
        <v>18</v>
      </c>
      <c r="F52" s="3" t="s">
        <v>19</v>
      </c>
      <c r="G52" s="3" t="s">
        <v>20</v>
      </c>
      <c r="H52" s="4" t="s">
        <v>20</v>
      </c>
      <c r="I52" s="4" t="s">
        <v>258</v>
      </c>
      <c r="J52" s="4" t="s">
        <v>259</v>
      </c>
      <c r="K52" s="4" t="s">
        <v>215</v>
      </c>
      <c r="L52" s="4"/>
      <c r="M52" s="3" t="str">
        <f t="shared" si="0"/>
        <v>Outstanding</v>
      </c>
      <c r="N52" s="11" t="s">
        <v>20</v>
      </c>
    </row>
    <row r="53" spans="1:14" ht="60" customHeight="1" x14ac:dyDescent="0.35">
      <c r="A53" s="9" t="s">
        <v>210</v>
      </c>
      <c r="B53" s="2" t="s">
        <v>260</v>
      </c>
      <c r="C53" s="1" t="s">
        <v>261</v>
      </c>
      <c r="D53" s="3" t="s">
        <v>17</v>
      </c>
      <c r="E53" s="3" t="s">
        <v>18</v>
      </c>
      <c r="F53" s="3" t="s">
        <v>19</v>
      </c>
      <c r="G53" s="3" t="s">
        <v>20</v>
      </c>
      <c r="H53" s="4" t="s">
        <v>20</v>
      </c>
      <c r="I53" s="4" t="s">
        <v>262</v>
      </c>
      <c r="J53" s="4" t="s">
        <v>263</v>
      </c>
      <c r="K53" s="4" t="s">
        <v>215</v>
      </c>
      <c r="L53" s="4"/>
      <c r="M53" s="3" t="str">
        <f t="shared" si="0"/>
        <v>Outstanding</v>
      </c>
      <c r="N53" s="11" t="s">
        <v>20</v>
      </c>
    </row>
    <row r="54" spans="1:14" ht="60" customHeight="1" x14ac:dyDescent="0.35">
      <c r="A54" s="9" t="s">
        <v>210</v>
      </c>
      <c r="B54" s="2" t="s">
        <v>264</v>
      </c>
      <c r="C54" s="1" t="s">
        <v>265</v>
      </c>
      <c r="D54" s="3" t="s">
        <v>17</v>
      </c>
      <c r="E54" s="3" t="s">
        <v>18</v>
      </c>
      <c r="F54" s="3" t="s">
        <v>19</v>
      </c>
      <c r="G54" s="3" t="s">
        <v>20</v>
      </c>
      <c r="H54" s="4" t="s">
        <v>20</v>
      </c>
      <c r="I54" s="4" t="s">
        <v>266</v>
      </c>
      <c r="J54" s="4" t="s">
        <v>267</v>
      </c>
      <c r="K54" s="4" t="s">
        <v>215</v>
      </c>
      <c r="L54" s="4"/>
      <c r="M54" s="3" t="str">
        <f t="shared" si="0"/>
        <v>Outstanding</v>
      </c>
      <c r="N54" s="11" t="s">
        <v>20</v>
      </c>
    </row>
    <row r="55" spans="1:14" ht="60" customHeight="1" x14ac:dyDescent="0.35">
      <c r="A55" s="9" t="s">
        <v>210</v>
      </c>
      <c r="B55" s="2" t="s">
        <v>268</v>
      </c>
      <c r="C55" s="1" t="s">
        <v>269</v>
      </c>
      <c r="D55" s="3" t="s">
        <v>17</v>
      </c>
      <c r="E55" s="3" t="s">
        <v>18</v>
      </c>
      <c r="F55" s="3" t="s">
        <v>19</v>
      </c>
      <c r="G55" s="3" t="s">
        <v>20</v>
      </c>
      <c r="H55" s="4" t="s">
        <v>20</v>
      </c>
      <c r="I55" s="4" t="s">
        <v>270</v>
      </c>
      <c r="J55" s="4" t="s">
        <v>271</v>
      </c>
      <c r="K55" s="4" t="s">
        <v>215</v>
      </c>
      <c r="L55" s="4"/>
      <c r="M55" s="3" t="str">
        <f t="shared" si="0"/>
        <v>Outstanding</v>
      </c>
      <c r="N55" s="11" t="s">
        <v>20</v>
      </c>
    </row>
    <row r="56" spans="1:14" ht="60" customHeight="1" x14ac:dyDescent="0.35">
      <c r="A56" s="9" t="s">
        <v>210</v>
      </c>
      <c r="B56" s="2" t="s">
        <v>272</v>
      </c>
      <c r="C56" s="1" t="s">
        <v>273</v>
      </c>
      <c r="D56" s="3" t="s">
        <v>17</v>
      </c>
      <c r="E56" s="3" t="s">
        <v>18</v>
      </c>
      <c r="F56" s="3" t="s">
        <v>19</v>
      </c>
      <c r="G56" s="3" t="s">
        <v>20</v>
      </c>
      <c r="H56" s="4" t="s">
        <v>20</v>
      </c>
      <c r="I56" s="4" t="s">
        <v>274</v>
      </c>
      <c r="J56" s="4" t="s">
        <v>275</v>
      </c>
      <c r="K56" s="4" t="s">
        <v>215</v>
      </c>
      <c r="L56" s="4"/>
      <c r="M56" s="3" t="str">
        <f t="shared" si="0"/>
        <v>Outstanding</v>
      </c>
      <c r="N56" s="11" t="s">
        <v>20</v>
      </c>
    </row>
    <row r="57" spans="1:14" ht="60" customHeight="1" x14ac:dyDescent="0.35">
      <c r="A57" s="9" t="s">
        <v>210</v>
      </c>
      <c r="B57" s="2" t="s">
        <v>276</v>
      </c>
      <c r="C57" s="1" t="s">
        <v>277</v>
      </c>
      <c r="D57" s="3" t="s">
        <v>17</v>
      </c>
      <c r="E57" s="3" t="s">
        <v>18</v>
      </c>
      <c r="F57" s="3" t="s">
        <v>19</v>
      </c>
      <c r="G57" s="3" t="s">
        <v>20</v>
      </c>
      <c r="H57" s="4" t="s">
        <v>20</v>
      </c>
      <c r="I57" s="4" t="s">
        <v>278</v>
      </c>
      <c r="J57" s="4" t="s">
        <v>279</v>
      </c>
      <c r="K57" s="4" t="s">
        <v>215</v>
      </c>
      <c r="L57" s="4"/>
      <c r="M57" s="3" t="str">
        <f t="shared" si="0"/>
        <v>Outstanding</v>
      </c>
      <c r="N57" s="11" t="s">
        <v>20</v>
      </c>
    </row>
    <row r="58" spans="1:14" ht="60" customHeight="1" x14ac:dyDescent="0.35">
      <c r="A58" s="9" t="s">
        <v>210</v>
      </c>
      <c r="B58" s="2" t="s">
        <v>280</v>
      </c>
      <c r="C58" s="1" t="s">
        <v>281</v>
      </c>
      <c r="D58" s="3" t="s">
        <v>17</v>
      </c>
      <c r="E58" s="3" t="s">
        <v>18</v>
      </c>
      <c r="F58" s="3" t="s">
        <v>19</v>
      </c>
      <c r="G58" s="3" t="s">
        <v>20</v>
      </c>
      <c r="H58" s="4" t="s">
        <v>20</v>
      </c>
      <c r="I58" s="4" t="s">
        <v>282</v>
      </c>
      <c r="J58" s="4" t="s">
        <v>283</v>
      </c>
      <c r="K58" s="4" t="s">
        <v>215</v>
      </c>
      <c r="L58" s="4"/>
      <c r="M58" s="3" t="str">
        <f t="shared" si="0"/>
        <v>Outstanding</v>
      </c>
      <c r="N58" s="11" t="s">
        <v>20</v>
      </c>
    </row>
    <row r="59" spans="1:14" ht="60" customHeight="1" x14ac:dyDescent="0.35">
      <c r="A59" s="9" t="s">
        <v>210</v>
      </c>
      <c r="B59" s="2" t="s">
        <v>284</v>
      </c>
      <c r="C59" s="1" t="s">
        <v>285</v>
      </c>
      <c r="D59" s="3" t="s">
        <v>17</v>
      </c>
      <c r="E59" s="3" t="s">
        <v>18</v>
      </c>
      <c r="F59" s="3" t="s">
        <v>19</v>
      </c>
      <c r="G59" s="3" t="s">
        <v>20</v>
      </c>
      <c r="H59" s="4" t="s">
        <v>20</v>
      </c>
      <c r="I59" s="4" t="s">
        <v>286</v>
      </c>
      <c r="J59" s="4" t="s">
        <v>287</v>
      </c>
      <c r="K59" s="4" t="s">
        <v>215</v>
      </c>
      <c r="L59" s="4"/>
      <c r="M59" s="3" t="str">
        <f t="shared" si="0"/>
        <v>Outstanding</v>
      </c>
      <c r="N59" s="11" t="s">
        <v>20</v>
      </c>
    </row>
    <row r="60" spans="1:14" ht="60" customHeight="1" x14ac:dyDescent="0.35">
      <c r="A60" s="9" t="s">
        <v>210</v>
      </c>
      <c r="B60" s="2" t="s">
        <v>288</v>
      </c>
      <c r="C60" s="1" t="s">
        <v>289</v>
      </c>
      <c r="D60" s="3" t="s">
        <v>17</v>
      </c>
      <c r="E60" s="3" t="s">
        <v>18</v>
      </c>
      <c r="F60" s="3" t="s">
        <v>19</v>
      </c>
      <c r="G60" s="3" t="s">
        <v>20</v>
      </c>
      <c r="H60" s="4" t="s">
        <v>20</v>
      </c>
      <c r="I60" s="4" t="s">
        <v>290</v>
      </c>
      <c r="J60" s="4" t="s">
        <v>291</v>
      </c>
      <c r="K60" s="4" t="s">
        <v>215</v>
      </c>
      <c r="L60" s="4"/>
      <c r="M60" s="3" t="str">
        <f t="shared" si="0"/>
        <v>Outstanding</v>
      </c>
      <c r="N60" s="11" t="s">
        <v>20</v>
      </c>
    </row>
    <row r="61" spans="1:14" ht="60" customHeight="1" x14ac:dyDescent="0.35">
      <c r="A61" s="9" t="s">
        <v>210</v>
      </c>
      <c r="B61" s="2" t="s">
        <v>292</v>
      </c>
      <c r="C61" s="1" t="s">
        <v>293</v>
      </c>
      <c r="D61" s="3" t="s">
        <v>17</v>
      </c>
      <c r="E61" s="3" t="s">
        <v>18</v>
      </c>
      <c r="F61" s="3" t="s">
        <v>19</v>
      </c>
      <c r="G61" s="3" t="s">
        <v>20</v>
      </c>
      <c r="H61" s="4" t="s">
        <v>20</v>
      </c>
      <c r="I61" s="4" t="s">
        <v>294</v>
      </c>
      <c r="J61" s="4" t="s">
        <v>295</v>
      </c>
      <c r="K61" s="4" t="s">
        <v>215</v>
      </c>
      <c r="L61" s="4"/>
      <c r="M61" s="3" t="str">
        <f t="shared" si="0"/>
        <v>Outstanding</v>
      </c>
      <c r="N61" s="11" t="s">
        <v>20</v>
      </c>
    </row>
    <row r="62" spans="1:14" ht="60" customHeight="1" x14ac:dyDescent="0.35">
      <c r="A62" s="9" t="s">
        <v>210</v>
      </c>
      <c r="B62" s="2" t="s">
        <v>296</v>
      </c>
      <c r="C62" s="1" t="s">
        <v>297</v>
      </c>
      <c r="D62" s="3" t="s">
        <v>17</v>
      </c>
      <c r="E62" s="3" t="s">
        <v>18</v>
      </c>
      <c r="F62" s="3" t="s">
        <v>19</v>
      </c>
      <c r="G62" s="3" t="s">
        <v>20</v>
      </c>
      <c r="H62" s="4" t="s">
        <v>20</v>
      </c>
      <c r="I62" s="4" t="s">
        <v>298</v>
      </c>
      <c r="J62" s="4" t="s">
        <v>299</v>
      </c>
      <c r="K62" s="4" t="s">
        <v>215</v>
      </c>
      <c r="L62" s="4"/>
      <c r="M62" s="3" t="str">
        <f t="shared" si="0"/>
        <v>Outstanding</v>
      </c>
      <c r="N62" s="11" t="s">
        <v>20</v>
      </c>
    </row>
    <row r="63" spans="1:14" ht="60" customHeight="1" x14ac:dyDescent="0.35">
      <c r="A63" s="9" t="s">
        <v>210</v>
      </c>
      <c r="B63" s="2" t="s">
        <v>300</v>
      </c>
      <c r="C63" s="1" t="s">
        <v>301</v>
      </c>
      <c r="D63" s="3" t="s">
        <v>17</v>
      </c>
      <c r="E63" s="3" t="s">
        <v>18</v>
      </c>
      <c r="F63" s="3" t="s">
        <v>19</v>
      </c>
      <c r="G63" s="3" t="s">
        <v>20</v>
      </c>
      <c r="H63" s="4" t="s">
        <v>20</v>
      </c>
      <c r="I63" s="4" t="s">
        <v>302</v>
      </c>
      <c r="J63" s="4" t="s">
        <v>303</v>
      </c>
      <c r="K63" s="4" t="s">
        <v>215</v>
      </c>
      <c r="L63" s="4"/>
      <c r="M63" s="3" t="str">
        <f t="shared" si="0"/>
        <v>Outstanding</v>
      </c>
      <c r="N63" s="11" t="s">
        <v>20</v>
      </c>
    </row>
    <row r="64" spans="1:14" ht="60" customHeight="1" x14ac:dyDescent="0.35">
      <c r="A64" s="9" t="s">
        <v>304</v>
      </c>
      <c r="B64" s="2" t="s">
        <v>305</v>
      </c>
      <c r="C64" s="1" t="s">
        <v>306</v>
      </c>
      <c r="D64" s="3" t="s">
        <v>17</v>
      </c>
      <c r="E64" s="3" t="s">
        <v>18</v>
      </c>
      <c r="F64" s="3" t="s">
        <v>19</v>
      </c>
      <c r="G64" s="3" t="s">
        <v>20</v>
      </c>
      <c r="H64" s="4" t="s">
        <v>20</v>
      </c>
      <c r="I64" s="4" t="s">
        <v>307</v>
      </c>
      <c r="J64" s="4"/>
      <c r="K64" s="4"/>
      <c r="L64" s="4"/>
      <c r="M64" s="3" t="str">
        <f t="shared" si="0"/>
        <v>Outstanding</v>
      </c>
      <c r="N64" s="11" t="s">
        <v>20</v>
      </c>
    </row>
    <row r="65" spans="1:14" ht="60" customHeight="1" x14ac:dyDescent="0.35">
      <c r="A65" s="9" t="s">
        <v>308</v>
      </c>
      <c r="B65" s="2" t="s">
        <v>309</v>
      </c>
      <c r="C65" s="1" t="s">
        <v>310</v>
      </c>
      <c r="D65" s="3" t="s">
        <v>17</v>
      </c>
      <c r="E65" s="3" t="s">
        <v>18</v>
      </c>
      <c r="F65" s="3" t="s">
        <v>19</v>
      </c>
      <c r="G65" s="3" t="s">
        <v>20</v>
      </c>
      <c r="H65" s="4" t="s">
        <v>20</v>
      </c>
      <c r="I65" s="4" t="s">
        <v>311</v>
      </c>
      <c r="J65" s="4"/>
      <c r="K65" s="4"/>
      <c r="L65" s="4"/>
      <c r="M65" s="3" t="str">
        <f t="shared" si="0"/>
        <v>Outstanding</v>
      </c>
      <c r="N65" s="11" t="s">
        <v>20</v>
      </c>
    </row>
    <row r="66" spans="1:14" ht="60" customHeight="1" x14ac:dyDescent="0.35">
      <c r="A66" s="9" t="s">
        <v>308</v>
      </c>
      <c r="B66" s="2" t="s">
        <v>312</v>
      </c>
      <c r="C66" s="1" t="s">
        <v>313</v>
      </c>
      <c r="D66" s="3" t="s">
        <v>17</v>
      </c>
      <c r="E66" s="3" t="s">
        <v>18</v>
      </c>
      <c r="F66" s="3" t="s">
        <v>19</v>
      </c>
      <c r="G66" s="3" t="s">
        <v>20</v>
      </c>
      <c r="H66" s="4" t="s">
        <v>20</v>
      </c>
      <c r="I66" s="4" t="s">
        <v>314</v>
      </c>
      <c r="J66" s="4"/>
      <c r="K66" s="4"/>
      <c r="L66" s="4"/>
      <c r="M66" s="3" t="str">
        <f t="shared" si="0"/>
        <v>Outstanding</v>
      </c>
      <c r="N66" s="11" t="s">
        <v>20</v>
      </c>
    </row>
    <row r="67" spans="1:14" ht="60" customHeight="1" x14ac:dyDescent="0.35">
      <c r="A67" s="9" t="s">
        <v>315</v>
      </c>
      <c r="B67" s="2" t="s">
        <v>316</v>
      </c>
      <c r="C67" s="1" t="s">
        <v>317</v>
      </c>
      <c r="D67" s="3" t="s">
        <v>17</v>
      </c>
      <c r="E67" s="3" t="s">
        <v>18</v>
      </c>
      <c r="F67" s="3" t="s">
        <v>19</v>
      </c>
      <c r="G67" s="3" t="s">
        <v>20</v>
      </c>
      <c r="H67" s="4" t="s">
        <v>20</v>
      </c>
      <c r="I67" s="4" t="s">
        <v>318</v>
      </c>
      <c r="J67" s="4"/>
      <c r="K67" s="4"/>
      <c r="L67" s="4"/>
      <c r="M67" s="3" t="str">
        <f t="shared" si="0"/>
        <v>Outstanding</v>
      </c>
      <c r="N67" s="11" t="s">
        <v>20</v>
      </c>
    </row>
    <row r="68" spans="1:14" ht="60" customHeight="1" x14ac:dyDescent="0.35">
      <c r="A68" s="9" t="s">
        <v>315</v>
      </c>
      <c r="B68" s="2" t="s">
        <v>319</v>
      </c>
      <c r="C68" s="1" t="s">
        <v>320</v>
      </c>
      <c r="D68" s="3" t="s">
        <v>17</v>
      </c>
      <c r="E68" s="3" t="s">
        <v>18</v>
      </c>
      <c r="F68" s="3" t="s">
        <v>19</v>
      </c>
      <c r="G68" s="3" t="s">
        <v>20</v>
      </c>
      <c r="H68" s="4" t="s">
        <v>20</v>
      </c>
      <c r="I68" s="4" t="s">
        <v>321</v>
      </c>
      <c r="J68" s="4"/>
      <c r="K68" s="4"/>
      <c r="L68" s="4"/>
      <c r="M68" s="3" t="str">
        <f t="shared" si="0"/>
        <v>Outstanding</v>
      </c>
      <c r="N68" s="11" t="s">
        <v>20</v>
      </c>
    </row>
    <row r="69" spans="1:14" ht="60" customHeight="1" x14ac:dyDescent="0.35">
      <c r="A69" s="9" t="s">
        <v>322</v>
      </c>
      <c r="B69" s="2" t="s">
        <v>323</v>
      </c>
      <c r="C69" s="1" t="s">
        <v>324</v>
      </c>
      <c r="D69" s="3" t="s">
        <v>17</v>
      </c>
      <c r="E69" s="3" t="s">
        <v>18</v>
      </c>
      <c r="F69" s="3" t="s">
        <v>19</v>
      </c>
      <c r="G69" s="3" t="s">
        <v>20</v>
      </c>
      <c r="H69" s="4" t="s">
        <v>20</v>
      </c>
      <c r="I69" s="4" t="s">
        <v>325</v>
      </c>
      <c r="J69" s="4"/>
      <c r="K69" s="4"/>
      <c r="L69" s="4"/>
      <c r="M69" s="3" t="str">
        <f t="shared" si="0"/>
        <v>Outstanding</v>
      </c>
      <c r="N69" s="11" t="s">
        <v>20</v>
      </c>
    </row>
    <row r="70" spans="1:14" ht="60" customHeight="1" x14ac:dyDescent="0.35">
      <c r="A70" s="9" t="s">
        <v>322</v>
      </c>
      <c r="B70" s="2" t="s">
        <v>326</v>
      </c>
      <c r="C70" s="1" t="s">
        <v>327</v>
      </c>
      <c r="D70" s="3" t="s">
        <v>17</v>
      </c>
      <c r="E70" s="3" t="s">
        <v>18</v>
      </c>
      <c r="F70" s="3" t="s">
        <v>19</v>
      </c>
      <c r="G70" s="3" t="s">
        <v>20</v>
      </c>
      <c r="H70" s="4" t="s">
        <v>20</v>
      </c>
      <c r="I70" s="4" t="s">
        <v>328</v>
      </c>
      <c r="J70" s="4"/>
      <c r="K70" s="4"/>
      <c r="L70" s="4"/>
      <c r="M70" s="3" t="str">
        <f t="shared" si="0"/>
        <v>Outstanding</v>
      </c>
      <c r="N70" s="11" t="s">
        <v>20</v>
      </c>
    </row>
    <row r="71" spans="1:14" ht="60" customHeight="1" x14ac:dyDescent="0.35">
      <c r="A71" s="9" t="s">
        <v>322</v>
      </c>
      <c r="B71" s="2" t="s">
        <v>329</v>
      </c>
      <c r="C71" s="1" t="s">
        <v>330</v>
      </c>
      <c r="D71" s="3" t="s">
        <v>17</v>
      </c>
      <c r="E71" s="3" t="s">
        <v>18</v>
      </c>
      <c r="F71" s="3" t="s">
        <v>19</v>
      </c>
      <c r="G71" s="3" t="s">
        <v>20</v>
      </c>
      <c r="H71" s="4" t="s">
        <v>20</v>
      </c>
      <c r="I71" s="4" t="s">
        <v>331</v>
      </c>
      <c r="J71" s="4"/>
      <c r="K71" s="4"/>
      <c r="L71" s="4"/>
      <c r="M71" s="3" t="str">
        <f t="shared" si="0"/>
        <v>Outstanding</v>
      </c>
      <c r="N71" s="11" t="s">
        <v>20</v>
      </c>
    </row>
    <row r="72" spans="1:14" ht="60" customHeight="1" x14ac:dyDescent="0.35">
      <c r="A72" s="9" t="s">
        <v>322</v>
      </c>
      <c r="B72" s="2" t="s">
        <v>332</v>
      </c>
      <c r="C72" s="1" t="s">
        <v>333</v>
      </c>
      <c r="D72" s="3" t="s">
        <v>17</v>
      </c>
      <c r="E72" s="3" t="s">
        <v>18</v>
      </c>
      <c r="F72" s="3" t="s">
        <v>19</v>
      </c>
      <c r="G72" s="3" t="s">
        <v>20</v>
      </c>
      <c r="H72" s="4" t="s">
        <v>20</v>
      </c>
      <c r="I72" s="4" t="s">
        <v>334</v>
      </c>
      <c r="J72" s="4"/>
      <c r="K72" s="4"/>
      <c r="L72" s="4"/>
      <c r="M72" s="3" t="str">
        <f t="shared" si="0"/>
        <v>Outstanding</v>
      </c>
      <c r="N72" s="11" t="s">
        <v>20</v>
      </c>
    </row>
    <row r="73" spans="1:14" ht="60" customHeight="1" x14ac:dyDescent="0.35">
      <c r="A73" s="9" t="s">
        <v>322</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338</v>
      </c>
      <c r="B74" s="2" t="s">
        <v>339</v>
      </c>
      <c r="C74" s="1" t="s">
        <v>340</v>
      </c>
      <c r="D74" s="3" t="s">
        <v>17</v>
      </c>
      <c r="E74" s="3" t="s">
        <v>18</v>
      </c>
      <c r="F74" s="3" t="s">
        <v>19</v>
      </c>
      <c r="G74" s="3" t="s">
        <v>20</v>
      </c>
      <c r="H74" s="4" t="s">
        <v>20</v>
      </c>
      <c r="I74" s="4" t="s">
        <v>341</v>
      </c>
      <c r="J74" s="4"/>
      <c r="K74" s="4"/>
      <c r="L74" s="4"/>
      <c r="M74" s="3" t="str">
        <f t="shared" si="0"/>
        <v>Outstanding</v>
      </c>
      <c r="N74" s="11" t="s">
        <v>20</v>
      </c>
    </row>
    <row r="75" spans="1:14" ht="60" customHeight="1" x14ac:dyDescent="0.35">
      <c r="A75" s="9" t="s">
        <v>338</v>
      </c>
      <c r="B75" s="2" t="s">
        <v>342</v>
      </c>
      <c r="C75" s="1" t="s">
        <v>343</v>
      </c>
      <c r="D75" s="3" t="s">
        <v>17</v>
      </c>
      <c r="E75" s="3" t="s">
        <v>18</v>
      </c>
      <c r="F75" s="3" t="s">
        <v>19</v>
      </c>
      <c r="G75" s="3" t="s">
        <v>20</v>
      </c>
      <c r="H75" s="4" t="s">
        <v>20</v>
      </c>
      <c r="I75" s="4" t="s">
        <v>344</v>
      </c>
      <c r="J75" s="4"/>
      <c r="K75" s="4"/>
      <c r="L75" s="4"/>
      <c r="M75" s="3" t="str">
        <f t="shared" si="0"/>
        <v>Outstanding</v>
      </c>
      <c r="N75" s="11" t="s">
        <v>20</v>
      </c>
    </row>
    <row r="76" spans="1:14" ht="60" customHeight="1" x14ac:dyDescent="0.35">
      <c r="A76" s="9" t="s">
        <v>338</v>
      </c>
      <c r="B76" s="2" t="s">
        <v>345</v>
      </c>
      <c r="C76" s="1" t="s">
        <v>346</v>
      </c>
      <c r="D76" s="3" t="s">
        <v>17</v>
      </c>
      <c r="E76" s="3" t="s">
        <v>18</v>
      </c>
      <c r="F76" s="3" t="s">
        <v>19</v>
      </c>
      <c r="G76" s="3" t="s">
        <v>20</v>
      </c>
      <c r="H76" s="4" t="s">
        <v>20</v>
      </c>
      <c r="I76" s="4" t="s">
        <v>347</v>
      </c>
      <c r="J76" s="4"/>
      <c r="K76" s="4"/>
      <c r="L76" s="4"/>
      <c r="M76" s="3" t="str">
        <f t="shared" si="0"/>
        <v>Outstanding</v>
      </c>
      <c r="N76" s="11" t="s">
        <v>20</v>
      </c>
    </row>
    <row r="77" spans="1:14" ht="60" customHeight="1" x14ac:dyDescent="0.35">
      <c r="A77" s="9" t="s">
        <v>338</v>
      </c>
      <c r="B77" s="2" t="s">
        <v>348</v>
      </c>
      <c r="C77" s="1" t="s">
        <v>349</v>
      </c>
      <c r="D77" s="3" t="s">
        <v>17</v>
      </c>
      <c r="E77" s="3" t="s">
        <v>18</v>
      </c>
      <c r="F77" s="3" t="s">
        <v>19</v>
      </c>
      <c r="G77" s="3" t="s">
        <v>20</v>
      </c>
      <c r="H77" s="4" t="s">
        <v>20</v>
      </c>
      <c r="I77" s="4" t="s">
        <v>350</v>
      </c>
      <c r="J77" s="4"/>
      <c r="K77" s="4"/>
      <c r="L77" s="4"/>
      <c r="M77" s="3" t="str">
        <f t="shared" si="0"/>
        <v>Outstanding</v>
      </c>
      <c r="N77" s="11" t="s">
        <v>20</v>
      </c>
    </row>
    <row r="78" spans="1:14" ht="60" customHeight="1" x14ac:dyDescent="0.35">
      <c r="A78" s="9" t="s">
        <v>351</v>
      </c>
      <c r="B78" s="2" t="s">
        <v>352</v>
      </c>
      <c r="C78" s="1" t="s">
        <v>353</v>
      </c>
      <c r="D78" s="3" t="s">
        <v>17</v>
      </c>
      <c r="E78" s="3" t="s">
        <v>18</v>
      </c>
      <c r="F78" s="3" t="s">
        <v>19</v>
      </c>
      <c r="G78" s="3" t="s">
        <v>20</v>
      </c>
      <c r="H78" s="4" t="s">
        <v>20</v>
      </c>
      <c r="I78" s="4" t="s">
        <v>354</v>
      </c>
      <c r="J78" s="4"/>
      <c r="K78" s="4"/>
      <c r="L78" s="4"/>
      <c r="M78" s="3" t="str">
        <f t="shared" si="0"/>
        <v>Outstanding</v>
      </c>
      <c r="N78" s="11" t="s">
        <v>20</v>
      </c>
    </row>
    <row r="79" spans="1:14" ht="60" customHeight="1" x14ac:dyDescent="0.35">
      <c r="A79" s="9" t="s">
        <v>351</v>
      </c>
      <c r="B79" s="2" t="s">
        <v>355</v>
      </c>
      <c r="C79" s="1" t="s">
        <v>356</v>
      </c>
      <c r="D79" s="3" t="s">
        <v>17</v>
      </c>
      <c r="E79" s="3" t="s">
        <v>18</v>
      </c>
      <c r="F79" s="3" t="s">
        <v>19</v>
      </c>
      <c r="G79" s="3" t="s">
        <v>20</v>
      </c>
      <c r="H79" s="4" t="s">
        <v>20</v>
      </c>
      <c r="I79" s="4" t="s">
        <v>357</v>
      </c>
      <c r="J79" s="4"/>
      <c r="K79" s="4"/>
      <c r="L79" s="4"/>
      <c r="M79" s="3" t="str">
        <f t="shared" si="0"/>
        <v>Outstanding</v>
      </c>
      <c r="N79" s="11" t="s">
        <v>20</v>
      </c>
    </row>
    <row r="80" spans="1:14" ht="60" customHeight="1" x14ac:dyDescent="0.35">
      <c r="A80" s="9" t="s">
        <v>351</v>
      </c>
      <c r="B80" s="2" t="s">
        <v>358</v>
      </c>
      <c r="C80" s="1" t="s">
        <v>359</v>
      </c>
      <c r="D80" s="3" t="s">
        <v>17</v>
      </c>
      <c r="E80" s="3" t="s">
        <v>18</v>
      </c>
      <c r="F80" s="3" t="s">
        <v>19</v>
      </c>
      <c r="G80" s="3" t="s">
        <v>20</v>
      </c>
      <c r="H80" s="4" t="s">
        <v>20</v>
      </c>
      <c r="I80" s="4" t="s">
        <v>360</v>
      </c>
      <c r="J80" s="4"/>
      <c r="K80" s="4"/>
      <c r="L80" s="4"/>
      <c r="M80" s="3" t="str">
        <f t="shared" si="0"/>
        <v>Outstanding</v>
      </c>
      <c r="N80" s="11" t="s">
        <v>20</v>
      </c>
    </row>
    <row r="81" spans="1:14" ht="60" customHeight="1" x14ac:dyDescent="0.35">
      <c r="A81" s="9" t="s">
        <v>351</v>
      </c>
      <c r="B81" s="2" t="s">
        <v>361</v>
      </c>
      <c r="C81" s="1" t="s">
        <v>362</v>
      </c>
      <c r="D81" s="3" t="s">
        <v>17</v>
      </c>
      <c r="E81" s="3" t="s">
        <v>18</v>
      </c>
      <c r="F81" s="3" t="s">
        <v>19</v>
      </c>
      <c r="G81" s="3" t="s">
        <v>20</v>
      </c>
      <c r="H81" s="4" t="s">
        <v>20</v>
      </c>
      <c r="I81" s="4" t="s">
        <v>363</v>
      </c>
      <c r="J81" s="4"/>
      <c r="K81" s="4"/>
      <c r="L81" s="4"/>
      <c r="M81" s="3" t="str">
        <f t="shared" si="0"/>
        <v>Outstanding</v>
      </c>
      <c r="N81" s="11" t="s">
        <v>20</v>
      </c>
    </row>
    <row r="82" spans="1:14" ht="60" customHeight="1" x14ac:dyDescent="0.35">
      <c r="A82" s="9" t="s">
        <v>364</v>
      </c>
      <c r="B82" s="2" t="s">
        <v>365</v>
      </c>
      <c r="C82" s="1" t="s">
        <v>366</v>
      </c>
      <c r="D82" s="3" t="s">
        <v>17</v>
      </c>
      <c r="E82" s="3" t="s">
        <v>18</v>
      </c>
      <c r="F82" s="3" t="s">
        <v>19</v>
      </c>
      <c r="G82" s="3" t="s">
        <v>20</v>
      </c>
      <c r="H82" s="4" t="s">
        <v>20</v>
      </c>
      <c r="I82" s="4" t="s">
        <v>367</v>
      </c>
      <c r="J82" s="4"/>
      <c r="K82" s="4"/>
      <c r="L82" s="4"/>
      <c r="M82" s="3" t="str">
        <f t="shared" si="0"/>
        <v>Outstanding</v>
      </c>
      <c r="N82" s="11" t="s">
        <v>20</v>
      </c>
    </row>
    <row r="83" spans="1:14" ht="60" customHeight="1" x14ac:dyDescent="0.35">
      <c r="A83" s="9" t="s">
        <v>368</v>
      </c>
      <c r="B83" s="2" t="s">
        <v>369</v>
      </c>
      <c r="C83" s="1" t="s">
        <v>370</v>
      </c>
      <c r="D83" s="3" t="s">
        <v>17</v>
      </c>
      <c r="E83" s="3" t="s">
        <v>18</v>
      </c>
      <c r="F83" s="3" t="s">
        <v>19</v>
      </c>
      <c r="G83" s="3" t="s">
        <v>20</v>
      </c>
      <c r="H83" s="4" t="s">
        <v>20</v>
      </c>
      <c r="I83" s="4" t="s">
        <v>371</v>
      </c>
      <c r="J83" s="4"/>
      <c r="K83" s="4"/>
      <c r="L83" s="4"/>
      <c r="M83" s="3" t="str">
        <f t="shared" si="0"/>
        <v>Outstanding</v>
      </c>
      <c r="N83" s="11" t="s">
        <v>20</v>
      </c>
    </row>
    <row r="84" spans="1:14" ht="60" customHeight="1" x14ac:dyDescent="0.35">
      <c r="A84" s="9" t="s">
        <v>368</v>
      </c>
      <c r="B84" s="2" t="s">
        <v>372</v>
      </c>
      <c r="C84" s="1" t="s">
        <v>373</v>
      </c>
      <c r="D84" s="3" t="s">
        <v>17</v>
      </c>
      <c r="E84" s="3" t="s">
        <v>18</v>
      </c>
      <c r="F84" s="3" t="s">
        <v>19</v>
      </c>
      <c r="G84" s="3" t="s">
        <v>20</v>
      </c>
      <c r="H84" s="4" t="s">
        <v>20</v>
      </c>
      <c r="I84" s="4" t="s">
        <v>374</v>
      </c>
      <c r="J84" s="4"/>
      <c r="K84" s="4"/>
      <c r="L84" s="4"/>
      <c r="M84" s="3" t="str">
        <f t="shared" si="0"/>
        <v>Outstanding</v>
      </c>
      <c r="N84" s="11" t="s">
        <v>20</v>
      </c>
    </row>
    <row r="85" spans="1:14" ht="60" customHeight="1" x14ac:dyDescent="0.35">
      <c r="A85" s="9" t="s">
        <v>368</v>
      </c>
      <c r="B85" s="2" t="s">
        <v>375</v>
      </c>
      <c r="C85" s="1" t="s">
        <v>376</v>
      </c>
      <c r="D85" s="3" t="s">
        <v>17</v>
      </c>
      <c r="E85" s="3" t="s">
        <v>18</v>
      </c>
      <c r="F85" s="3" t="s">
        <v>19</v>
      </c>
      <c r="G85" s="3" t="s">
        <v>20</v>
      </c>
      <c r="H85" s="4" t="s">
        <v>20</v>
      </c>
      <c r="I85" s="4" t="s">
        <v>377</v>
      </c>
      <c r="J85" s="4"/>
      <c r="K85" s="4"/>
      <c r="L85" s="4"/>
      <c r="M85" s="3" t="str">
        <f t="shared" si="0"/>
        <v>Outstanding</v>
      </c>
      <c r="N85" s="11" t="s">
        <v>20</v>
      </c>
    </row>
    <row r="86" spans="1:14" ht="60" customHeight="1" x14ac:dyDescent="0.35">
      <c r="A86" s="9" t="s">
        <v>368</v>
      </c>
      <c r="B86" s="2" t="s">
        <v>378</v>
      </c>
      <c r="C86" s="1" t="s">
        <v>379</v>
      </c>
      <c r="D86" s="3" t="s">
        <v>17</v>
      </c>
      <c r="E86" s="3" t="s">
        <v>18</v>
      </c>
      <c r="F86" s="3" t="s">
        <v>19</v>
      </c>
      <c r="G86" s="3" t="s">
        <v>20</v>
      </c>
      <c r="H86" s="4" t="s">
        <v>20</v>
      </c>
      <c r="I86" s="4" t="s">
        <v>380</v>
      </c>
      <c r="J86" s="4"/>
      <c r="K86" s="4"/>
      <c r="L86" s="4"/>
      <c r="M86" s="3" t="str">
        <f t="shared" si="0"/>
        <v>Outstanding</v>
      </c>
      <c r="N86" s="11" t="s">
        <v>20</v>
      </c>
    </row>
    <row r="87" spans="1:14" ht="60" customHeight="1" x14ac:dyDescent="0.35">
      <c r="A87" s="9" t="s">
        <v>381</v>
      </c>
      <c r="B87" s="2" t="s">
        <v>382</v>
      </c>
      <c r="C87" s="1" t="s">
        <v>383</v>
      </c>
      <c r="D87" s="3" t="s">
        <v>17</v>
      </c>
      <c r="E87" s="3" t="s">
        <v>18</v>
      </c>
      <c r="F87" s="3" t="s">
        <v>19</v>
      </c>
      <c r="G87" s="3" t="s">
        <v>20</v>
      </c>
      <c r="H87" s="4" t="s">
        <v>20</v>
      </c>
      <c r="I87" s="4" t="s">
        <v>384</v>
      </c>
      <c r="J87" s="4"/>
      <c r="K87" s="4"/>
      <c r="L87" s="4"/>
      <c r="M87" s="3" t="str">
        <f t="shared" si="0"/>
        <v>Outstanding</v>
      </c>
      <c r="N87" s="11" t="s">
        <v>20</v>
      </c>
    </row>
    <row r="88" spans="1:14" ht="60" customHeight="1" x14ac:dyDescent="0.35">
      <c r="A88" s="9" t="s">
        <v>381</v>
      </c>
      <c r="B88" s="2" t="s">
        <v>385</v>
      </c>
      <c r="C88" s="1" t="s">
        <v>386</v>
      </c>
      <c r="D88" s="3" t="s">
        <v>17</v>
      </c>
      <c r="E88" s="3" t="s">
        <v>18</v>
      </c>
      <c r="F88" s="3" t="s">
        <v>19</v>
      </c>
      <c r="G88" s="3" t="s">
        <v>20</v>
      </c>
      <c r="H88" s="4" t="s">
        <v>20</v>
      </c>
      <c r="I88" s="4" t="s">
        <v>387</v>
      </c>
      <c r="J88" s="4"/>
      <c r="K88" s="4"/>
      <c r="L88" s="4"/>
      <c r="M88" s="3" t="str">
        <f t="shared" si="0"/>
        <v>Outstanding</v>
      </c>
      <c r="N88" s="11" t="s">
        <v>20</v>
      </c>
    </row>
    <row r="89" spans="1:14" ht="60" customHeight="1" x14ac:dyDescent="0.35">
      <c r="A89" s="9" t="s">
        <v>381</v>
      </c>
      <c r="B89" s="2" t="s">
        <v>388</v>
      </c>
      <c r="C89" s="1" t="s">
        <v>389</v>
      </c>
      <c r="D89" s="3" t="s">
        <v>17</v>
      </c>
      <c r="E89" s="3" t="s">
        <v>18</v>
      </c>
      <c r="F89" s="3" t="s">
        <v>19</v>
      </c>
      <c r="G89" s="3" t="s">
        <v>20</v>
      </c>
      <c r="H89" s="4" t="s">
        <v>20</v>
      </c>
      <c r="I89" s="4" t="s">
        <v>390</v>
      </c>
      <c r="J89" s="4"/>
      <c r="K89" s="4"/>
      <c r="L89" s="4"/>
      <c r="M89" s="3" t="str">
        <f t="shared" si="0"/>
        <v>Outstanding</v>
      </c>
      <c r="N89" s="11" t="s">
        <v>20</v>
      </c>
    </row>
    <row r="90" spans="1:14" ht="60" customHeight="1" x14ac:dyDescent="0.35">
      <c r="A90" s="9" t="s">
        <v>381</v>
      </c>
      <c r="B90" s="2" t="s">
        <v>391</v>
      </c>
      <c r="C90" s="1" t="s">
        <v>392</v>
      </c>
      <c r="D90" s="3" t="s">
        <v>17</v>
      </c>
      <c r="E90" s="3" t="s">
        <v>18</v>
      </c>
      <c r="F90" s="3" t="s">
        <v>19</v>
      </c>
      <c r="G90" s="3" t="s">
        <v>20</v>
      </c>
      <c r="H90" s="4" t="s">
        <v>20</v>
      </c>
      <c r="I90" s="4" t="s">
        <v>393</v>
      </c>
      <c r="J90" s="4"/>
      <c r="K90" s="4"/>
      <c r="L90" s="4"/>
      <c r="M90" s="3" t="str">
        <f t="shared" si="0"/>
        <v>Outstanding</v>
      </c>
      <c r="N90" s="11" t="s">
        <v>20</v>
      </c>
    </row>
    <row r="91" spans="1:14" ht="60" customHeight="1" x14ac:dyDescent="0.35">
      <c r="A91" s="9" t="s">
        <v>381</v>
      </c>
      <c r="B91" s="2" t="s">
        <v>394</v>
      </c>
      <c r="C91" s="1" t="s">
        <v>395</v>
      </c>
      <c r="D91" s="3" t="s">
        <v>17</v>
      </c>
      <c r="E91" s="3" t="s">
        <v>18</v>
      </c>
      <c r="F91" s="3" t="s">
        <v>19</v>
      </c>
      <c r="G91" s="3" t="s">
        <v>20</v>
      </c>
      <c r="H91" s="4" t="s">
        <v>20</v>
      </c>
      <c r="I91" s="4" t="s">
        <v>396</v>
      </c>
      <c r="J91" s="4"/>
      <c r="K91" s="4"/>
      <c r="L91" s="4"/>
      <c r="M91" s="3" t="str">
        <f t="shared" si="0"/>
        <v>Outstanding</v>
      </c>
      <c r="N91" s="11" t="s">
        <v>20</v>
      </c>
    </row>
    <row r="92" spans="1:14" ht="60" customHeight="1" x14ac:dyDescent="0.35">
      <c r="A92" s="9" t="s">
        <v>381</v>
      </c>
      <c r="B92" s="2" t="s">
        <v>397</v>
      </c>
      <c r="C92" s="1" t="s">
        <v>398</v>
      </c>
      <c r="D92" s="3" t="s">
        <v>17</v>
      </c>
      <c r="E92" s="3" t="s">
        <v>18</v>
      </c>
      <c r="F92" s="3" t="s">
        <v>19</v>
      </c>
      <c r="G92" s="3" t="s">
        <v>20</v>
      </c>
      <c r="H92" s="4" t="s">
        <v>20</v>
      </c>
      <c r="I92" s="4" t="s">
        <v>399</v>
      </c>
      <c r="J92" s="4"/>
      <c r="K92" s="4"/>
      <c r="L92" s="4"/>
      <c r="M92" s="3" t="str">
        <f t="shared" si="0"/>
        <v>Outstanding</v>
      </c>
      <c r="N92" s="11" t="s">
        <v>20</v>
      </c>
    </row>
    <row r="93" spans="1:14" ht="60" customHeight="1" x14ac:dyDescent="0.35">
      <c r="A93" s="9" t="s">
        <v>381</v>
      </c>
      <c r="B93" s="2" t="s">
        <v>400</v>
      </c>
      <c r="C93" s="1" t="s">
        <v>401</v>
      </c>
      <c r="D93" s="3" t="s">
        <v>17</v>
      </c>
      <c r="E93" s="3" t="s">
        <v>18</v>
      </c>
      <c r="F93" s="3" t="s">
        <v>19</v>
      </c>
      <c r="G93" s="3" t="s">
        <v>20</v>
      </c>
      <c r="H93" s="4" t="s">
        <v>20</v>
      </c>
      <c r="I93" s="4" t="s">
        <v>402</v>
      </c>
      <c r="J93" s="4"/>
      <c r="K93" s="4"/>
      <c r="L93" s="4"/>
      <c r="M93" s="3" t="str">
        <f t="shared" si="0"/>
        <v>Outstanding</v>
      </c>
      <c r="N93" s="11" t="s">
        <v>20</v>
      </c>
    </row>
    <row r="94" spans="1:14" ht="60" customHeight="1" x14ac:dyDescent="0.35">
      <c r="A94" s="9" t="s">
        <v>403</v>
      </c>
      <c r="B94" s="2" t="s">
        <v>404</v>
      </c>
      <c r="C94" s="1" t="s">
        <v>405</v>
      </c>
      <c r="D94" s="3" t="s">
        <v>17</v>
      </c>
      <c r="E94" s="3" t="s">
        <v>18</v>
      </c>
      <c r="F94" s="3" t="s">
        <v>19</v>
      </c>
      <c r="G94" s="3" t="s">
        <v>20</v>
      </c>
      <c r="H94" s="4" t="s">
        <v>20</v>
      </c>
      <c r="I94" s="4" t="s">
        <v>406</v>
      </c>
      <c r="J94" s="4"/>
      <c r="K94" s="4"/>
      <c r="L94" s="4"/>
      <c r="M94" s="3" t="str">
        <f t="shared" si="0"/>
        <v>Outstanding</v>
      </c>
      <c r="N94" s="11" t="s">
        <v>20</v>
      </c>
    </row>
    <row r="95" spans="1:14" ht="60" customHeight="1" x14ac:dyDescent="0.35">
      <c r="A95" s="9" t="s">
        <v>403</v>
      </c>
      <c r="B95" s="2" t="s">
        <v>407</v>
      </c>
      <c r="C95" s="1" t="s">
        <v>408</v>
      </c>
      <c r="D95" s="3" t="s">
        <v>17</v>
      </c>
      <c r="E95" s="3" t="s">
        <v>18</v>
      </c>
      <c r="F95" s="3" t="s">
        <v>19</v>
      </c>
      <c r="G95" s="3" t="s">
        <v>20</v>
      </c>
      <c r="H95" s="4" t="s">
        <v>20</v>
      </c>
      <c r="I95" s="4" t="s">
        <v>409</v>
      </c>
      <c r="J95" s="4"/>
      <c r="K95" s="4"/>
      <c r="L95" s="4"/>
      <c r="M95" s="3" t="str">
        <f t="shared" si="0"/>
        <v>Outstanding</v>
      </c>
      <c r="N95" s="11" t="s">
        <v>20</v>
      </c>
    </row>
    <row r="96" spans="1:14" ht="60" customHeight="1" x14ac:dyDescent="0.35">
      <c r="A96" s="9" t="s">
        <v>403</v>
      </c>
      <c r="B96" s="2" t="s">
        <v>410</v>
      </c>
      <c r="C96" s="1" t="s">
        <v>411</v>
      </c>
      <c r="D96" s="3" t="s">
        <v>17</v>
      </c>
      <c r="E96" s="3" t="s">
        <v>18</v>
      </c>
      <c r="F96" s="3" t="s">
        <v>19</v>
      </c>
      <c r="G96" s="3" t="s">
        <v>20</v>
      </c>
      <c r="H96" s="4" t="s">
        <v>20</v>
      </c>
      <c r="I96" s="4" t="s">
        <v>412</v>
      </c>
      <c r="J96" s="4"/>
      <c r="K96" s="4"/>
      <c r="L96" s="4"/>
      <c r="M96" s="3" t="str">
        <f t="shared" si="0"/>
        <v>Outstanding</v>
      </c>
      <c r="N96" s="11" t="s">
        <v>20</v>
      </c>
    </row>
    <row r="97" spans="1:14" ht="60" customHeight="1" x14ac:dyDescent="0.35">
      <c r="A97" s="9" t="s">
        <v>403</v>
      </c>
      <c r="B97" s="2" t="s">
        <v>413</v>
      </c>
      <c r="C97" s="1" t="s">
        <v>414</v>
      </c>
      <c r="D97" s="3" t="s">
        <v>17</v>
      </c>
      <c r="E97" s="3" t="s">
        <v>18</v>
      </c>
      <c r="F97" s="3" t="s">
        <v>19</v>
      </c>
      <c r="G97" s="3" t="s">
        <v>20</v>
      </c>
      <c r="H97" s="4" t="s">
        <v>20</v>
      </c>
      <c r="I97" s="4" t="s">
        <v>415</v>
      </c>
      <c r="J97" s="4"/>
      <c r="K97" s="4"/>
      <c r="L97" s="4"/>
      <c r="M97" s="3" t="str">
        <f t="shared" si="0"/>
        <v>Outstanding</v>
      </c>
      <c r="N97" s="11" t="s">
        <v>20</v>
      </c>
    </row>
    <row r="98" spans="1:14" ht="60" customHeight="1" x14ac:dyDescent="0.35">
      <c r="A98" s="9" t="s">
        <v>403</v>
      </c>
      <c r="B98" s="2" t="s">
        <v>416</v>
      </c>
      <c r="C98" s="1" t="s">
        <v>417</v>
      </c>
      <c r="D98" s="3" t="s">
        <v>17</v>
      </c>
      <c r="E98" s="3" t="s">
        <v>18</v>
      </c>
      <c r="F98" s="3" t="s">
        <v>19</v>
      </c>
      <c r="G98" s="3" t="s">
        <v>20</v>
      </c>
      <c r="H98" s="4" t="s">
        <v>20</v>
      </c>
      <c r="I98" s="4" t="s">
        <v>418</v>
      </c>
      <c r="J98" s="4"/>
      <c r="K98" s="4"/>
      <c r="L98" s="4"/>
      <c r="M98" s="3" t="str">
        <f t="shared" si="0"/>
        <v>Outstanding</v>
      </c>
      <c r="N98" s="11" t="s">
        <v>20</v>
      </c>
    </row>
    <row r="99" spans="1:14" ht="60" customHeight="1" x14ac:dyDescent="0.35">
      <c r="A99" s="9" t="s">
        <v>403</v>
      </c>
      <c r="B99" s="2" t="s">
        <v>419</v>
      </c>
      <c r="C99" s="1" t="s">
        <v>420</v>
      </c>
      <c r="D99" s="3" t="s">
        <v>17</v>
      </c>
      <c r="E99" s="3" t="s">
        <v>18</v>
      </c>
      <c r="F99" s="3" t="s">
        <v>19</v>
      </c>
      <c r="G99" s="3" t="s">
        <v>20</v>
      </c>
      <c r="H99" s="4" t="s">
        <v>20</v>
      </c>
      <c r="I99" s="4" t="s">
        <v>421</v>
      </c>
      <c r="J99" s="4"/>
      <c r="K99" s="4"/>
      <c r="L99" s="4"/>
      <c r="M99" s="3" t="str">
        <f t="shared" si="0"/>
        <v>Outstanding</v>
      </c>
      <c r="N99" s="11" t="s">
        <v>20</v>
      </c>
    </row>
    <row r="100" spans="1:14" ht="60" customHeight="1" x14ac:dyDescent="0.35">
      <c r="A100" s="9" t="s">
        <v>403</v>
      </c>
      <c r="B100" s="2" t="s">
        <v>422</v>
      </c>
      <c r="C100" s="1" t="s">
        <v>423</v>
      </c>
      <c r="D100" s="3" t="s">
        <v>17</v>
      </c>
      <c r="E100" s="3" t="s">
        <v>18</v>
      </c>
      <c r="F100" s="3" t="s">
        <v>19</v>
      </c>
      <c r="G100" s="3" t="s">
        <v>20</v>
      </c>
      <c r="H100" s="4" t="s">
        <v>20</v>
      </c>
      <c r="I100" s="4" t="s">
        <v>424</v>
      </c>
      <c r="J100" s="4"/>
      <c r="K100" s="4"/>
      <c r="L100" s="4"/>
      <c r="M100" s="3" t="str">
        <f t="shared" si="0"/>
        <v>Outstanding</v>
      </c>
      <c r="N100" s="11" t="s">
        <v>20</v>
      </c>
    </row>
    <row r="101" spans="1:14" ht="60" customHeight="1" x14ac:dyDescent="0.35">
      <c r="A101" s="9" t="s">
        <v>425</v>
      </c>
      <c r="B101" s="2" t="s">
        <v>426</v>
      </c>
      <c r="C101" s="1" t="s">
        <v>427</v>
      </c>
      <c r="D101" s="3" t="s">
        <v>17</v>
      </c>
      <c r="E101" s="3" t="s">
        <v>18</v>
      </c>
      <c r="F101" s="3" t="s">
        <v>19</v>
      </c>
      <c r="G101" s="3" t="s">
        <v>20</v>
      </c>
      <c r="H101" s="4" t="s">
        <v>20</v>
      </c>
      <c r="I101" s="4" t="s">
        <v>428</v>
      </c>
      <c r="J101" s="4"/>
      <c r="K101" s="4"/>
      <c r="L101" s="4"/>
      <c r="M101" s="3" t="str">
        <f t="shared" si="0"/>
        <v>Outstanding</v>
      </c>
      <c r="N101" s="11" t="s">
        <v>20</v>
      </c>
    </row>
    <row r="102" spans="1:14" ht="60" customHeight="1" x14ac:dyDescent="0.35">
      <c r="A102" s="9" t="s">
        <v>425</v>
      </c>
      <c r="B102" s="2" t="s">
        <v>429</v>
      </c>
      <c r="C102" s="1" t="s">
        <v>430</v>
      </c>
      <c r="D102" s="3" t="s">
        <v>17</v>
      </c>
      <c r="E102" s="3" t="s">
        <v>18</v>
      </c>
      <c r="F102" s="3" t="s">
        <v>19</v>
      </c>
      <c r="G102" s="3" t="s">
        <v>20</v>
      </c>
      <c r="H102" s="4" t="s">
        <v>20</v>
      </c>
      <c r="I102" s="4" t="s">
        <v>431</v>
      </c>
      <c r="J102" s="4"/>
      <c r="K102" s="4"/>
      <c r="L102" s="4"/>
      <c r="M102" s="3" t="str">
        <f t="shared" si="0"/>
        <v>Outstanding</v>
      </c>
      <c r="N102" s="11" t="s">
        <v>20</v>
      </c>
    </row>
    <row r="103" spans="1:14" ht="60" customHeight="1" x14ac:dyDescent="0.35">
      <c r="A103" s="9" t="s">
        <v>425</v>
      </c>
      <c r="B103" s="2" t="s">
        <v>432</v>
      </c>
      <c r="C103" s="1" t="s">
        <v>433</v>
      </c>
      <c r="D103" s="3" t="s">
        <v>17</v>
      </c>
      <c r="E103" s="3" t="s">
        <v>18</v>
      </c>
      <c r="F103" s="3" t="s">
        <v>19</v>
      </c>
      <c r="G103" s="3" t="s">
        <v>20</v>
      </c>
      <c r="H103" s="4" t="s">
        <v>20</v>
      </c>
      <c r="I103" s="4" t="s">
        <v>434</v>
      </c>
      <c r="J103" s="4"/>
      <c r="K103" s="4"/>
      <c r="L103" s="4"/>
      <c r="M103" s="3" t="str">
        <f t="shared" si="0"/>
        <v>Outstanding</v>
      </c>
      <c r="N103" s="11" t="s">
        <v>20</v>
      </c>
    </row>
    <row r="104" spans="1:14" ht="60" customHeight="1" x14ac:dyDescent="0.35">
      <c r="A104" s="9" t="s">
        <v>425</v>
      </c>
      <c r="B104" s="2" t="s">
        <v>435</v>
      </c>
      <c r="C104" s="1" t="s">
        <v>436</v>
      </c>
      <c r="D104" s="3" t="s">
        <v>17</v>
      </c>
      <c r="E104" s="3" t="s">
        <v>18</v>
      </c>
      <c r="F104" s="3" t="s">
        <v>19</v>
      </c>
      <c r="G104" s="3" t="s">
        <v>20</v>
      </c>
      <c r="H104" s="4" t="s">
        <v>20</v>
      </c>
      <c r="I104" s="4" t="s">
        <v>437</v>
      </c>
      <c r="J104" s="4"/>
      <c r="K104" s="4"/>
      <c r="L104" s="4"/>
      <c r="M104" s="3" t="str">
        <f t="shared" si="0"/>
        <v>Outstanding</v>
      </c>
      <c r="N104" s="11" t="s">
        <v>20</v>
      </c>
    </row>
    <row r="105" spans="1:14" ht="60" customHeight="1" x14ac:dyDescent="0.35">
      <c r="A105" s="9" t="s">
        <v>425</v>
      </c>
      <c r="B105" s="2" t="s">
        <v>438</v>
      </c>
      <c r="C105" s="1" t="s">
        <v>439</v>
      </c>
      <c r="D105" s="3" t="s">
        <v>17</v>
      </c>
      <c r="E105" s="3" t="s">
        <v>18</v>
      </c>
      <c r="F105" s="3" t="s">
        <v>19</v>
      </c>
      <c r="G105" s="3" t="s">
        <v>20</v>
      </c>
      <c r="H105" s="4" t="s">
        <v>20</v>
      </c>
      <c r="I105" s="4" t="s">
        <v>440</v>
      </c>
      <c r="J105" s="4"/>
      <c r="K105" s="4"/>
      <c r="L105" s="4"/>
      <c r="M105" s="3" t="str">
        <f t="shared" si="0"/>
        <v>Outstanding</v>
      </c>
      <c r="N105" s="11" t="s">
        <v>20</v>
      </c>
    </row>
    <row r="106" spans="1:14" ht="60" customHeight="1" x14ac:dyDescent="0.35">
      <c r="A106" s="9" t="s">
        <v>425</v>
      </c>
      <c r="B106" s="2" t="s">
        <v>441</v>
      </c>
      <c r="C106" s="1" t="s">
        <v>442</v>
      </c>
      <c r="D106" s="3" t="s">
        <v>17</v>
      </c>
      <c r="E106" s="3" t="s">
        <v>18</v>
      </c>
      <c r="F106" s="3" t="s">
        <v>19</v>
      </c>
      <c r="G106" s="3" t="s">
        <v>20</v>
      </c>
      <c r="H106" s="4" t="s">
        <v>20</v>
      </c>
      <c r="I106" s="4" t="s">
        <v>443</v>
      </c>
      <c r="J106" s="4"/>
      <c r="K106" s="4"/>
      <c r="L106" s="4"/>
      <c r="M106" s="3" t="str">
        <f t="shared" si="0"/>
        <v>Outstanding</v>
      </c>
      <c r="N106" s="11" t="s">
        <v>20</v>
      </c>
    </row>
    <row r="107" spans="1:14" ht="60" customHeight="1" x14ac:dyDescent="0.35">
      <c r="A107" s="9" t="s">
        <v>425</v>
      </c>
      <c r="B107" s="2" t="s">
        <v>444</v>
      </c>
      <c r="C107" s="1" t="s">
        <v>445</v>
      </c>
      <c r="D107" s="3" t="s">
        <v>17</v>
      </c>
      <c r="E107" s="3" t="s">
        <v>18</v>
      </c>
      <c r="F107" s="3" t="s">
        <v>19</v>
      </c>
      <c r="G107" s="3" t="s">
        <v>20</v>
      </c>
      <c r="H107" s="4" t="s">
        <v>20</v>
      </c>
      <c r="I107" s="4" t="s">
        <v>446</v>
      </c>
      <c r="J107" s="4"/>
      <c r="K107" s="4"/>
      <c r="L107" s="4"/>
      <c r="M107" s="3" t="str">
        <f t="shared" si="0"/>
        <v>Outstanding</v>
      </c>
      <c r="N107" s="11" t="s">
        <v>20</v>
      </c>
    </row>
    <row r="108" spans="1:14" ht="60" customHeight="1" x14ac:dyDescent="0.35">
      <c r="A108" s="9" t="s">
        <v>425</v>
      </c>
      <c r="B108" s="2" t="s">
        <v>447</v>
      </c>
      <c r="C108" s="1" t="s">
        <v>448</v>
      </c>
      <c r="D108" s="3" t="s">
        <v>17</v>
      </c>
      <c r="E108" s="3" t="s">
        <v>18</v>
      </c>
      <c r="F108" s="3" t="s">
        <v>19</v>
      </c>
      <c r="G108" s="3" t="s">
        <v>20</v>
      </c>
      <c r="H108" s="4" t="s">
        <v>20</v>
      </c>
      <c r="I108" s="4" t="s">
        <v>449</v>
      </c>
      <c r="J108" s="4"/>
      <c r="K108" s="4"/>
      <c r="L108" s="4"/>
      <c r="M108" s="3" t="str">
        <f t="shared" si="0"/>
        <v>Outstanding</v>
      </c>
      <c r="N108" s="11" t="s">
        <v>20</v>
      </c>
    </row>
    <row r="109" spans="1:14" ht="60" customHeight="1" x14ac:dyDescent="0.35">
      <c r="A109" s="9" t="s">
        <v>425</v>
      </c>
      <c r="B109" s="2" t="s">
        <v>450</v>
      </c>
      <c r="C109" s="1" t="s">
        <v>451</v>
      </c>
      <c r="D109" s="3" t="s">
        <v>17</v>
      </c>
      <c r="E109" s="3" t="s">
        <v>18</v>
      </c>
      <c r="F109" s="3" t="s">
        <v>19</v>
      </c>
      <c r="G109" s="3" t="s">
        <v>20</v>
      </c>
      <c r="H109" s="4" t="s">
        <v>20</v>
      </c>
      <c r="I109" s="4" t="s">
        <v>452</v>
      </c>
      <c r="J109" s="4"/>
      <c r="K109" s="4"/>
      <c r="L109" s="4"/>
      <c r="M109" s="3" t="str">
        <f t="shared" si="0"/>
        <v>Outstanding</v>
      </c>
      <c r="N109" s="11" t="s">
        <v>20</v>
      </c>
    </row>
    <row r="110" spans="1:14" ht="60" customHeight="1" x14ac:dyDescent="0.35">
      <c r="A110" s="9" t="s">
        <v>453</v>
      </c>
      <c r="B110" s="2" t="s">
        <v>454</v>
      </c>
      <c r="C110" s="1" t="s">
        <v>455</v>
      </c>
      <c r="D110" s="3" t="s">
        <v>17</v>
      </c>
      <c r="E110" s="3" t="s">
        <v>18</v>
      </c>
      <c r="F110" s="3" t="s">
        <v>19</v>
      </c>
      <c r="G110" s="3" t="s">
        <v>20</v>
      </c>
      <c r="H110" s="4" t="s">
        <v>20</v>
      </c>
      <c r="I110" s="4" t="s">
        <v>456</v>
      </c>
      <c r="J110" s="4" t="s">
        <v>457</v>
      </c>
      <c r="K110" s="4" t="s">
        <v>458</v>
      </c>
      <c r="L110" s="4" t="s">
        <v>459</v>
      </c>
      <c r="M110" s="3" t="str">
        <f t="shared" si="0"/>
        <v>Outstanding</v>
      </c>
      <c r="N110" s="11" t="s">
        <v>20</v>
      </c>
    </row>
    <row r="111" spans="1:14" ht="60" customHeight="1" x14ac:dyDescent="0.35">
      <c r="A111" s="9" t="s">
        <v>453</v>
      </c>
      <c r="B111" s="2" t="s">
        <v>460</v>
      </c>
      <c r="C111" s="1" t="s">
        <v>461</v>
      </c>
      <c r="D111" s="3" t="s">
        <v>17</v>
      </c>
      <c r="E111" s="3" t="s">
        <v>18</v>
      </c>
      <c r="F111" s="3" t="s">
        <v>19</v>
      </c>
      <c r="G111" s="3" t="s">
        <v>20</v>
      </c>
      <c r="H111" s="4" t="s">
        <v>20</v>
      </c>
      <c r="I111" s="4" t="s">
        <v>462</v>
      </c>
      <c r="J111" s="4" t="s">
        <v>463</v>
      </c>
      <c r="K111" s="4" t="s">
        <v>464</v>
      </c>
      <c r="L111" s="4" t="s">
        <v>459</v>
      </c>
      <c r="M111" s="3" t="str">
        <f t="shared" si="0"/>
        <v>Outstanding</v>
      </c>
      <c r="N111" s="11" t="s">
        <v>20</v>
      </c>
    </row>
    <row r="112" spans="1:14" ht="60" customHeight="1" x14ac:dyDescent="0.35">
      <c r="A112" s="9" t="s">
        <v>465</v>
      </c>
      <c r="B112" s="2" t="s">
        <v>466</v>
      </c>
      <c r="C112" s="1" t="s">
        <v>467</v>
      </c>
      <c r="D112" s="3" t="s">
        <v>17</v>
      </c>
      <c r="E112" s="3" t="s">
        <v>18</v>
      </c>
      <c r="F112" s="3" t="s">
        <v>19</v>
      </c>
      <c r="G112" s="3" t="s">
        <v>20</v>
      </c>
      <c r="H112" s="4" t="s">
        <v>20</v>
      </c>
      <c r="I112" s="4" t="s">
        <v>468</v>
      </c>
      <c r="J112" s="4" t="s">
        <v>469</v>
      </c>
      <c r="K112" s="4" t="s">
        <v>470</v>
      </c>
      <c r="L112" s="4" t="s">
        <v>471</v>
      </c>
      <c r="M112" s="3" t="str">
        <f t="shared" si="0"/>
        <v>Outstanding</v>
      </c>
      <c r="N112" s="11" t="s">
        <v>20</v>
      </c>
    </row>
    <row r="113" spans="1:14" ht="60" customHeight="1" x14ac:dyDescent="0.35">
      <c r="A113" s="9" t="s">
        <v>465</v>
      </c>
      <c r="B113" s="2" t="s">
        <v>472</v>
      </c>
      <c r="C113" s="1" t="s">
        <v>473</v>
      </c>
      <c r="D113" s="3" t="s">
        <v>17</v>
      </c>
      <c r="E113" s="3" t="s">
        <v>18</v>
      </c>
      <c r="F113" s="3" t="s">
        <v>19</v>
      </c>
      <c r="G113" s="3" t="s">
        <v>20</v>
      </c>
      <c r="H113" s="4" t="s">
        <v>20</v>
      </c>
      <c r="I113" s="4" t="s">
        <v>474</v>
      </c>
      <c r="J113" s="4" t="s">
        <v>475</v>
      </c>
      <c r="K113" s="4" t="s">
        <v>476</v>
      </c>
      <c r="L113" s="4" t="s">
        <v>477</v>
      </c>
      <c r="M113" s="3" t="str">
        <f t="shared" si="0"/>
        <v>Outstanding</v>
      </c>
      <c r="N113" s="11" t="s">
        <v>20</v>
      </c>
    </row>
    <row r="114" spans="1:14" ht="60" customHeight="1" x14ac:dyDescent="0.35">
      <c r="A114" s="9" t="s">
        <v>465</v>
      </c>
      <c r="B114" s="2" t="s">
        <v>478</v>
      </c>
      <c r="C114" s="1" t="s">
        <v>479</v>
      </c>
      <c r="D114" s="3" t="s">
        <v>17</v>
      </c>
      <c r="E114" s="3" t="s">
        <v>18</v>
      </c>
      <c r="F114" s="3" t="s">
        <v>19</v>
      </c>
      <c r="G114" s="3" t="s">
        <v>20</v>
      </c>
      <c r="H114" s="4" t="s">
        <v>20</v>
      </c>
      <c r="I114" s="4" t="s">
        <v>480</v>
      </c>
      <c r="J114" s="4" t="s">
        <v>481</v>
      </c>
      <c r="K114" s="4" t="s">
        <v>482</v>
      </c>
      <c r="L114" s="4" t="s">
        <v>483</v>
      </c>
      <c r="M114" s="3" t="str">
        <f t="shared" si="0"/>
        <v>Outstanding</v>
      </c>
      <c r="N114" s="11" t="s">
        <v>20</v>
      </c>
    </row>
    <row r="115" spans="1:14" ht="60" customHeight="1" x14ac:dyDescent="0.35">
      <c r="A115" s="9" t="s">
        <v>465</v>
      </c>
      <c r="B115" s="2" t="s">
        <v>484</v>
      </c>
      <c r="C115" s="1" t="s">
        <v>485</v>
      </c>
      <c r="D115" s="3" t="s">
        <v>17</v>
      </c>
      <c r="E115" s="3" t="s">
        <v>18</v>
      </c>
      <c r="F115" s="3" t="s">
        <v>19</v>
      </c>
      <c r="G115" s="3" t="s">
        <v>20</v>
      </c>
      <c r="H115" s="4" t="s">
        <v>20</v>
      </c>
      <c r="I115" s="4" t="s">
        <v>486</v>
      </c>
      <c r="J115" s="4" t="s">
        <v>487</v>
      </c>
      <c r="K115" s="4" t="s">
        <v>488</v>
      </c>
      <c r="L115" s="4" t="s">
        <v>483</v>
      </c>
      <c r="M115" s="3" t="str">
        <f t="shared" si="0"/>
        <v>Outstanding</v>
      </c>
      <c r="N115" s="11" t="s">
        <v>20</v>
      </c>
    </row>
    <row r="116" spans="1:14" ht="60" customHeight="1" x14ac:dyDescent="0.35">
      <c r="A116" s="9" t="s">
        <v>465</v>
      </c>
      <c r="B116" s="2" t="s">
        <v>489</v>
      </c>
      <c r="C116" s="1" t="s">
        <v>490</v>
      </c>
      <c r="D116" s="3" t="s">
        <v>17</v>
      </c>
      <c r="E116" s="3" t="s">
        <v>18</v>
      </c>
      <c r="F116" s="3" t="s">
        <v>19</v>
      </c>
      <c r="G116" s="3" t="s">
        <v>20</v>
      </c>
      <c r="H116" s="4" t="s">
        <v>20</v>
      </c>
      <c r="I116" s="4" t="s">
        <v>491</v>
      </c>
      <c r="J116" s="4" t="s">
        <v>492</v>
      </c>
      <c r="K116" s="4" t="s">
        <v>493</v>
      </c>
      <c r="L116" s="4" t="s">
        <v>471</v>
      </c>
      <c r="M116" s="3" t="str">
        <f t="shared" si="0"/>
        <v>Outstanding</v>
      </c>
      <c r="N116" s="11" t="s">
        <v>20</v>
      </c>
    </row>
    <row r="117" spans="1:14" ht="60" customHeight="1" x14ac:dyDescent="0.35">
      <c r="A117" s="9" t="s">
        <v>465</v>
      </c>
      <c r="B117" s="2" t="s">
        <v>494</v>
      </c>
      <c r="C117" s="1" t="s">
        <v>495</v>
      </c>
      <c r="D117" s="3" t="s">
        <v>17</v>
      </c>
      <c r="E117" s="3" t="s">
        <v>18</v>
      </c>
      <c r="F117" s="3" t="s">
        <v>19</v>
      </c>
      <c r="G117" s="3" t="s">
        <v>20</v>
      </c>
      <c r="H117" s="4" t="s">
        <v>20</v>
      </c>
      <c r="I117" s="4" t="s">
        <v>496</v>
      </c>
      <c r="J117" s="4" t="s">
        <v>497</v>
      </c>
      <c r="K117" s="4" t="s">
        <v>498</v>
      </c>
      <c r="L117" s="4" t="s">
        <v>459</v>
      </c>
      <c r="M117" s="3" t="str">
        <f t="shared" si="0"/>
        <v>Outstanding</v>
      </c>
      <c r="N117" s="11" t="s">
        <v>20</v>
      </c>
    </row>
    <row r="118" spans="1:14" ht="60" customHeight="1" x14ac:dyDescent="0.35">
      <c r="A118" s="9" t="s">
        <v>465</v>
      </c>
      <c r="B118" s="2" t="s">
        <v>499</v>
      </c>
      <c r="C118" s="1" t="s">
        <v>500</v>
      </c>
      <c r="D118" s="3" t="s">
        <v>17</v>
      </c>
      <c r="E118" s="3" t="s">
        <v>18</v>
      </c>
      <c r="F118" s="3" t="s">
        <v>19</v>
      </c>
      <c r="G118" s="3" t="s">
        <v>20</v>
      </c>
      <c r="H118" s="4" t="s">
        <v>20</v>
      </c>
      <c r="I118" s="4" t="s">
        <v>501</v>
      </c>
      <c r="J118" s="4" t="s">
        <v>502</v>
      </c>
      <c r="K118" s="4" t="s">
        <v>503</v>
      </c>
      <c r="L118" s="4" t="s">
        <v>483</v>
      </c>
      <c r="M118" s="3" t="str">
        <f t="shared" si="0"/>
        <v>Outstanding</v>
      </c>
      <c r="N118" s="11" t="s">
        <v>20</v>
      </c>
    </row>
    <row r="119" spans="1:14" ht="60" customHeight="1" x14ac:dyDescent="0.35">
      <c r="A119" s="9" t="s">
        <v>504</v>
      </c>
      <c r="B119" s="2" t="s">
        <v>505</v>
      </c>
      <c r="C119" s="1" t="s">
        <v>506</v>
      </c>
      <c r="D119" s="3" t="s">
        <v>17</v>
      </c>
      <c r="E119" s="3" t="s">
        <v>18</v>
      </c>
      <c r="F119" s="3" t="s">
        <v>19</v>
      </c>
      <c r="G119" s="3" t="s">
        <v>20</v>
      </c>
      <c r="H119" s="4" t="s">
        <v>20</v>
      </c>
      <c r="I119" s="4" t="s">
        <v>507</v>
      </c>
      <c r="J119" s="4" t="s">
        <v>508</v>
      </c>
      <c r="K119" s="4" t="s">
        <v>509</v>
      </c>
      <c r="L119" s="4" t="s">
        <v>471</v>
      </c>
      <c r="M119" s="3" t="str">
        <f t="shared" si="0"/>
        <v>Outstanding</v>
      </c>
      <c r="N119" s="11" t="s">
        <v>20</v>
      </c>
    </row>
    <row r="120" spans="1:14" ht="60" customHeight="1" x14ac:dyDescent="0.35">
      <c r="A120" s="9" t="s">
        <v>504</v>
      </c>
      <c r="B120" s="2" t="s">
        <v>510</v>
      </c>
      <c r="C120" s="1" t="s">
        <v>511</v>
      </c>
      <c r="D120" s="3" t="s">
        <v>17</v>
      </c>
      <c r="E120" s="3" t="s">
        <v>18</v>
      </c>
      <c r="F120" s="3" t="s">
        <v>19</v>
      </c>
      <c r="G120" s="3" t="s">
        <v>20</v>
      </c>
      <c r="H120" s="4" t="s">
        <v>20</v>
      </c>
      <c r="I120" s="4" t="s">
        <v>512</v>
      </c>
      <c r="J120" s="4" t="s">
        <v>513</v>
      </c>
      <c r="K120" s="4" t="s">
        <v>514</v>
      </c>
      <c r="L120" s="4" t="s">
        <v>471</v>
      </c>
      <c r="M120" s="3" t="str">
        <f t="shared" si="0"/>
        <v>Outstanding</v>
      </c>
      <c r="N120" s="11" t="s">
        <v>20</v>
      </c>
    </row>
    <row r="121" spans="1:14" ht="60" customHeight="1" x14ac:dyDescent="0.35">
      <c r="A121" s="9" t="s">
        <v>504</v>
      </c>
      <c r="B121" s="2" t="s">
        <v>515</v>
      </c>
      <c r="C121" s="1" t="s">
        <v>516</v>
      </c>
      <c r="D121" s="3" t="s">
        <v>17</v>
      </c>
      <c r="E121" s="3" t="s">
        <v>18</v>
      </c>
      <c r="F121" s="3" t="s">
        <v>19</v>
      </c>
      <c r="G121" s="3" t="s">
        <v>20</v>
      </c>
      <c r="H121" s="4" t="s">
        <v>20</v>
      </c>
      <c r="I121" s="4" t="s">
        <v>517</v>
      </c>
      <c r="J121" s="4" t="s">
        <v>518</v>
      </c>
      <c r="K121" s="4" t="s">
        <v>519</v>
      </c>
      <c r="L121" s="4" t="s">
        <v>471</v>
      </c>
      <c r="M121" s="3" t="str">
        <f t="shared" si="0"/>
        <v>Outstanding</v>
      </c>
      <c r="N121" s="11" t="s">
        <v>20</v>
      </c>
    </row>
    <row r="122" spans="1:14" ht="60" customHeight="1" x14ac:dyDescent="0.35">
      <c r="A122" s="9" t="s">
        <v>504</v>
      </c>
      <c r="B122" s="2" t="s">
        <v>520</v>
      </c>
      <c r="C122" s="1" t="s">
        <v>521</v>
      </c>
      <c r="D122" s="3" t="s">
        <v>17</v>
      </c>
      <c r="E122" s="3" t="s">
        <v>18</v>
      </c>
      <c r="F122" s="3" t="s">
        <v>19</v>
      </c>
      <c r="G122" s="3" t="s">
        <v>20</v>
      </c>
      <c r="H122" s="4" t="s">
        <v>20</v>
      </c>
      <c r="I122" s="4" t="s">
        <v>522</v>
      </c>
      <c r="J122" s="4" t="s">
        <v>523</v>
      </c>
      <c r="K122" s="4" t="s">
        <v>524</v>
      </c>
      <c r="L122" s="4" t="s">
        <v>471</v>
      </c>
      <c r="M122" s="3" t="str">
        <f t="shared" si="0"/>
        <v>Outstanding</v>
      </c>
      <c r="N122" s="11" t="s">
        <v>20</v>
      </c>
    </row>
    <row r="123" spans="1:14" ht="60" customHeight="1" x14ac:dyDescent="0.35">
      <c r="A123" s="9" t="s">
        <v>525</v>
      </c>
      <c r="B123" s="2" t="s">
        <v>526</v>
      </c>
      <c r="C123" s="1" t="s">
        <v>527</v>
      </c>
      <c r="D123" s="3" t="s">
        <v>17</v>
      </c>
      <c r="E123" s="3" t="s">
        <v>18</v>
      </c>
      <c r="F123" s="3" t="s">
        <v>19</v>
      </c>
      <c r="G123" s="3" t="s">
        <v>20</v>
      </c>
      <c r="H123" s="4" t="s">
        <v>20</v>
      </c>
      <c r="I123" s="4" t="s">
        <v>528</v>
      </c>
      <c r="J123" s="4" t="s">
        <v>529</v>
      </c>
      <c r="K123" s="4" t="s">
        <v>530</v>
      </c>
      <c r="L123" s="4" t="s">
        <v>471</v>
      </c>
      <c r="M123" s="3" t="str">
        <f t="shared" si="0"/>
        <v>Outstanding</v>
      </c>
      <c r="N123" s="11" t="s">
        <v>20</v>
      </c>
    </row>
    <row r="124" spans="1:14" ht="60" customHeight="1" x14ac:dyDescent="0.35">
      <c r="A124" s="9" t="s">
        <v>525</v>
      </c>
      <c r="B124" s="2" t="s">
        <v>531</v>
      </c>
      <c r="C124" s="1" t="s">
        <v>532</v>
      </c>
      <c r="D124" s="3" t="s">
        <v>17</v>
      </c>
      <c r="E124" s="3" t="s">
        <v>18</v>
      </c>
      <c r="F124" s="3" t="s">
        <v>19</v>
      </c>
      <c r="G124" s="3" t="s">
        <v>20</v>
      </c>
      <c r="H124" s="4" t="s">
        <v>20</v>
      </c>
      <c r="I124" s="4" t="s">
        <v>533</v>
      </c>
      <c r="J124" s="4" t="s">
        <v>534</v>
      </c>
      <c r="K124" s="4" t="s">
        <v>535</v>
      </c>
      <c r="L124" s="4" t="s">
        <v>471</v>
      </c>
      <c r="M124" s="3" t="str">
        <f t="shared" si="0"/>
        <v>Outstanding</v>
      </c>
      <c r="N124" s="11" t="s">
        <v>20</v>
      </c>
    </row>
    <row r="125" spans="1:14" ht="60" customHeight="1" x14ac:dyDescent="0.35">
      <c r="A125" s="9" t="s">
        <v>536</v>
      </c>
      <c r="B125" s="2" t="s">
        <v>537</v>
      </c>
      <c r="C125" s="1" t="s">
        <v>538</v>
      </c>
      <c r="D125" s="3" t="s">
        <v>17</v>
      </c>
      <c r="E125" s="3" t="s">
        <v>18</v>
      </c>
      <c r="F125" s="3" t="s">
        <v>19</v>
      </c>
      <c r="G125" s="3" t="s">
        <v>20</v>
      </c>
      <c r="H125" s="4" t="s">
        <v>20</v>
      </c>
      <c r="I125" s="4" t="s">
        <v>539</v>
      </c>
      <c r="J125" s="4" t="s">
        <v>540</v>
      </c>
      <c r="K125" s="4" t="s">
        <v>541</v>
      </c>
      <c r="L125" s="4" t="s">
        <v>542</v>
      </c>
      <c r="M125" s="3" t="str">
        <f t="shared" si="0"/>
        <v>Outstanding</v>
      </c>
      <c r="N125" s="11" t="s">
        <v>20</v>
      </c>
    </row>
    <row r="126" spans="1:14" ht="60" customHeight="1" x14ac:dyDescent="0.35">
      <c r="A126" s="9" t="s">
        <v>536</v>
      </c>
      <c r="B126" s="2" t="s">
        <v>543</v>
      </c>
      <c r="C126" s="1" t="s">
        <v>544</v>
      </c>
      <c r="D126" s="3" t="s">
        <v>17</v>
      </c>
      <c r="E126" s="3" t="s">
        <v>18</v>
      </c>
      <c r="F126" s="3" t="s">
        <v>19</v>
      </c>
      <c r="G126" s="3" t="s">
        <v>20</v>
      </c>
      <c r="H126" s="4" t="s">
        <v>20</v>
      </c>
      <c r="I126" s="4" t="s">
        <v>545</v>
      </c>
      <c r="J126" s="4" t="s">
        <v>546</v>
      </c>
      <c r="K126" s="4" t="s">
        <v>547</v>
      </c>
      <c r="L126" s="4" t="s">
        <v>483</v>
      </c>
      <c r="M126" s="3" t="str">
        <f t="shared" si="0"/>
        <v>Outstanding</v>
      </c>
      <c r="N126" s="11" t="s">
        <v>20</v>
      </c>
    </row>
    <row r="127" spans="1:14" ht="60" customHeight="1" x14ac:dyDescent="0.35">
      <c r="A127" s="9" t="s">
        <v>536</v>
      </c>
      <c r="B127" s="2" t="s">
        <v>548</v>
      </c>
      <c r="C127" s="1" t="s">
        <v>549</v>
      </c>
      <c r="D127" s="3" t="s">
        <v>17</v>
      </c>
      <c r="E127" s="3" t="s">
        <v>18</v>
      </c>
      <c r="F127" s="3" t="s">
        <v>19</v>
      </c>
      <c r="G127" s="3" t="s">
        <v>20</v>
      </c>
      <c r="H127" s="4" t="s">
        <v>20</v>
      </c>
      <c r="I127" s="4" t="s">
        <v>550</v>
      </c>
      <c r="J127" s="4" t="s">
        <v>551</v>
      </c>
      <c r="K127" s="4" t="s">
        <v>552</v>
      </c>
      <c r="L127" s="4" t="s">
        <v>542</v>
      </c>
      <c r="M127" s="3" t="str">
        <f t="shared" si="0"/>
        <v>Outstanding</v>
      </c>
      <c r="N127" s="11" t="s">
        <v>20</v>
      </c>
    </row>
    <row r="128" spans="1:14" ht="60" customHeight="1" x14ac:dyDescent="0.35">
      <c r="A128" s="9" t="s">
        <v>536</v>
      </c>
      <c r="B128" s="2" t="s">
        <v>553</v>
      </c>
      <c r="C128" s="1" t="s">
        <v>554</v>
      </c>
      <c r="D128" s="3" t="s">
        <v>17</v>
      </c>
      <c r="E128" s="3" t="s">
        <v>18</v>
      </c>
      <c r="F128" s="3" t="s">
        <v>19</v>
      </c>
      <c r="G128" s="3" t="s">
        <v>20</v>
      </c>
      <c r="H128" s="4" t="s">
        <v>20</v>
      </c>
      <c r="I128" s="4" t="s">
        <v>555</v>
      </c>
      <c r="J128" s="4" t="s">
        <v>556</v>
      </c>
      <c r="K128" s="4" t="s">
        <v>557</v>
      </c>
      <c r="L128" s="4" t="s">
        <v>542</v>
      </c>
      <c r="M128" s="3" t="str">
        <f t="shared" si="0"/>
        <v>Outstanding</v>
      </c>
      <c r="N128" s="11" t="s">
        <v>20</v>
      </c>
    </row>
    <row r="129" spans="1:14" ht="60" customHeight="1" x14ac:dyDescent="0.35">
      <c r="A129" s="9" t="s">
        <v>536</v>
      </c>
      <c r="B129" s="2" t="s">
        <v>558</v>
      </c>
      <c r="C129" s="1" t="s">
        <v>559</v>
      </c>
      <c r="D129" s="3" t="s">
        <v>17</v>
      </c>
      <c r="E129" s="3" t="s">
        <v>18</v>
      </c>
      <c r="F129" s="3" t="s">
        <v>19</v>
      </c>
      <c r="G129" s="3" t="s">
        <v>20</v>
      </c>
      <c r="H129" s="4" t="s">
        <v>20</v>
      </c>
      <c r="I129" s="4" t="s">
        <v>560</v>
      </c>
      <c r="J129" s="4" t="s">
        <v>561</v>
      </c>
      <c r="K129" s="4" t="s">
        <v>562</v>
      </c>
      <c r="L129" s="4" t="s">
        <v>542</v>
      </c>
      <c r="M129" s="3" t="str">
        <f t="shared" si="0"/>
        <v>Outstanding</v>
      </c>
      <c r="N129" s="11" t="s">
        <v>20</v>
      </c>
    </row>
    <row r="130" spans="1:14" ht="60" customHeight="1" x14ac:dyDescent="0.35">
      <c r="A130" s="9" t="s">
        <v>536</v>
      </c>
      <c r="B130" s="2" t="s">
        <v>563</v>
      </c>
      <c r="C130" s="1" t="s">
        <v>564</v>
      </c>
      <c r="D130" s="3" t="s">
        <v>17</v>
      </c>
      <c r="E130" s="3" t="s">
        <v>18</v>
      </c>
      <c r="F130" s="3" t="s">
        <v>19</v>
      </c>
      <c r="G130" s="3" t="s">
        <v>20</v>
      </c>
      <c r="H130" s="4" t="s">
        <v>20</v>
      </c>
      <c r="I130" s="4" t="s">
        <v>565</v>
      </c>
      <c r="J130" s="4" t="s">
        <v>566</v>
      </c>
      <c r="K130" s="4" t="s">
        <v>567</v>
      </c>
      <c r="L130" s="4" t="s">
        <v>568</v>
      </c>
      <c r="M130" s="3" t="str">
        <f t="shared" si="0"/>
        <v>Outstanding</v>
      </c>
      <c r="N130" s="11" t="s">
        <v>20</v>
      </c>
    </row>
    <row r="131" spans="1:14" ht="60" customHeight="1" x14ac:dyDescent="0.35">
      <c r="A131" s="9" t="s">
        <v>536</v>
      </c>
      <c r="B131" s="2" t="s">
        <v>569</v>
      </c>
      <c r="C131" s="1" t="s">
        <v>570</v>
      </c>
      <c r="D131" s="3" t="s">
        <v>17</v>
      </c>
      <c r="E131" s="3" t="s">
        <v>18</v>
      </c>
      <c r="F131" s="3" t="s">
        <v>19</v>
      </c>
      <c r="G131" s="3" t="s">
        <v>20</v>
      </c>
      <c r="H131" s="4" t="s">
        <v>20</v>
      </c>
      <c r="I131" s="4" t="s">
        <v>571</v>
      </c>
      <c r="J131" s="4" t="s">
        <v>572</v>
      </c>
      <c r="K131" s="4" t="s">
        <v>573</v>
      </c>
      <c r="L131" s="4" t="s">
        <v>568</v>
      </c>
      <c r="M131" s="3" t="str">
        <f t="shared" si="0"/>
        <v>Outstanding</v>
      </c>
      <c r="N131" s="11" t="s">
        <v>20</v>
      </c>
    </row>
    <row r="132" spans="1:14" ht="60" customHeight="1" x14ac:dyDescent="0.35">
      <c r="A132" s="9" t="s">
        <v>536</v>
      </c>
      <c r="B132" s="2" t="s">
        <v>574</v>
      </c>
      <c r="C132" s="1" t="s">
        <v>575</v>
      </c>
      <c r="D132" s="3" t="s">
        <v>17</v>
      </c>
      <c r="E132" s="3" t="s">
        <v>18</v>
      </c>
      <c r="F132" s="3" t="s">
        <v>19</v>
      </c>
      <c r="G132" s="3" t="s">
        <v>20</v>
      </c>
      <c r="H132" s="4" t="s">
        <v>20</v>
      </c>
      <c r="I132" s="4" t="s">
        <v>576</v>
      </c>
      <c r="J132" s="4" t="s">
        <v>577</v>
      </c>
      <c r="K132" s="4" t="s">
        <v>578</v>
      </c>
      <c r="L132" s="4" t="s">
        <v>579</v>
      </c>
      <c r="M132" s="3" t="str">
        <f t="shared" si="0"/>
        <v>Outstanding</v>
      </c>
      <c r="N132" s="11" t="s">
        <v>20</v>
      </c>
    </row>
    <row r="133" spans="1:14" ht="60" customHeight="1" x14ac:dyDescent="0.35">
      <c r="A133" s="9" t="s">
        <v>580</v>
      </c>
      <c r="B133" s="2" t="s">
        <v>581</v>
      </c>
      <c r="C133" s="1" t="s">
        <v>549</v>
      </c>
      <c r="D133" s="3" t="s">
        <v>17</v>
      </c>
      <c r="E133" s="3" t="s">
        <v>18</v>
      </c>
      <c r="F133" s="3" t="s">
        <v>19</v>
      </c>
      <c r="G133" s="3" t="s">
        <v>20</v>
      </c>
      <c r="H133" s="4" t="s">
        <v>20</v>
      </c>
      <c r="I133" s="4" t="s">
        <v>582</v>
      </c>
      <c r="J133" s="4" t="s">
        <v>583</v>
      </c>
      <c r="K133" s="4" t="s">
        <v>584</v>
      </c>
      <c r="L133" s="4" t="s">
        <v>542</v>
      </c>
      <c r="M133" s="3" t="str">
        <f t="shared" si="0"/>
        <v>Outstanding</v>
      </c>
      <c r="N133" s="11" t="s">
        <v>20</v>
      </c>
    </row>
    <row r="134" spans="1:14" ht="60" customHeight="1" x14ac:dyDescent="0.35">
      <c r="A134" s="9" t="s">
        <v>580</v>
      </c>
      <c r="B134" s="2" t="s">
        <v>585</v>
      </c>
      <c r="C134" s="1" t="s">
        <v>586</v>
      </c>
      <c r="D134" s="3" t="s">
        <v>17</v>
      </c>
      <c r="E134" s="3" t="s">
        <v>18</v>
      </c>
      <c r="F134" s="3" t="s">
        <v>19</v>
      </c>
      <c r="G134" s="3" t="s">
        <v>20</v>
      </c>
      <c r="H134" s="4" t="s">
        <v>20</v>
      </c>
      <c r="I134" s="4" t="s">
        <v>587</v>
      </c>
      <c r="J134" s="4" t="s">
        <v>588</v>
      </c>
      <c r="K134" s="4" t="s">
        <v>589</v>
      </c>
      <c r="L134" s="4" t="s">
        <v>542</v>
      </c>
      <c r="M134" s="3" t="str">
        <f t="shared" si="0"/>
        <v>Outstanding</v>
      </c>
      <c r="N134" s="11" t="s">
        <v>20</v>
      </c>
    </row>
    <row r="135" spans="1:14" ht="60" customHeight="1" x14ac:dyDescent="0.35">
      <c r="A135" s="9" t="s">
        <v>580</v>
      </c>
      <c r="B135" s="2" t="s">
        <v>590</v>
      </c>
      <c r="C135" s="1" t="s">
        <v>591</v>
      </c>
      <c r="D135" s="3" t="s">
        <v>17</v>
      </c>
      <c r="E135" s="3" t="s">
        <v>18</v>
      </c>
      <c r="F135" s="3" t="s">
        <v>19</v>
      </c>
      <c r="G135" s="3" t="s">
        <v>20</v>
      </c>
      <c r="H135" s="4" t="s">
        <v>20</v>
      </c>
      <c r="I135" s="4" t="s">
        <v>592</v>
      </c>
      <c r="J135" s="4" t="s">
        <v>593</v>
      </c>
      <c r="K135" s="4" t="s">
        <v>594</v>
      </c>
      <c r="L135" s="4" t="s">
        <v>542</v>
      </c>
      <c r="M135" s="3" t="str">
        <f t="shared" si="0"/>
        <v>Outstanding</v>
      </c>
      <c r="N135" s="11" t="s">
        <v>20</v>
      </c>
    </row>
    <row r="136" spans="1:14" ht="60" customHeight="1" x14ac:dyDescent="0.35">
      <c r="A136" s="9" t="s">
        <v>580</v>
      </c>
      <c r="B136" s="2" t="s">
        <v>595</v>
      </c>
      <c r="C136" s="1" t="s">
        <v>596</v>
      </c>
      <c r="D136" s="3" t="s">
        <v>17</v>
      </c>
      <c r="E136" s="3" t="s">
        <v>18</v>
      </c>
      <c r="F136" s="3" t="s">
        <v>19</v>
      </c>
      <c r="G136" s="3" t="s">
        <v>20</v>
      </c>
      <c r="H136" s="4" t="s">
        <v>20</v>
      </c>
      <c r="I136" s="4" t="s">
        <v>597</v>
      </c>
      <c r="J136" s="4" t="s">
        <v>598</v>
      </c>
      <c r="K136" s="4" t="s">
        <v>599</v>
      </c>
      <c r="L136" s="4" t="s">
        <v>477</v>
      </c>
      <c r="M136" s="3" t="str">
        <f t="shared" si="0"/>
        <v>Outstanding</v>
      </c>
      <c r="N136" s="11" t="s">
        <v>20</v>
      </c>
    </row>
    <row r="137" spans="1:14" ht="60" customHeight="1" x14ac:dyDescent="0.35">
      <c r="A137" s="9" t="s">
        <v>580</v>
      </c>
      <c r="B137" s="2" t="s">
        <v>600</v>
      </c>
      <c r="C137" s="1" t="s">
        <v>559</v>
      </c>
      <c r="D137" s="3" t="s">
        <v>17</v>
      </c>
      <c r="E137" s="3" t="s">
        <v>18</v>
      </c>
      <c r="F137" s="3" t="s">
        <v>19</v>
      </c>
      <c r="G137" s="3" t="s">
        <v>20</v>
      </c>
      <c r="H137" s="4" t="s">
        <v>20</v>
      </c>
      <c r="I137" s="4" t="s">
        <v>601</v>
      </c>
      <c r="J137" s="4" t="s">
        <v>602</v>
      </c>
      <c r="K137" s="4" t="s">
        <v>603</v>
      </c>
      <c r="L137" s="4" t="s">
        <v>542</v>
      </c>
      <c r="M137" s="3" t="str">
        <f t="shared" si="0"/>
        <v>Outstanding</v>
      </c>
      <c r="N137" s="11" t="s">
        <v>20</v>
      </c>
    </row>
    <row r="138" spans="1:14" ht="60" customHeight="1" x14ac:dyDescent="0.35">
      <c r="A138" s="9" t="s">
        <v>580</v>
      </c>
      <c r="B138" s="2" t="s">
        <v>604</v>
      </c>
      <c r="C138" s="1" t="s">
        <v>564</v>
      </c>
      <c r="D138" s="3" t="s">
        <v>17</v>
      </c>
      <c r="E138" s="3" t="s">
        <v>18</v>
      </c>
      <c r="F138" s="3" t="s">
        <v>19</v>
      </c>
      <c r="G138" s="3" t="s">
        <v>20</v>
      </c>
      <c r="H138" s="4" t="s">
        <v>20</v>
      </c>
      <c r="I138" s="4" t="s">
        <v>605</v>
      </c>
      <c r="J138" s="4" t="s">
        <v>566</v>
      </c>
      <c r="K138" s="4" t="s">
        <v>606</v>
      </c>
      <c r="L138" s="4" t="s">
        <v>542</v>
      </c>
      <c r="M138" s="3" t="str">
        <f t="shared" si="0"/>
        <v>Outstanding</v>
      </c>
      <c r="N138" s="11" t="s">
        <v>20</v>
      </c>
    </row>
    <row r="139" spans="1:14" ht="60" customHeight="1" x14ac:dyDescent="0.35">
      <c r="A139" s="9" t="s">
        <v>580</v>
      </c>
      <c r="B139" s="2" t="s">
        <v>607</v>
      </c>
      <c r="C139" s="1" t="s">
        <v>570</v>
      </c>
      <c r="D139" s="3" t="s">
        <v>17</v>
      </c>
      <c r="E139" s="3" t="s">
        <v>18</v>
      </c>
      <c r="F139" s="3" t="s">
        <v>19</v>
      </c>
      <c r="G139" s="3" t="s">
        <v>20</v>
      </c>
      <c r="H139" s="4" t="s">
        <v>20</v>
      </c>
      <c r="I139" s="4" t="s">
        <v>608</v>
      </c>
      <c r="J139" s="4" t="s">
        <v>572</v>
      </c>
      <c r="K139" s="4" t="s">
        <v>609</v>
      </c>
      <c r="L139" s="4" t="s">
        <v>542</v>
      </c>
      <c r="M139" s="3" t="str">
        <f t="shared" si="0"/>
        <v>Outstanding</v>
      </c>
      <c r="N139" s="11" t="s">
        <v>20</v>
      </c>
    </row>
    <row r="140" spans="1:14" ht="60" customHeight="1" x14ac:dyDescent="0.35">
      <c r="A140" s="9" t="s">
        <v>580</v>
      </c>
      <c r="B140" s="2" t="s">
        <v>610</v>
      </c>
      <c r="C140" s="1" t="s">
        <v>611</v>
      </c>
      <c r="D140" s="3" t="s">
        <v>17</v>
      </c>
      <c r="E140" s="3" t="s">
        <v>18</v>
      </c>
      <c r="F140" s="3" t="s">
        <v>19</v>
      </c>
      <c r="G140" s="3" t="s">
        <v>20</v>
      </c>
      <c r="H140" s="4" t="s">
        <v>20</v>
      </c>
      <c r="I140" s="4" t="s">
        <v>612</v>
      </c>
      <c r="J140" s="4" t="s">
        <v>613</v>
      </c>
      <c r="K140" s="4" t="s">
        <v>614</v>
      </c>
      <c r="L140" s="4" t="s">
        <v>568</v>
      </c>
      <c r="M140" s="3" t="str">
        <f t="shared" si="0"/>
        <v>Outstanding</v>
      </c>
      <c r="N140" s="11" t="s">
        <v>20</v>
      </c>
    </row>
    <row r="141" spans="1:14" ht="60" customHeight="1" x14ac:dyDescent="0.35">
      <c r="A141" s="9" t="s">
        <v>615</v>
      </c>
      <c r="B141" s="2" t="s">
        <v>616</v>
      </c>
      <c r="C141" s="1" t="s">
        <v>617</v>
      </c>
      <c r="D141" s="3" t="s">
        <v>17</v>
      </c>
      <c r="E141" s="3" t="s">
        <v>18</v>
      </c>
      <c r="F141" s="3" t="s">
        <v>19</v>
      </c>
      <c r="G141" s="3" t="s">
        <v>20</v>
      </c>
      <c r="H141" s="4" t="s">
        <v>20</v>
      </c>
      <c r="I141" s="4" t="s">
        <v>618</v>
      </c>
      <c r="J141" s="4" t="s">
        <v>619</v>
      </c>
      <c r="K141" s="4" t="s">
        <v>620</v>
      </c>
      <c r="L141" s="4" t="s">
        <v>621</v>
      </c>
      <c r="M141" s="3" t="str">
        <f t="shared" si="0"/>
        <v>Outstanding</v>
      </c>
      <c r="N141" s="11" t="s">
        <v>20</v>
      </c>
    </row>
    <row r="142" spans="1:14" ht="60" customHeight="1" x14ac:dyDescent="0.35">
      <c r="A142" s="9" t="s">
        <v>622</v>
      </c>
      <c r="B142" s="2" t="s">
        <v>623</v>
      </c>
      <c r="C142" s="1" t="s">
        <v>624</v>
      </c>
      <c r="D142" s="3" t="s">
        <v>17</v>
      </c>
      <c r="E142" s="3" t="s">
        <v>18</v>
      </c>
      <c r="F142" s="3" t="s">
        <v>19</v>
      </c>
      <c r="G142" s="3" t="s">
        <v>20</v>
      </c>
      <c r="H142" s="4" t="s">
        <v>20</v>
      </c>
      <c r="I142" s="4" t="s">
        <v>625</v>
      </c>
      <c r="J142" s="4" t="s">
        <v>626</v>
      </c>
      <c r="K142" s="4" t="s">
        <v>627</v>
      </c>
      <c r="L142" s="4" t="s">
        <v>471</v>
      </c>
      <c r="M142" s="3" t="str">
        <f t="shared" si="0"/>
        <v>Outstanding</v>
      </c>
      <c r="N142" s="11" t="s">
        <v>20</v>
      </c>
    </row>
    <row r="143" spans="1:14" ht="60" customHeight="1" x14ac:dyDescent="0.35">
      <c r="A143" s="9" t="s">
        <v>628</v>
      </c>
      <c r="B143" s="2" t="s">
        <v>629</v>
      </c>
      <c r="C143" s="1" t="s">
        <v>630</v>
      </c>
      <c r="D143" s="3" t="s">
        <v>17</v>
      </c>
      <c r="E143" s="3" t="s">
        <v>18</v>
      </c>
      <c r="F143" s="3" t="s">
        <v>19</v>
      </c>
      <c r="G143" s="3" t="s">
        <v>20</v>
      </c>
      <c r="H143" s="4" t="s">
        <v>20</v>
      </c>
      <c r="I143" s="4" t="s">
        <v>631</v>
      </c>
      <c r="J143" s="4" t="s">
        <v>632</v>
      </c>
      <c r="K143" s="4" t="s">
        <v>633</v>
      </c>
      <c r="L143" s="4" t="s">
        <v>634</v>
      </c>
      <c r="M143" s="3" t="str">
        <f t="shared" si="0"/>
        <v>Outstanding</v>
      </c>
      <c r="N143" s="11" t="s">
        <v>20</v>
      </c>
    </row>
    <row r="144" spans="1:14" ht="60" customHeight="1" x14ac:dyDescent="0.35">
      <c r="A144" s="9" t="s">
        <v>635</v>
      </c>
      <c r="B144" s="2" t="s">
        <v>636</v>
      </c>
      <c r="C144" s="1" t="s">
        <v>637</v>
      </c>
      <c r="D144" s="3" t="s">
        <v>17</v>
      </c>
      <c r="E144" s="3" t="s">
        <v>18</v>
      </c>
      <c r="F144" s="3" t="s">
        <v>19</v>
      </c>
      <c r="G144" s="3" t="s">
        <v>20</v>
      </c>
      <c r="H144" s="4" t="s">
        <v>20</v>
      </c>
      <c r="I144" s="4" t="s">
        <v>638</v>
      </c>
      <c r="J144" s="4" t="s">
        <v>639</v>
      </c>
      <c r="K144" s="4" t="s">
        <v>640</v>
      </c>
      <c r="L144" s="4" t="s">
        <v>641</v>
      </c>
      <c r="M144" s="3" t="str">
        <f t="shared" si="0"/>
        <v>Outstanding</v>
      </c>
      <c r="N144" s="11" t="s">
        <v>20</v>
      </c>
    </row>
    <row r="145" spans="1:14" ht="60" customHeight="1" x14ac:dyDescent="0.35">
      <c r="A145" s="9" t="s">
        <v>642</v>
      </c>
      <c r="B145" s="2" t="s">
        <v>643</v>
      </c>
      <c r="C145" s="1" t="s">
        <v>644</v>
      </c>
      <c r="D145" s="3" t="s">
        <v>17</v>
      </c>
      <c r="E145" s="3" t="s">
        <v>18</v>
      </c>
      <c r="F145" s="3" t="s">
        <v>19</v>
      </c>
      <c r="G145" s="3" t="s">
        <v>20</v>
      </c>
      <c r="H145" s="4" t="s">
        <v>20</v>
      </c>
      <c r="I145" s="4" t="s">
        <v>645</v>
      </c>
      <c r="J145" s="4" t="s">
        <v>646</v>
      </c>
      <c r="K145" s="4" t="s">
        <v>647</v>
      </c>
      <c r="L145" s="4" t="s">
        <v>483</v>
      </c>
      <c r="M145" s="3" t="str">
        <f t="shared" si="0"/>
        <v>Outstanding</v>
      </c>
      <c r="N145" s="11" t="s">
        <v>20</v>
      </c>
    </row>
    <row r="146" spans="1:14" ht="60" customHeight="1" x14ac:dyDescent="0.35">
      <c r="A146" s="9" t="s">
        <v>642</v>
      </c>
      <c r="B146" s="2" t="s">
        <v>648</v>
      </c>
      <c r="C146" s="1" t="s">
        <v>649</v>
      </c>
      <c r="D146" s="3" t="s">
        <v>17</v>
      </c>
      <c r="E146" s="3" t="s">
        <v>18</v>
      </c>
      <c r="F146" s="3" t="s">
        <v>19</v>
      </c>
      <c r="G146" s="3" t="s">
        <v>20</v>
      </c>
      <c r="H146" s="4" t="s">
        <v>20</v>
      </c>
      <c r="I146" s="4" t="s">
        <v>650</v>
      </c>
      <c r="J146" s="4" t="s">
        <v>651</v>
      </c>
      <c r="K146" s="4" t="s">
        <v>652</v>
      </c>
      <c r="L146" s="4" t="s">
        <v>477</v>
      </c>
      <c r="M146" s="3" t="str">
        <f t="shared" si="0"/>
        <v>Outstanding</v>
      </c>
      <c r="N146" s="11" t="s">
        <v>20</v>
      </c>
    </row>
    <row r="147" spans="1:14" ht="60" customHeight="1" x14ac:dyDescent="0.35">
      <c r="A147" s="9" t="s">
        <v>642</v>
      </c>
      <c r="B147" s="2" t="s">
        <v>653</v>
      </c>
      <c r="C147" s="1" t="s">
        <v>654</v>
      </c>
      <c r="D147" s="3" t="s">
        <v>17</v>
      </c>
      <c r="E147" s="3" t="s">
        <v>18</v>
      </c>
      <c r="F147" s="3" t="s">
        <v>19</v>
      </c>
      <c r="G147" s="3" t="s">
        <v>20</v>
      </c>
      <c r="H147" s="4" t="s">
        <v>20</v>
      </c>
      <c r="I147" s="4" t="s">
        <v>655</v>
      </c>
      <c r="J147" s="4" t="s">
        <v>656</v>
      </c>
      <c r="K147" s="4" t="s">
        <v>657</v>
      </c>
      <c r="L147" s="4" t="s">
        <v>477</v>
      </c>
      <c r="M147" s="3" t="str">
        <f t="shared" si="0"/>
        <v>Outstanding</v>
      </c>
      <c r="N147" s="11" t="s">
        <v>20</v>
      </c>
    </row>
    <row r="148" spans="1:14" ht="60" customHeight="1" x14ac:dyDescent="0.35">
      <c r="A148" s="9" t="s">
        <v>642</v>
      </c>
      <c r="B148" s="2" t="s">
        <v>658</v>
      </c>
      <c r="C148" s="1" t="s">
        <v>659</v>
      </c>
      <c r="D148" s="3" t="s">
        <v>17</v>
      </c>
      <c r="E148" s="3" t="s">
        <v>18</v>
      </c>
      <c r="F148" s="3" t="s">
        <v>19</v>
      </c>
      <c r="G148" s="3" t="s">
        <v>20</v>
      </c>
      <c r="H148" s="4" t="s">
        <v>20</v>
      </c>
      <c r="I148" s="4" t="s">
        <v>660</v>
      </c>
      <c r="J148" s="4" t="s">
        <v>661</v>
      </c>
      <c r="K148" s="4" t="s">
        <v>662</v>
      </c>
      <c r="L148" s="4" t="s">
        <v>477</v>
      </c>
      <c r="M148" s="3" t="str">
        <f t="shared" si="0"/>
        <v>Outstanding</v>
      </c>
      <c r="N148" s="11" t="s">
        <v>20</v>
      </c>
    </row>
    <row r="149" spans="1:14" ht="60" customHeight="1" x14ac:dyDescent="0.35">
      <c r="A149" s="9" t="s">
        <v>642</v>
      </c>
      <c r="B149" s="2" t="s">
        <v>663</v>
      </c>
      <c r="C149" s="1" t="s">
        <v>473</v>
      </c>
      <c r="D149" s="3" t="s">
        <v>17</v>
      </c>
      <c r="E149" s="3" t="s">
        <v>18</v>
      </c>
      <c r="F149" s="3" t="s">
        <v>19</v>
      </c>
      <c r="G149" s="3" t="s">
        <v>20</v>
      </c>
      <c r="H149" s="4" t="s">
        <v>20</v>
      </c>
      <c r="I149" s="4" t="s">
        <v>664</v>
      </c>
      <c r="J149" s="4" t="s">
        <v>475</v>
      </c>
      <c r="K149" s="4" t="s">
        <v>665</v>
      </c>
      <c r="L149" s="4" t="s">
        <v>477</v>
      </c>
      <c r="M149" s="3" t="str">
        <f t="shared" si="0"/>
        <v>Outstanding</v>
      </c>
      <c r="N149" s="11" t="s">
        <v>20</v>
      </c>
    </row>
    <row r="150" spans="1:14" ht="60" customHeight="1" x14ac:dyDescent="0.35">
      <c r="A150" s="9" t="s">
        <v>642</v>
      </c>
      <c r="B150" s="2" t="s">
        <v>666</v>
      </c>
      <c r="C150" s="1" t="s">
        <v>667</v>
      </c>
      <c r="D150" s="3" t="s">
        <v>17</v>
      </c>
      <c r="E150" s="3" t="s">
        <v>18</v>
      </c>
      <c r="F150" s="3" t="s">
        <v>19</v>
      </c>
      <c r="G150" s="3" t="s">
        <v>20</v>
      </c>
      <c r="H150" s="4" t="s">
        <v>20</v>
      </c>
      <c r="I150" s="4" t="s">
        <v>668</v>
      </c>
      <c r="J150" s="4" t="s">
        <v>669</v>
      </c>
      <c r="K150" s="4" t="s">
        <v>670</v>
      </c>
      <c r="L150" s="4" t="s">
        <v>483</v>
      </c>
      <c r="M150" s="3" t="str">
        <f t="shared" si="0"/>
        <v>Outstanding</v>
      </c>
      <c r="N150" s="11" t="s">
        <v>20</v>
      </c>
    </row>
    <row r="151" spans="1:14" ht="60" customHeight="1" x14ac:dyDescent="0.35">
      <c r="A151" s="9" t="s">
        <v>642</v>
      </c>
      <c r="B151" s="2" t="s">
        <v>671</v>
      </c>
      <c r="C151" s="1" t="s">
        <v>672</v>
      </c>
      <c r="D151" s="3" t="s">
        <v>17</v>
      </c>
      <c r="E151" s="3" t="s">
        <v>18</v>
      </c>
      <c r="F151" s="3" t="s">
        <v>19</v>
      </c>
      <c r="G151" s="3" t="s">
        <v>20</v>
      </c>
      <c r="H151" s="4" t="s">
        <v>20</v>
      </c>
      <c r="I151" s="4" t="s">
        <v>673</v>
      </c>
      <c r="J151" s="4" t="s">
        <v>674</v>
      </c>
      <c r="K151" s="4" t="s">
        <v>675</v>
      </c>
      <c r="L151" s="4" t="s">
        <v>471</v>
      </c>
      <c r="M151" s="3" t="str">
        <f t="shared" si="0"/>
        <v>Outstanding</v>
      </c>
      <c r="N151" s="11" t="s">
        <v>20</v>
      </c>
    </row>
    <row r="152" spans="1:14" ht="60" customHeight="1" x14ac:dyDescent="0.35">
      <c r="A152" s="9" t="s">
        <v>368</v>
      </c>
      <c r="B152" s="2" t="s">
        <v>676</v>
      </c>
      <c r="C152" s="1" t="s">
        <v>677</v>
      </c>
      <c r="D152" s="3" t="s">
        <v>17</v>
      </c>
      <c r="E152" s="3" t="s">
        <v>18</v>
      </c>
      <c r="F152" s="3" t="s">
        <v>19</v>
      </c>
      <c r="G152" s="3" t="s">
        <v>20</v>
      </c>
      <c r="H152" s="4" t="s">
        <v>20</v>
      </c>
      <c r="I152" s="4" t="s">
        <v>678</v>
      </c>
      <c r="J152" s="4" t="s">
        <v>679</v>
      </c>
      <c r="K152" s="4" t="s">
        <v>680</v>
      </c>
      <c r="L152" s="4" t="s">
        <v>681</v>
      </c>
      <c r="M152" s="3" t="str">
        <f t="shared" si="0"/>
        <v>Outstanding</v>
      </c>
      <c r="N152" s="11" t="s">
        <v>20</v>
      </c>
    </row>
    <row r="153" spans="1:14" ht="60" customHeight="1" x14ac:dyDescent="0.35">
      <c r="A153" s="9" t="s">
        <v>682</v>
      </c>
      <c r="B153" s="2" t="s">
        <v>683</v>
      </c>
      <c r="C153" s="1" t="s">
        <v>684</v>
      </c>
      <c r="D153" s="3" t="s">
        <v>17</v>
      </c>
      <c r="E153" s="3" t="s">
        <v>18</v>
      </c>
      <c r="F153" s="3" t="s">
        <v>19</v>
      </c>
      <c r="G153" s="3" t="s">
        <v>20</v>
      </c>
      <c r="H153" s="4" t="s">
        <v>20</v>
      </c>
      <c r="I153" s="4" t="s">
        <v>685</v>
      </c>
      <c r="J153" s="4" t="s">
        <v>686</v>
      </c>
      <c r="K153" s="4" t="s">
        <v>687</v>
      </c>
      <c r="L153" s="4" t="s">
        <v>459</v>
      </c>
      <c r="M153" s="3" t="str">
        <f t="shared" si="0"/>
        <v>Outstanding</v>
      </c>
      <c r="N153" s="11" t="s">
        <v>20</v>
      </c>
    </row>
    <row r="154" spans="1:14" ht="60" customHeight="1" x14ac:dyDescent="0.35">
      <c r="A154" s="9" t="s">
        <v>688</v>
      </c>
      <c r="B154" s="2" t="s">
        <v>689</v>
      </c>
      <c r="C154" s="1" t="s">
        <v>690</v>
      </c>
      <c r="D154" s="3" t="s">
        <v>17</v>
      </c>
      <c r="E154" s="3" t="s">
        <v>18</v>
      </c>
      <c r="F154" s="3" t="s">
        <v>19</v>
      </c>
      <c r="G154" s="3" t="s">
        <v>20</v>
      </c>
      <c r="H154" s="4" t="s">
        <v>20</v>
      </c>
      <c r="I154" s="4" t="s">
        <v>691</v>
      </c>
      <c r="J154" s="4" t="s">
        <v>692</v>
      </c>
      <c r="K154" s="4" t="s">
        <v>693</v>
      </c>
      <c r="L154" s="4" t="s">
        <v>471</v>
      </c>
      <c r="M154" s="3" t="str">
        <f t="shared" si="0"/>
        <v>Outstanding</v>
      </c>
      <c r="N154" s="11" t="s">
        <v>20</v>
      </c>
    </row>
    <row r="155" spans="1:14" ht="60" customHeight="1" x14ac:dyDescent="0.35">
      <c r="A155" s="9" t="s">
        <v>688</v>
      </c>
      <c r="B155" s="2" t="s">
        <v>694</v>
      </c>
      <c r="C155" s="1" t="s">
        <v>695</v>
      </c>
      <c r="D155" s="3" t="s">
        <v>17</v>
      </c>
      <c r="E155" s="3" t="s">
        <v>18</v>
      </c>
      <c r="F155" s="3" t="s">
        <v>19</v>
      </c>
      <c r="G155" s="3" t="s">
        <v>20</v>
      </c>
      <c r="H155" s="4" t="s">
        <v>20</v>
      </c>
      <c r="I155" s="4" t="s">
        <v>696</v>
      </c>
      <c r="J155" s="4" t="s">
        <v>697</v>
      </c>
      <c r="K155" s="4" t="s">
        <v>698</v>
      </c>
      <c r="L155" s="4" t="s">
        <v>699</v>
      </c>
      <c r="M155" s="3" t="str">
        <f t="shared" si="0"/>
        <v>Outstanding</v>
      </c>
      <c r="N155" s="11" t="s">
        <v>20</v>
      </c>
    </row>
    <row r="156" spans="1:14" ht="60" customHeight="1" x14ac:dyDescent="0.35">
      <c r="A156" s="9" t="s">
        <v>700</v>
      </c>
      <c r="B156" s="2" t="s">
        <v>701</v>
      </c>
      <c r="C156" s="1" t="s">
        <v>702</v>
      </c>
      <c r="D156" s="3" t="s">
        <v>17</v>
      </c>
      <c r="E156" s="3" t="s">
        <v>18</v>
      </c>
      <c r="F156" s="3" t="s">
        <v>19</v>
      </c>
      <c r="G156" s="3" t="s">
        <v>20</v>
      </c>
      <c r="H156" s="4" t="s">
        <v>20</v>
      </c>
      <c r="I156" s="4" t="s">
        <v>703</v>
      </c>
      <c r="J156" s="4" t="s">
        <v>704</v>
      </c>
      <c r="K156" s="4" t="s">
        <v>705</v>
      </c>
      <c r="L156" s="4" t="s">
        <v>477</v>
      </c>
      <c r="M156" s="3" t="str">
        <f t="shared" si="0"/>
        <v>Outstanding</v>
      </c>
      <c r="N156" s="11" t="s">
        <v>20</v>
      </c>
    </row>
    <row r="157" spans="1:14" ht="60" customHeight="1" x14ac:dyDescent="0.35">
      <c r="A157" s="9" t="s">
        <v>706</v>
      </c>
      <c r="B157" s="2" t="s">
        <v>707</v>
      </c>
      <c r="C157" s="1" t="s">
        <v>708</v>
      </c>
      <c r="D157" s="3" t="s">
        <v>17</v>
      </c>
      <c r="E157" s="3" t="s">
        <v>18</v>
      </c>
      <c r="F157" s="3" t="s">
        <v>19</v>
      </c>
      <c r="G157" s="3" t="s">
        <v>20</v>
      </c>
      <c r="H157" s="4" t="s">
        <v>20</v>
      </c>
      <c r="I157" s="4" t="s">
        <v>709</v>
      </c>
      <c r="J157" s="4" t="s">
        <v>710</v>
      </c>
      <c r="K157" s="4" t="s">
        <v>711</v>
      </c>
      <c r="L157" s="4" t="s">
        <v>471</v>
      </c>
      <c r="M157" s="3" t="str">
        <f t="shared" si="0"/>
        <v>Outstanding</v>
      </c>
      <c r="N157" s="11" t="s">
        <v>20</v>
      </c>
    </row>
    <row r="158" spans="1:14" ht="60" customHeight="1" x14ac:dyDescent="0.35">
      <c r="A158" s="9" t="s">
        <v>712</v>
      </c>
      <c r="B158" s="2" t="s">
        <v>713</v>
      </c>
      <c r="C158" s="1" t="s">
        <v>714</v>
      </c>
      <c r="D158" s="3" t="s">
        <v>17</v>
      </c>
      <c r="E158" s="3" t="s">
        <v>18</v>
      </c>
      <c r="F158" s="3" t="s">
        <v>19</v>
      </c>
      <c r="G158" s="3" t="s">
        <v>20</v>
      </c>
      <c r="H158" s="4" t="s">
        <v>20</v>
      </c>
      <c r="I158" s="4" t="s">
        <v>715</v>
      </c>
      <c r="J158" s="4" t="s">
        <v>716</v>
      </c>
      <c r="K158" s="4" t="s">
        <v>717</v>
      </c>
      <c r="L158" s="4" t="s">
        <v>634</v>
      </c>
      <c r="M158" s="3" t="str">
        <f t="shared" si="0"/>
        <v>Outstanding</v>
      </c>
      <c r="N158" s="11" t="s">
        <v>20</v>
      </c>
    </row>
    <row r="159" spans="1:14" ht="60" customHeight="1" x14ac:dyDescent="0.35">
      <c r="A159" s="9" t="s">
        <v>718</v>
      </c>
      <c r="B159" s="2" t="s">
        <v>719</v>
      </c>
      <c r="C159" s="1" t="s">
        <v>720</v>
      </c>
      <c r="D159" s="3" t="s">
        <v>17</v>
      </c>
      <c r="E159" s="3" t="s">
        <v>18</v>
      </c>
      <c r="F159" s="3" t="s">
        <v>19</v>
      </c>
      <c r="G159" s="3" t="s">
        <v>20</v>
      </c>
      <c r="H159" s="4" t="s">
        <v>20</v>
      </c>
      <c r="I159" s="4" t="s">
        <v>721</v>
      </c>
      <c r="J159" s="4" t="s">
        <v>722</v>
      </c>
      <c r="K159" s="4" t="s">
        <v>723</v>
      </c>
      <c r="L159" s="4" t="s">
        <v>724</v>
      </c>
      <c r="M159" s="3" t="str">
        <f t="shared" si="0"/>
        <v>Outstanding</v>
      </c>
      <c r="N159" s="11" t="s">
        <v>20</v>
      </c>
    </row>
    <row r="160" spans="1:14" ht="60" customHeight="1" x14ac:dyDescent="0.35">
      <c r="A160" s="9" t="s">
        <v>718</v>
      </c>
      <c r="B160" s="2" t="s">
        <v>725</v>
      </c>
      <c r="C160" s="1" t="s">
        <v>726</v>
      </c>
      <c r="D160" s="3" t="s">
        <v>17</v>
      </c>
      <c r="E160" s="3" t="s">
        <v>18</v>
      </c>
      <c r="F160" s="3" t="s">
        <v>19</v>
      </c>
      <c r="G160" s="3" t="s">
        <v>20</v>
      </c>
      <c r="H160" s="4" t="s">
        <v>20</v>
      </c>
      <c r="I160" s="4" t="s">
        <v>727</v>
      </c>
      <c r="J160" s="4" t="s">
        <v>728</v>
      </c>
      <c r="K160" s="4" t="s">
        <v>729</v>
      </c>
      <c r="L160" s="4" t="s">
        <v>730</v>
      </c>
      <c r="M160" s="3" t="str">
        <f t="shared" si="0"/>
        <v>Outstanding</v>
      </c>
      <c r="N160" s="11" t="s">
        <v>20</v>
      </c>
    </row>
    <row r="161" spans="1:14" ht="60" customHeight="1" x14ac:dyDescent="0.35">
      <c r="A161" s="9" t="s">
        <v>731</v>
      </c>
      <c r="B161" s="2" t="s">
        <v>732</v>
      </c>
      <c r="C161" s="1" t="s">
        <v>733</v>
      </c>
      <c r="D161" s="3" t="s">
        <v>17</v>
      </c>
      <c r="E161" s="3" t="s">
        <v>18</v>
      </c>
      <c r="F161" s="3" t="s">
        <v>19</v>
      </c>
      <c r="G161" s="3" t="s">
        <v>20</v>
      </c>
      <c r="H161" s="4" t="s">
        <v>20</v>
      </c>
      <c r="I161" s="4" t="s">
        <v>734</v>
      </c>
      <c r="J161" s="4" t="s">
        <v>735</v>
      </c>
      <c r="K161" s="4" t="s">
        <v>736</v>
      </c>
      <c r="L161" s="4" t="s">
        <v>737</v>
      </c>
      <c r="M161" s="3" t="str">
        <f t="shared" si="0"/>
        <v>Outstanding</v>
      </c>
      <c r="N161" s="11" t="s">
        <v>20</v>
      </c>
    </row>
    <row r="162" spans="1:14" ht="60" customHeight="1" x14ac:dyDescent="0.35">
      <c r="A162" s="9" t="s">
        <v>738</v>
      </c>
      <c r="B162" s="2" t="s">
        <v>739</v>
      </c>
      <c r="C162" s="1" t="s">
        <v>733</v>
      </c>
      <c r="D162" s="3" t="s">
        <v>17</v>
      </c>
      <c r="E162" s="3" t="s">
        <v>18</v>
      </c>
      <c r="F162" s="3" t="s">
        <v>19</v>
      </c>
      <c r="G162" s="3" t="s">
        <v>20</v>
      </c>
      <c r="H162" s="4" t="s">
        <v>20</v>
      </c>
      <c r="I162" s="4" t="s">
        <v>740</v>
      </c>
      <c r="J162" s="4" t="s">
        <v>741</v>
      </c>
      <c r="K162" s="4" t="s">
        <v>742</v>
      </c>
      <c r="L162" s="4" t="s">
        <v>737</v>
      </c>
      <c r="M162" s="3" t="str">
        <f t="shared" si="0"/>
        <v>Outstanding</v>
      </c>
      <c r="N162" s="11" t="s">
        <v>20</v>
      </c>
    </row>
    <row r="163" spans="1:14" ht="60" customHeight="1" x14ac:dyDescent="0.35">
      <c r="A163" s="9" t="s">
        <v>743</v>
      </c>
      <c r="B163" s="2" t="s">
        <v>744</v>
      </c>
      <c r="C163" s="1" t="s">
        <v>745</v>
      </c>
      <c r="D163" s="3" t="s">
        <v>17</v>
      </c>
      <c r="E163" s="3" t="s">
        <v>18</v>
      </c>
      <c r="F163" s="3" t="s">
        <v>19</v>
      </c>
      <c r="G163" s="3" t="s">
        <v>20</v>
      </c>
      <c r="H163" s="4" t="s">
        <v>20</v>
      </c>
      <c r="I163" s="4" t="s">
        <v>746</v>
      </c>
      <c r="J163" s="4" t="s">
        <v>747</v>
      </c>
      <c r="K163" s="4" t="s">
        <v>748</v>
      </c>
      <c r="L163" s="4" t="s">
        <v>477</v>
      </c>
      <c r="M163" s="3" t="str">
        <f t="shared" si="0"/>
        <v>Outstanding</v>
      </c>
      <c r="N163" s="11" t="s">
        <v>20</v>
      </c>
    </row>
    <row r="164" spans="1:14" ht="60" customHeight="1" x14ac:dyDescent="0.35">
      <c r="A164" s="9" t="s">
        <v>749</v>
      </c>
      <c r="B164" s="2" t="s">
        <v>750</v>
      </c>
      <c r="C164" s="1" t="s">
        <v>751</v>
      </c>
      <c r="D164" s="3" t="s">
        <v>17</v>
      </c>
      <c r="E164" s="3" t="s">
        <v>18</v>
      </c>
      <c r="F164" s="3" t="s">
        <v>19</v>
      </c>
      <c r="G164" s="3" t="s">
        <v>20</v>
      </c>
      <c r="H164" s="4" t="s">
        <v>20</v>
      </c>
      <c r="I164" s="4" t="s">
        <v>752</v>
      </c>
      <c r="J164" s="4" t="s">
        <v>753</v>
      </c>
      <c r="K164" s="4" t="s">
        <v>754</v>
      </c>
      <c r="L164" s="4" t="s">
        <v>755</v>
      </c>
      <c r="M164" s="3" t="str">
        <f t="shared" si="0"/>
        <v>Outstanding</v>
      </c>
      <c r="N164" s="11" t="s">
        <v>20</v>
      </c>
    </row>
    <row r="165" spans="1:14" ht="60" customHeight="1" x14ac:dyDescent="0.35">
      <c r="A165" s="9" t="s">
        <v>749</v>
      </c>
      <c r="B165" s="2" t="s">
        <v>756</v>
      </c>
      <c r="C165" s="1" t="s">
        <v>757</v>
      </c>
      <c r="D165" s="3" t="s">
        <v>17</v>
      </c>
      <c r="E165" s="3" t="s">
        <v>18</v>
      </c>
      <c r="F165" s="3" t="s">
        <v>19</v>
      </c>
      <c r="G165" s="3" t="s">
        <v>20</v>
      </c>
      <c r="H165" s="4" t="s">
        <v>20</v>
      </c>
      <c r="I165" s="4" t="s">
        <v>758</v>
      </c>
      <c r="J165" s="4" t="s">
        <v>759</v>
      </c>
      <c r="K165" s="4" t="s">
        <v>760</v>
      </c>
      <c r="L165" s="4" t="s">
        <v>755</v>
      </c>
      <c r="M165" s="3" t="str">
        <f t="shared" si="0"/>
        <v>Outstanding</v>
      </c>
      <c r="N165" s="11" t="s">
        <v>20</v>
      </c>
    </row>
    <row r="166" spans="1:14" ht="60" customHeight="1" x14ac:dyDescent="0.35">
      <c r="A166" s="9" t="s">
        <v>749</v>
      </c>
      <c r="B166" s="2" t="s">
        <v>761</v>
      </c>
      <c r="C166" s="1" t="s">
        <v>762</v>
      </c>
      <c r="D166" s="3" t="s">
        <v>17</v>
      </c>
      <c r="E166" s="3" t="s">
        <v>18</v>
      </c>
      <c r="F166" s="3" t="s">
        <v>19</v>
      </c>
      <c r="G166" s="3" t="s">
        <v>20</v>
      </c>
      <c r="H166" s="4" t="s">
        <v>20</v>
      </c>
      <c r="I166" s="4" t="s">
        <v>763</v>
      </c>
      <c r="J166" s="4" t="s">
        <v>764</v>
      </c>
      <c r="K166" s="4" t="s">
        <v>765</v>
      </c>
      <c r="L166" s="4" t="s">
        <v>755</v>
      </c>
      <c r="M166" s="3" t="str">
        <f t="shared" si="0"/>
        <v>Outstanding</v>
      </c>
      <c r="N166" s="11" t="s">
        <v>20</v>
      </c>
    </row>
    <row r="167" spans="1:14" ht="60" customHeight="1" x14ac:dyDescent="0.35">
      <c r="A167" s="9" t="s">
        <v>766</v>
      </c>
      <c r="B167" s="2" t="s">
        <v>767</v>
      </c>
      <c r="C167" s="1" t="s">
        <v>768</v>
      </c>
      <c r="D167" s="3" t="s">
        <v>17</v>
      </c>
      <c r="E167" s="3" t="s">
        <v>18</v>
      </c>
      <c r="F167" s="3" t="s">
        <v>19</v>
      </c>
      <c r="G167" s="3" t="s">
        <v>20</v>
      </c>
      <c r="H167" s="4" t="s">
        <v>20</v>
      </c>
      <c r="I167" s="4" t="s">
        <v>769</v>
      </c>
      <c r="J167" s="4" t="s">
        <v>770</v>
      </c>
      <c r="K167" s="4" t="s">
        <v>771</v>
      </c>
      <c r="L167" s="4" t="s">
        <v>772</v>
      </c>
      <c r="M167" s="3" t="str">
        <f t="shared" si="0"/>
        <v>Outstanding</v>
      </c>
      <c r="N167" s="11" t="s">
        <v>20</v>
      </c>
    </row>
    <row r="168" spans="1:14" ht="60" customHeight="1" x14ac:dyDescent="0.35">
      <c r="A168" s="9" t="s">
        <v>766</v>
      </c>
      <c r="B168" s="2" t="s">
        <v>773</v>
      </c>
      <c r="C168" s="1" t="s">
        <v>774</v>
      </c>
      <c r="D168" s="3" t="s">
        <v>17</v>
      </c>
      <c r="E168" s="3" t="s">
        <v>18</v>
      </c>
      <c r="F168" s="3" t="s">
        <v>19</v>
      </c>
      <c r="G168" s="3" t="s">
        <v>20</v>
      </c>
      <c r="H168" s="4" t="s">
        <v>20</v>
      </c>
      <c r="I168" s="4" t="s">
        <v>775</v>
      </c>
      <c r="J168" s="4" t="s">
        <v>776</v>
      </c>
      <c r="K168" s="4" t="s">
        <v>777</v>
      </c>
      <c r="L168" s="4" t="s">
        <v>772</v>
      </c>
      <c r="M168" s="3" t="str">
        <f t="shared" si="0"/>
        <v>Outstanding</v>
      </c>
      <c r="N168" s="11" t="s">
        <v>20</v>
      </c>
    </row>
    <row r="169" spans="1:14" ht="60" customHeight="1" x14ac:dyDescent="0.35">
      <c r="A169" s="9" t="s">
        <v>778</v>
      </c>
      <c r="B169" s="2" t="s">
        <v>779</v>
      </c>
      <c r="C169" s="1" t="s">
        <v>780</v>
      </c>
      <c r="D169" s="3" t="s">
        <v>17</v>
      </c>
      <c r="E169" s="3" t="s">
        <v>18</v>
      </c>
      <c r="F169" s="3" t="s">
        <v>19</v>
      </c>
      <c r="G169" s="3" t="s">
        <v>20</v>
      </c>
      <c r="H169" s="4" t="s">
        <v>20</v>
      </c>
      <c r="I169" s="4" t="s">
        <v>781</v>
      </c>
      <c r="J169" s="4" t="s">
        <v>782</v>
      </c>
      <c r="K169" s="4" t="s">
        <v>783</v>
      </c>
      <c r="L169" s="4" t="s">
        <v>634</v>
      </c>
      <c r="M169" s="3" t="str">
        <f t="shared" si="0"/>
        <v>Outstanding</v>
      </c>
      <c r="N169" s="11" t="s">
        <v>20</v>
      </c>
    </row>
    <row r="170" spans="1:14" ht="60" customHeight="1" x14ac:dyDescent="0.35">
      <c r="A170" s="9" t="s">
        <v>778</v>
      </c>
      <c r="B170" s="2" t="s">
        <v>784</v>
      </c>
      <c r="C170" s="1" t="s">
        <v>785</v>
      </c>
      <c r="D170" s="3" t="s">
        <v>17</v>
      </c>
      <c r="E170" s="3" t="s">
        <v>18</v>
      </c>
      <c r="F170" s="3" t="s">
        <v>19</v>
      </c>
      <c r="G170" s="3" t="s">
        <v>20</v>
      </c>
      <c r="H170" s="4" t="s">
        <v>20</v>
      </c>
      <c r="I170" s="4" t="s">
        <v>786</v>
      </c>
      <c r="J170" s="4" t="s">
        <v>787</v>
      </c>
      <c r="K170" s="4" t="s">
        <v>788</v>
      </c>
      <c r="L170" s="4" t="s">
        <v>634</v>
      </c>
      <c r="M170" s="3" t="str">
        <f t="shared" si="0"/>
        <v>Outstanding</v>
      </c>
      <c r="N170" s="11" t="s">
        <v>20</v>
      </c>
    </row>
    <row r="171" spans="1:14" ht="60" customHeight="1" x14ac:dyDescent="0.35">
      <c r="A171" s="9" t="s">
        <v>789</v>
      </c>
      <c r="B171" s="2" t="s">
        <v>790</v>
      </c>
      <c r="C171" s="1" t="s">
        <v>791</v>
      </c>
      <c r="D171" s="3" t="s">
        <v>17</v>
      </c>
      <c r="E171" s="3" t="s">
        <v>18</v>
      </c>
      <c r="F171" s="3" t="s">
        <v>19</v>
      </c>
      <c r="G171" s="3" t="s">
        <v>20</v>
      </c>
      <c r="H171" s="4" t="s">
        <v>20</v>
      </c>
      <c r="I171" s="4" t="s">
        <v>792</v>
      </c>
      <c r="J171" s="4" t="s">
        <v>793</v>
      </c>
      <c r="K171" s="4" t="s">
        <v>794</v>
      </c>
      <c r="L171" s="4" t="s">
        <v>471</v>
      </c>
      <c r="M171" s="3" t="str">
        <f t="shared" si="0"/>
        <v>Outstanding</v>
      </c>
      <c r="N171" s="11" t="s">
        <v>20</v>
      </c>
    </row>
    <row r="172" spans="1:14" ht="60" customHeight="1" x14ac:dyDescent="0.35">
      <c r="A172" s="9" t="s">
        <v>789</v>
      </c>
      <c r="B172" s="2" t="s">
        <v>795</v>
      </c>
      <c r="C172" s="1" t="s">
        <v>796</v>
      </c>
      <c r="D172" s="3" t="s">
        <v>17</v>
      </c>
      <c r="E172" s="3" t="s">
        <v>18</v>
      </c>
      <c r="F172" s="3" t="s">
        <v>19</v>
      </c>
      <c r="G172" s="3" t="s">
        <v>20</v>
      </c>
      <c r="H172" s="4" t="s">
        <v>20</v>
      </c>
      <c r="I172" s="4" t="s">
        <v>797</v>
      </c>
      <c r="J172" s="4" t="s">
        <v>793</v>
      </c>
      <c r="K172" s="4" t="s">
        <v>798</v>
      </c>
      <c r="L172" s="4" t="s">
        <v>471</v>
      </c>
      <c r="M172" s="3" t="str">
        <f t="shared" si="0"/>
        <v>Outstanding</v>
      </c>
      <c r="N172" s="11" t="s">
        <v>20</v>
      </c>
    </row>
    <row r="173" spans="1:14" ht="60" customHeight="1" x14ac:dyDescent="0.35">
      <c r="A173" s="9" t="s">
        <v>789</v>
      </c>
      <c r="B173" s="2" t="s">
        <v>799</v>
      </c>
      <c r="C173" s="1" t="s">
        <v>800</v>
      </c>
      <c r="D173" s="3" t="s">
        <v>17</v>
      </c>
      <c r="E173" s="3" t="s">
        <v>18</v>
      </c>
      <c r="F173" s="3" t="s">
        <v>19</v>
      </c>
      <c r="G173" s="3" t="s">
        <v>20</v>
      </c>
      <c r="H173" s="4" t="s">
        <v>20</v>
      </c>
      <c r="I173" s="4" t="s">
        <v>801</v>
      </c>
      <c r="J173" s="4" t="s">
        <v>802</v>
      </c>
      <c r="K173" s="4" t="s">
        <v>803</v>
      </c>
      <c r="L173" s="4" t="s">
        <v>471</v>
      </c>
      <c r="M173" s="3" t="str">
        <f t="shared" si="0"/>
        <v>Outstanding</v>
      </c>
      <c r="N173" s="11" t="s">
        <v>20</v>
      </c>
    </row>
    <row r="174" spans="1:14" ht="60" customHeight="1" x14ac:dyDescent="0.35">
      <c r="A174" s="9" t="s">
        <v>789</v>
      </c>
      <c r="B174" s="2" t="s">
        <v>804</v>
      </c>
      <c r="C174" s="1" t="s">
        <v>805</v>
      </c>
      <c r="D174" s="3" t="s">
        <v>17</v>
      </c>
      <c r="E174" s="3" t="s">
        <v>18</v>
      </c>
      <c r="F174" s="3" t="s">
        <v>19</v>
      </c>
      <c r="G174" s="3" t="s">
        <v>20</v>
      </c>
      <c r="H174" s="4" t="s">
        <v>20</v>
      </c>
      <c r="I174" s="4" t="s">
        <v>806</v>
      </c>
      <c r="J174" s="4" t="s">
        <v>802</v>
      </c>
      <c r="K174" s="4" t="s">
        <v>807</v>
      </c>
      <c r="L174" s="4" t="s">
        <v>471</v>
      </c>
      <c r="M174" s="3" t="str">
        <f t="shared" si="0"/>
        <v>Outstanding</v>
      </c>
      <c r="N174" s="11" t="s">
        <v>20</v>
      </c>
    </row>
    <row r="175" spans="1:14" ht="60" customHeight="1" x14ac:dyDescent="0.35">
      <c r="A175" s="9" t="s">
        <v>808</v>
      </c>
      <c r="B175" s="2" t="s">
        <v>809</v>
      </c>
      <c r="C175" s="1" t="s">
        <v>810</v>
      </c>
      <c r="D175" s="3" t="s">
        <v>17</v>
      </c>
      <c r="E175" s="3" t="s">
        <v>18</v>
      </c>
      <c r="F175" s="3" t="s">
        <v>19</v>
      </c>
      <c r="G175" s="3" t="s">
        <v>20</v>
      </c>
      <c r="H175" s="4" t="s">
        <v>20</v>
      </c>
      <c r="I175" s="4" t="s">
        <v>811</v>
      </c>
      <c r="J175" s="4" t="s">
        <v>812</v>
      </c>
      <c r="K175" s="4" t="s">
        <v>813</v>
      </c>
      <c r="L175" s="4" t="s">
        <v>621</v>
      </c>
      <c r="M175" s="3" t="str">
        <f t="shared" si="0"/>
        <v>Outstanding</v>
      </c>
      <c r="N175" s="11" t="s">
        <v>20</v>
      </c>
    </row>
    <row r="176" spans="1:14" ht="60" customHeight="1" x14ac:dyDescent="0.35">
      <c r="A176" s="9" t="s">
        <v>814</v>
      </c>
      <c r="B176" s="2" t="s">
        <v>815</v>
      </c>
      <c r="C176" s="1" t="s">
        <v>816</v>
      </c>
      <c r="D176" s="3" t="s">
        <v>17</v>
      </c>
      <c r="E176" s="3" t="s">
        <v>18</v>
      </c>
      <c r="F176" s="3" t="s">
        <v>19</v>
      </c>
      <c r="G176" s="3" t="s">
        <v>20</v>
      </c>
      <c r="H176" s="4" t="s">
        <v>20</v>
      </c>
      <c r="I176" s="4" t="s">
        <v>817</v>
      </c>
      <c r="J176" s="4" t="s">
        <v>818</v>
      </c>
      <c r="K176" s="4" t="s">
        <v>819</v>
      </c>
      <c r="L176" s="4" t="s">
        <v>820</v>
      </c>
      <c r="M176" s="3" t="str">
        <f t="shared" si="0"/>
        <v>Outstanding</v>
      </c>
      <c r="N176" s="11" t="s">
        <v>20</v>
      </c>
    </row>
    <row r="177" spans="1:14" ht="60" customHeight="1" x14ac:dyDescent="0.35">
      <c r="A177" s="9" t="s">
        <v>821</v>
      </c>
      <c r="B177" s="2" t="s">
        <v>822</v>
      </c>
      <c r="C177" s="1" t="s">
        <v>823</v>
      </c>
      <c r="D177" s="3" t="s">
        <v>17</v>
      </c>
      <c r="E177" s="3" t="s">
        <v>18</v>
      </c>
      <c r="F177" s="3" t="s">
        <v>19</v>
      </c>
      <c r="G177" s="3" t="s">
        <v>20</v>
      </c>
      <c r="H177" s="4" t="s">
        <v>20</v>
      </c>
      <c r="I177" s="4" t="s">
        <v>824</v>
      </c>
      <c r="J177" s="4" t="s">
        <v>825</v>
      </c>
      <c r="K177" s="4" t="s">
        <v>826</v>
      </c>
      <c r="L177" s="4" t="s">
        <v>477</v>
      </c>
      <c r="M177" s="3" t="str">
        <f t="shared" si="0"/>
        <v>Outstanding</v>
      </c>
      <c r="N177" s="11" t="s">
        <v>20</v>
      </c>
    </row>
    <row r="178" spans="1:14" ht="60" customHeight="1" x14ac:dyDescent="0.35">
      <c r="A178" s="9" t="s">
        <v>827</v>
      </c>
      <c r="B178" s="2" t="s">
        <v>828</v>
      </c>
      <c r="C178" s="1" t="s">
        <v>829</v>
      </c>
      <c r="D178" s="3" t="s">
        <v>17</v>
      </c>
      <c r="E178" s="3" t="s">
        <v>18</v>
      </c>
      <c r="F178" s="3" t="s">
        <v>19</v>
      </c>
      <c r="G178" s="3" t="s">
        <v>20</v>
      </c>
      <c r="H178" s="4" t="s">
        <v>20</v>
      </c>
      <c r="I178" s="4" t="s">
        <v>830</v>
      </c>
      <c r="J178" s="4" t="s">
        <v>831</v>
      </c>
      <c r="K178" s="4" t="s">
        <v>832</v>
      </c>
      <c r="L178" s="4" t="s">
        <v>459</v>
      </c>
      <c r="M178" s="3" t="str">
        <f t="shared" si="0"/>
        <v>Outstanding</v>
      </c>
      <c r="N178" s="11" t="s">
        <v>20</v>
      </c>
    </row>
    <row r="179" spans="1:14" ht="60" customHeight="1" x14ac:dyDescent="0.35">
      <c r="A179" s="9" t="s">
        <v>833</v>
      </c>
      <c r="B179" s="2" t="s">
        <v>834</v>
      </c>
      <c r="C179" s="1" t="s">
        <v>835</v>
      </c>
      <c r="D179" s="3" t="s">
        <v>17</v>
      </c>
      <c r="E179" s="3" t="s">
        <v>18</v>
      </c>
      <c r="F179" s="3" t="s">
        <v>19</v>
      </c>
      <c r="G179" s="3" t="s">
        <v>20</v>
      </c>
      <c r="H179" s="4" t="s">
        <v>20</v>
      </c>
      <c r="I179" s="4" t="s">
        <v>836</v>
      </c>
      <c r="J179" s="4" t="s">
        <v>837</v>
      </c>
      <c r="K179" s="4" t="s">
        <v>838</v>
      </c>
      <c r="L179" s="4" t="s">
        <v>483</v>
      </c>
      <c r="M179" s="3" t="str">
        <f t="shared" si="0"/>
        <v>Outstanding</v>
      </c>
      <c r="N179" s="11" t="s">
        <v>20</v>
      </c>
    </row>
    <row r="180" spans="1:14" ht="60" customHeight="1" x14ac:dyDescent="0.35">
      <c r="A180" s="9" t="s">
        <v>833</v>
      </c>
      <c r="B180" s="2" t="s">
        <v>839</v>
      </c>
      <c r="C180" s="1" t="s">
        <v>840</v>
      </c>
      <c r="D180" s="3" t="s">
        <v>17</v>
      </c>
      <c r="E180" s="3" t="s">
        <v>18</v>
      </c>
      <c r="F180" s="3" t="s">
        <v>19</v>
      </c>
      <c r="G180" s="3" t="s">
        <v>20</v>
      </c>
      <c r="H180" s="4" t="s">
        <v>20</v>
      </c>
      <c r="I180" s="4" t="s">
        <v>841</v>
      </c>
      <c r="J180" s="4" t="s">
        <v>842</v>
      </c>
      <c r="K180" s="4" t="s">
        <v>843</v>
      </c>
      <c r="L180" s="4" t="s">
        <v>471</v>
      </c>
      <c r="M180" s="3" t="str">
        <f t="shared" si="0"/>
        <v>Outstanding</v>
      </c>
      <c r="N180" s="11" t="s">
        <v>20</v>
      </c>
    </row>
    <row r="181" spans="1:14" ht="60" customHeight="1" x14ac:dyDescent="0.35">
      <c r="A181" s="9" t="s">
        <v>833</v>
      </c>
      <c r="B181" s="2" t="s">
        <v>844</v>
      </c>
      <c r="C181" s="1" t="s">
        <v>845</v>
      </c>
      <c r="D181" s="3" t="s">
        <v>17</v>
      </c>
      <c r="E181" s="3" t="s">
        <v>18</v>
      </c>
      <c r="F181" s="3" t="s">
        <v>19</v>
      </c>
      <c r="G181" s="3" t="s">
        <v>20</v>
      </c>
      <c r="H181" s="4" t="s">
        <v>20</v>
      </c>
      <c r="I181" s="4" t="s">
        <v>846</v>
      </c>
      <c r="J181" s="4" t="s">
        <v>847</v>
      </c>
      <c r="K181" s="4" t="s">
        <v>848</v>
      </c>
      <c r="L181" s="4" t="s">
        <v>849</v>
      </c>
      <c r="M181" s="3" t="str">
        <f t="shared" si="0"/>
        <v>Outstanding</v>
      </c>
      <c r="N181" s="11" t="s">
        <v>20</v>
      </c>
    </row>
    <row r="182" spans="1:14" ht="60" customHeight="1" x14ac:dyDescent="0.35">
      <c r="A182" s="9" t="s">
        <v>850</v>
      </c>
      <c r="B182" s="2" t="s">
        <v>851</v>
      </c>
      <c r="C182" s="1" t="s">
        <v>852</v>
      </c>
      <c r="D182" s="3" t="s">
        <v>17</v>
      </c>
      <c r="E182" s="3" t="s">
        <v>18</v>
      </c>
      <c r="F182" s="3" t="s">
        <v>19</v>
      </c>
      <c r="G182" s="3" t="s">
        <v>20</v>
      </c>
      <c r="H182" s="4" t="s">
        <v>20</v>
      </c>
      <c r="I182" s="4" t="s">
        <v>853</v>
      </c>
      <c r="J182" s="4" t="s">
        <v>854</v>
      </c>
      <c r="K182" s="4" t="s">
        <v>855</v>
      </c>
      <c r="L182" s="4" t="s">
        <v>856</v>
      </c>
      <c r="M182" s="3" t="str">
        <f t="shared" si="0"/>
        <v>Outstanding</v>
      </c>
      <c r="N182" s="11" t="s">
        <v>20</v>
      </c>
    </row>
    <row r="183" spans="1:14" ht="60" customHeight="1" x14ac:dyDescent="0.35">
      <c r="A183" s="9" t="s">
        <v>857</v>
      </c>
      <c r="B183" s="2" t="s">
        <v>858</v>
      </c>
      <c r="C183" s="1" t="s">
        <v>859</v>
      </c>
      <c r="D183" s="3" t="s">
        <v>17</v>
      </c>
      <c r="E183" s="3" t="s">
        <v>18</v>
      </c>
      <c r="F183" s="3" t="s">
        <v>19</v>
      </c>
      <c r="G183" s="3" t="s">
        <v>20</v>
      </c>
      <c r="H183" s="4" t="s">
        <v>20</v>
      </c>
      <c r="I183" s="4" t="s">
        <v>860</v>
      </c>
      <c r="J183" s="4" t="s">
        <v>861</v>
      </c>
      <c r="K183" s="4" t="s">
        <v>862</v>
      </c>
      <c r="L183" s="4" t="s">
        <v>699</v>
      </c>
      <c r="M183" s="3" t="str">
        <f t="shared" si="0"/>
        <v>Outstanding</v>
      </c>
      <c r="N183" s="11" t="s">
        <v>20</v>
      </c>
    </row>
    <row r="184" spans="1:14" ht="60" customHeight="1" x14ac:dyDescent="0.35">
      <c r="A184" s="9" t="s">
        <v>863</v>
      </c>
      <c r="B184" s="2" t="s">
        <v>864</v>
      </c>
      <c r="C184" s="1" t="s">
        <v>865</v>
      </c>
      <c r="D184" s="3" t="s">
        <v>17</v>
      </c>
      <c r="E184" s="3" t="s">
        <v>18</v>
      </c>
      <c r="F184" s="3" t="s">
        <v>19</v>
      </c>
      <c r="G184" s="3" t="s">
        <v>20</v>
      </c>
      <c r="H184" s="4" t="s">
        <v>20</v>
      </c>
      <c r="I184" s="4" t="s">
        <v>866</v>
      </c>
      <c r="J184" s="4" t="s">
        <v>867</v>
      </c>
      <c r="K184" s="4" t="s">
        <v>868</v>
      </c>
      <c r="L184" s="4" t="s">
        <v>483</v>
      </c>
      <c r="M184" s="3" t="str">
        <f t="shared" si="0"/>
        <v>Outstanding</v>
      </c>
      <c r="N184" s="11" t="s">
        <v>20</v>
      </c>
    </row>
    <row r="185" spans="1:14" ht="60" customHeight="1" x14ac:dyDescent="0.35">
      <c r="A185" s="9" t="s">
        <v>869</v>
      </c>
      <c r="B185" s="2" t="s">
        <v>870</v>
      </c>
      <c r="C185" s="1" t="s">
        <v>871</v>
      </c>
      <c r="D185" s="3" t="s">
        <v>17</v>
      </c>
      <c r="E185" s="3" t="s">
        <v>18</v>
      </c>
      <c r="F185" s="3" t="s">
        <v>19</v>
      </c>
      <c r="G185" s="3" t="s">
        <v>20</v>
      </c>
      <c r="H185" s="4" t="s">
        <v>20</v>
      </c>
      <c r="I185" s="4" t="s">
        <v>872</v>
      </c>
      <c r="J185" s="4" t="s">
        <v>873</v>
      </c>
      <c r="K185" s="4" t="s">
        <v>874</v>
      </c>
      <c r="L185" s="4" t="s">
        <v>483</v>
      </c>
      <c r="M185" s="3" t="str">
        <f t="shared" si="0"/>
        <v>Outstanding</v>
      </c>
      <c r="N185" s="11" t="s">
        <v>20</v>
      </c>
    </row>
    <row r="186" spans="1:14" ht="60" customHeight="1" x14ac:dyDescent="0.35">
      <c r="A186" s="9" t="s">
        <v>875</v>
      </c>
      <c r="B186" s="2" t="s">
        <v>876</v>
      </c>
      <c r="C186" s="1" t="s">
        <v>877</v>
      </c>
      <c r="D186" s="3" t="s">
        <v>17</v>
      </c>
      <c r="E186" s="3" t="s">
        <v>18</v>
      </c>
      <c r="F186" s="3" t="s">
        <v>19</v>
      </c>
      <c r="G186" s="3" t="s">
        <v>20</v>
      </c>
      <c r="H186" s="4" t="s">
        <v>20</v>
      </c>
      <c r="I186" s="4" t="s">
        <v>878</v>
      </c>
      <c r="J186" s="4" t="s">
        <v>879</v>
      </c>
      <c r="K186" s="4" t="s">
        <v>880</v>
      </c>
      <c r="L186" s="4" t="s">
        <v>641</v>
      </c>
      <c r="M186" s="3" t="str">
        <f t="shared" si="0"/>
        <v>Outstanding</v>
      </c>
      <c r="N186" s="11" t="s">
        <v>20</v>
      </c>
    </row>
    <row r="187" spans="1:14" ht="60" customHeight="1" x14ac:dyDescent="0.35">
      <c r="A187" s="9" t="s">
        <v>881</v>
      </c>
      <c r="B187" s="2" t="s">
        <v>882</v>
      </c>
      <c r="C187" s="1" t="s">
        <v>883</v>
      </c>
      <c r="D187" s="3" t="s">
        <v>17</v>
      </c>
      <c r="E187" s="3" t="s">
        <v>18</v>
      </c>
      <c r="F187" s="3" t="s">
        <v>19</v>
      </c>
      <c r="G187" s="3" t="s">
        <v>20</v>
      </c>
      <c r="H187" s="4" t="s">
        <v>20</v>
      </c>
      <c r="I187" s="4" t="s">
        <v>884</v>
      </c>
      <c r="J187" s="4" t="s">
        <v>885</v>
      </c>
      <c r="K187" s="4" t="s">
        <v>886</v>
      </c>
      <c r="L187" s="4" t="s">
        <v>471</v>
      </c>
      <c r="M187" s="3" t="str">
        <f t="shared" si="0"/>
        <v>Outstanding</v>
      </c>
      <c r="N187" s="11" t="s">
        <v>20</v>
      </c>
    </row>
    <row r="188" spans="1:14" ht="60" customHeight="1" x14ac:dyDescent="0.35">
      <c r="A188" s="9" t="s">
        <v>887</v>
      </c>
      <c r="B188" s="2" t="s">
        <v>888</v>
      </c>
      <c r="C188" s="1" t="s">
        <v>889</v>
      </c>
      <c r="D188" s="3" t="s">
        <v>17</v>
      </c>
      <c r="E188" s="3" t="s">
        <v>18</v>
      </c>
      <c r="F188" s="3" t="s">
        <v>19</v>
      </c>
      <c r="G188" s="3" t="s">
        <v>20</v>
      </c>
      <c r="H188" s="4" t="s">
        <v>20</v>
      </c>
      <c r="I188" s="4" t="s">
        <v>890</v>
      </c>
      <c r="J188" s="4" t="s">
        <v>891</v>
      </c>
      <c r="K188" s="4" t="s">
        <v>892</v>
      </c>
      <c r="L188" s="4" t="s">
        <v>471</v>
      </c>
      <c r="M188" s="3" t="str">
        <f t="shared" si="0"/>
        <v>Outstanding</v>
      </c>
      <c r="N188" s="11" t="s">
        <v>20</v>
      </c>
    </row>
    <row r="189" spans="1:14" ht="60" customHeight="1" x14ac:dyDescent="0.35">
      <c r="A189" s="9" t="s">
        <v>893</v>
      </c>
      <c r="B189" s="2" t="s">
        <v>894</v>
      </c>
      <c r="C189" s="1" t="s">
        <v>895</v>
      </c>
      <c r="D189" s="3" t="s">
        <v>17</v>
      </c>
      <c r="E189" s="3" t="s">
        <v>18</v>
      </c>
      <c r="F189" s="3" t="s">
        <v>19</v>
      </c>
      <c r="G189" s="3" t="s">
        <v>20</v>
      </c>
      <c r="H189" s="4" t="s">
        <v>20</v>
      </c>
      <c r="I189" s="4" t="s">
        <v>896</v>
      </c>
      <c r="J189" s="4" t="s">
        <v>897</v>
      </c>
      <c r="K189" s="4" t="s">
        <v>898</v>
      </c>
      <c r="L189" s="4" t="s">
        <v>471</v>
      </c>
      <c r="M189" s="3" t="str">
        <f t="shared" si="0"/>
        <v>Outstanding</v>
      </c>
      <c r="N189" s="11" t="s">
        <v>20</v>
      </c>
    </row>
    <row r="190" spans="1:14" ht="60" customHeight="1" x14ac:dyDescent="0.35">
      <c r="A190" s="9" t="s">
        <v>899</v>
      </c>
      <c r="B190" s="2" t="s">
        <v>900</v>
      </c>
      <c r="C190" s="1" t="s">
        <v>889</v>
      </c>
      <c r="D190" s="3" t="s">
        <v>17</v>
      </c>
      <c r="E190" s="3" t="s">
        <v>18</v>
      </c>
      <c r="F190" s="3" t="s">
        <v>19</v>
      </c>
      <c r="G190" s="3" t="s">
        <v>20</v>
      </c>
      <c r="H190" s="4" t="s">
        <v>20</v>
      </c>
      <c r="I190" s="4" t="s">
        <v>901</v>
      </c>
      <c r="J190" s="4" t="s">
        <v>891</v>
      </c>
      <c r="K190" s="4" t="s">
        <v>902</v>
      </c>
      <c r="L190" s="4" t="s">
        <v>471</v>
      </c>
      <c r="M190" s="3" t="str">
        <f t="shared" si="0"/>
        <v>Outstanding</v>
      </c>
      <c r="N190" s="11" t="s">
        <v>20</v>
      </c>
    </row>
    <row r="191" spans="1:14" ht="60" customHeight="1" x14ac:dyDescent="0.35">
      <c r="A191" s="9" t="s">
        <v>903</v>
      </c>
      <c r="B191" s="2" t="s">
        <v>904</v>
      </c>
      <c r="C191" s="1" t="s">
        <v>905</v>
      </c>
      <c r="D191" s="3" t="s">
        <v>17</v>
      </c>
      <c r="E191" s="3" t="s">
        <v>18</v>
      </c>
      <c r="F191" s="3" t="s">
        <v>19</v>
      </c>
      <c r="G191" s="3" t="s">
        <v>20</v>
      </c>
      <c r="H191" s="4" t="s">
        <v>20</v>
      </c>
      <c r="I191" s="4" t="s">
        <v>906</v>
      </c>
      <c r="J191" s="4" t="s">
        <v>907</v>
      </c>
      <c r="K191" s="4" t="s">
        <v>908</v>
      </c>
      <c r="L191" s="4" t="s">
        <v>634</v>
      </c>
      <c r="M191" s="3" t="str">
        <f t="shared" si="0"/>
        <v>Outstanding</v>
      </c>
      <c r="N191" s="11" t="s">
        <v>20</v>
      </c>
    </row>
    <row r="192" spans="1:14" ht="60" customHeight="1" x14ac:dyDescent="0.35">
      <c r="A192" s="9" t="s">
        <v>903</v>
      </c>
      <c r="B192" s="2" t="s">
        <v>909</v>
      </c>
      <c r="C192" s="1" t="s">
        <v>910</v>
      </c>
      <c r="D192" s="3" t="s">
        <v>17</v>
      </c>
      <c r="E192" s="3" t="s">
        <v>18</v>
      </c>
      <c r="F192" s="3" t="s">
        <v>19</v>
      </c>
      <c r="G192" s="3" t="s">
        <v>20</v>
      </c>
      <c r="H192" s="4" t="s">
        <v>20</v>
      </c>
      <c r="I192" s="4" t="s">
        <v>911</v>
      </c>
      <c r="J192" s="4" t="s">
        <v>912</v>
      </c>
      <c r="K192" s="4" t="s">
        <v>913</v>
      </c>
      <c r="L192" s="4" t="s">
        <v>634</v>
      </c>
      <c r="M192" s="3" t="str">
        <f t="shared" si="0"/>
        <v>Outstanding</v>
      </c>
      <c r="N192" s="11" t="s">
        <v>20</v>
      </c>
    </row>
    <row r="193" spans="1:14" ht="60" customHeight="1" x14ac:dyDescent="0.35">
      <c r="A193" s="9" t="s">
        <v>914</v>
      </c>
      <c r="B193" s="2" t="s">
        <v>915</v>
      </c>
      <c r="C193" s="1" t="s">
        <v>916</v>
      </c>
      <c r="D193" s="3" t="s">
        <v>17</v>
      </c>
      <c r="E193" s="3" t="s">
        <v>18</v>
      </c>
      <c r="F193" s="3" t="s">
        <v>19</v>
      </c>
      <c r="G193" s="3" t="s">
        <v>20</v>
      </c>
      <c r="H193" s="4" t="s">
        <v>20</v>
      </c>
      <c r="I193" s="4" t="s">
        <v>917</v>
      </c>
      <c r="J193" s="4" t="s">
        <v>918</v>
      </c>
      <c r="K193" s="4" t="s">
        <v>919</v>
      </c>
      <c r="L193" s="4" t="s">
        <v>920</v>
      </c>
      <c r="M193" s="3" t="str">
        <f t="shared" si="0"/>
        <v>Outstanding</v>
      </c>
      <c r="N193" s="11" t="s">
        <v>20</v>
      </c>
    </row>
    <row r="194" spans="1:14" ht="60" customHeight="1" x14ac:dyDescent="0.35">
      <c r="A194" s="9" t="s">
        <v>914</v>
      </c>
      <c r="B194" s="2" t="s">
        <v>921</v>
      </c>
      <c r="C194" s="1" t="s">
        <v>922</v>
      </c>
      <c r="D194" s="3" t="s">
        <v>17</v>
      </c>
      <c r="E194" s="3" t="s">
        <v>18</v>
      </c>
      <c r="F194" s="3" t="s">
        <v>19</v>
      </c>
      <c r="G194" s="3" t="s">
        <v>20</v>
      </c>
      <c r="H194" s="4" t="s">
        <v>20</v>
      </c>
      <c r="I194" s="4" t="s">
        <v>923</v>
      </c>
      <c r="J194" s="4" t="s">
        <v>924</v>
      </c>
      <c r="K194" s="4" t="s">
        <v>925</v>
      </c>
      <c r="L194" s="4" t="s">
        <v>926</v>
      </c>
      <c r="M194" s="3" t="str">
        <f t="shared" si="0"/>
        <v>Outstanding</v>
      </c>
      <c r="N194" s="11" t="s">
        <v>20</v>
      </c>
    </row>
    <row r="195" spans="1:14" ht="60" customHeight="1" x14ac:dyDescent="0.35">
      <c r="A195" s="9" t="s">
        <v>914</v>
      </c>
      <c r="B195" s="2" t="s">
        <v>927</v>
      </c>
      <c r="C195" s="1" t="s">
        <v>928</v>
      </c>
      <c r="D195" s="3" t="s">
        <v>17</v>
      </c>
      <c r="E195" s="3" t="s">
        <v>18</v>
      </c>
      <c r="F195" s="3" t="s">
        <v>19</v>
      </c>
      <c r="G195" s="3" t="s">
        <v>20</v>
      </c>
      <c r="H195" s="4" t="s">
        <v>20</v>
      </c>
      <c r="I195" s="4" t="s">
        <v>929</v>
      </c>
      <c r="J195" s="4" t="s">
        <v>930</v>
      </c>
      <c r="K195" s="4" t="s">
        <v>931</v>
      </c>
      <c r="L195" s="4" t="s">
        <v>932</v>
      </c>
      <c r="M195" s="3" t="str">
        <f t="shared" si="0"/>
        <v>Outstanding</v>
      </c>
      <c r="N195" s="11" t="s">
        <v>20</v>
      </c>
    </row>
    <row r="196" spans="1:14" ht="60" customHeight="1" x14ac:dyDescent="0.35">
      <c r="A196" s="9" t="s">
        <v>914</v>
      </c>
      <c r="B196" s="2" t="s">
        <v>933</v>
      </c>
      <c r="C196" s="1" t="s">
        <v>934</v>
      </c>
      <c r="D196" s="3" t="s">
        <v>17</v>
      </c>
      <c r="E196" s="3" t="s">
        <v>18</v>
      </c>
      <c r="F196" s="3" t="s">
        <v>19</v>
      </c>
      <c r="G196" s="3" t="s">
        <v>20</v>
      </c>
      <c r="H196" s="4" t="s">
        <v>20</v>
      </c>
      <c r="I196" s="4" t="s">
        <v>935</v>
      </c>
      <c r="J196" s="4" t="s">
        <v>936</v>
      </c>
      <c r="K196" s="4" t="s">
        <v>937</v>
      </c>
      <c r="L196" s="4" t="s">
        <v>932</v>
      </c>
      <c r="M196" s="3" t="str">
        <f t="shared" si="0"/>
        <v>Outstanding</v>
      </c>
      <c r="N196" s="11" t="s">
        <v>20</v>
      </c>
    </row>
    <row r="197" spans="1:14" ht="60" customHeight="1" x14ac:dyDescent="0.35">
      <c r="A197" s="9" t="s">
        <v>914</v>
      </c>
      <c r="B197" s="2" t="s">
        <v>938</v>
      </c>
      <c r="C197" s="1" t="s">
        <v>939</v>
      </c>
      <c r="D197" s="3" t="s">
        <v>17</v>
      </c>
      <c r="E197" s="3" t="s">
        <v>18</v>
      </c>
      <c r="F197" s="3" t="s">
        <v>19</v>
      </c>
      <c r="G197" s="3" t="s">
        <v>20</v>
      </c>
      <c r="H197" s="4" t="s">
        <v>20</v>
      </c>
      <c r="I197" s="4" t="s">
        <v>940</v>
      </c>
      <c r="J197" s="4" t="s">
        <v>941</v>
      </c>
      <c r="K197" s="4" t="s">
        <v>942</v>
      </c>
      <c r="L197" s="4" t="s">
        <v>926</v>
      </c>
      <c r="M197" s="3" t="str">
        <f t="shared" si="0"/>
        <v>Outstanding</v>
      </c>
      <c r="N197" s="11" t="s">
        <v>20</v>
      </c>
    </row>
    <row r="198" spans="1:14" ht="60" customHeight="1" x14ac:dyDescent="0.35">
      <c r="A198" s="9" t="s">
        <v>914</v>
      </c>
      <c r="B198" s="2" t="s">
        <v>943</v>
      </c>
      <c r="C198" s="1" t="s">
        <v>944</v>
      </c>
      <c r="D198" s="3" t="s">
        <v>17</v>
      </c>
      <c r="E198" s="3" t="s">
        <v>18</v>
      </c>
      <c r="F198" s="3" t="s">
        <v>19</v>
      </c>
      <c r="G198" s="3" t="s">
        <v>20</v>
      </c>
      <c r="H198" s="4" t="s">
        <v>20</v>
      </c>
      <c r="I198" s="4" t="s">
        <v>945</v>
      </c>
      <c r="J198" s="4" t="s">
        <v>946</v>
      </c>
      <c r="K198" s="4" t="s">
        <v>947</v>
      </c>
      <c r="L198" s="4" t="s">
        <v>948</v>
      </c>
      <c r="M198" s="3" t="str">
        <f t="shared" si="0"/>
        <v>Outstanding</v>
      </c>
      <c r="N198" s="11" t="s">
        <v>20</v>
      </c>
    </row>
    <row r="199" spans="1:14" ht="60" customHeight="1" x14ac:dyDescent="0.35">
      <c r="A199" s="9" t="s">
        <v>914</v>
      </c>
      <c r="B199" s="2" t="s">
        <v>949</v>
      </c>
      <c r="C199" s="1" t="s">
        <v>950</v>
      </c>
      <c r="D199" s="3" t="s">
        <v>17</v>
      </c>
      <c r="E199" s="3" t="s">
        <v>18</v>
      </c>
      <c r="F199" s="3" t="s">
        <v>19</v>
      </c>
      <c r="G199" s="3" t="s">
        <v>20</v>
      </c>
      <c r="H199" s="4" t="s">
        <v>20</v>
      </c>
      <c r="I199" s="4" t="s">
        <v>951</v>
      </c>
      <c r="J199" s="4" t="s">
        <v>952</v>
      </c>
      <c r="K199" s="4" t="s">
        <v>953</v>
      </c>
      <c r="L199" s="4" t="s">
        <v>948</v>
      </c>
      <c r="M199" s="3" t="str">
        <f t="shared" si="0"/>
        <v>Outstanding</v>
      </c>
      <c r="N199" s="11" t="s">
        <v>20</v>
      </c>
    </row>
    <row r="200" spans="1:14" ht="60" customHeight="1" x14ac:dyDescent="0.35">
      <c r="A200" s="9" t="s">
        <v>914</v>
      </c>
      <c r="B200" s="2" t="s">
        <v>954</v>
      </c>
      <c r="C200" s="1" t="s">
        <v>955</v>
      </c>
      <c r="D200" s="3" t="s">
        <v>17</v>
      </c>
      <c r="E200" s="3" t="s">
        <v>18</v>
      </c>
      <c r="F200" s="3" t="s">
        <v>19</v>
      </c>
      <c r="G200" s="3" t="s">
        <v>20</v>
      </c>
      <c r="H200" s="4" t="s">
        <v>20</v>
      </c>
      <c r="I200" s="4" t="s">
        <v>956</v>
      </c>
      <c r="J200" s="4" t="s">
        <v>957</v>
      </c>
      <c r="K200" s="4" t="s">
        <v>958</v>
      </c>
      <c r="L200" s="4" t="s">
        <v>948</v>
      </c>
      <c r="M200" s="3" t="str">
        <f t="shared" si="0"/>
        <v>Outstanding</v>
      </c>
      <c r="N200" s="11" t="s">
        <v>20</v>
      </c>
    </row>
    <row r="201" spans="1:14" ht="60" customHeight="1" x14ac:dyDescent="0.35">
      <c r="A201" s="9" t="s">
        <v>914</v>
      </c>
      <c r="B201" s="2" t="s">
        <v>959</v>
      </c>
      <c r="C201" s="1" t="s">
        <v>960</v>
      </c>
      <c r="D201" s="3" t="s">
        <v>17</v>
      </c>
      <c r="E201" s="3" t="s">
        <v>18</v>
      </c>
      <c r="F201" s="3" t="s">
        <v>19</v>
      </c>
      <c r="G201" s="3" t="s">
        <v>20</v>
      </c>
      <c r="H201" s="4" t="s">
        <v>20</v>
      </c>
      <c r="I201" s="4" t="s">
        <v>961</v>
      </c>
      <c r="J201" s="4" t="s">
        <v>962</v>
      </c>
      <c r="K201" s="4" t="s">
        <v>963</v>
      </c>
      <c r="L201" s="4" t="s">
        <v>926</v>
      </c>
      <c r="M201" s="3" t="str">
        <f t="shared" si="0"/>
        <v>Outstanding</v>
      </c>
      <c r="N201" s="11" t="s">
        <v>20</v>
      </c>
    </row>
    <row r="202" spans="1:14" ht="60" customHeight="1" x14ac:dyDescent="0.35">
      <c r="A202" s="9" t="s">
        <v>914</v>
      </c>
      <c r="B202" s="2" t="s">
        <v>964</v>
      </c>
      <c r="C202" s="1" t="s">
        <v>965</v>
      </c>
      <c r="D202" s="3" t="s">
        <v>17</v>
      </c>
      <c r="E202" s="3" t="s">
        <v>18</v>
      </c>
      <c r="F202" s="3" t="s">
        <v>19</v>
      </c>
      <c r="G202" s="3" t="s">
        <v>20</v>
      </c>
      <c r="H202" s="4" t="s">
        <v>20</v>
      </c>
      <c r="I202" s="4" t="s">
        <v>966</v>
      </c>
      <c r="J202" s="4" t="s">
        <v>967</v>
      </c>
      <c r="K202" s="4" t="s">
        <v>968</v>
      </c>
      <c r="L202" s="4" t="s">
        <v>969</v>
      </c>
      <c r="M202" s="3" t="str">
        <f t="shared" si="0"/>
        <v>Outstanding</v>
      </c>
      <c r="N202" s="11" t="s">
        <v>20</v>
      </c>
    </row>
    <row r="203" spans="1:14" ht="60" customHeight="1" x14ac:dyDescent="0.35">
      <c r="A203" s="9" t="s">
        <v>914</v>
      </c>
      <c r="B203" s="2" t="s">
        <v>970</v>
      </c>
      <c r="C203" s="1" t="s">
        <v>971</v>
      </c>
      <c r="D203" s="3" t="s">
        <v>17</v>
      </c>
      <c r="E203" s="3" t="s">
        <v>18</v>
      </c>
      <c r="F203" s="3" t="s">
        <v>19</v>
      </c>
      <c r="G203" s="3" t="s">
        <v>20</v>
      </c>
      <c r="H203" s="4" t="s">
        <v>20</v>
      </c>
      <c r="I203" s="4" t="s">
        <v>972</v>
      </c>
      <c r="J203" s="4" t="s">
        <v>973</v>
      </c>
      <c r="K203" s="4" t="s">
        <v>974</v>
      </c>
      <c r="L203" s="4" t="s">
        <v>975</v>
      </c>
      <c r="M203" s="3" t="str">
        <f t="shared" si="0"/>
        <v>Outstanding</v>
      </c>
      <c r="N203" s="11" t="s">
        <v>20</v>
      </c>
    </row>
    <row r="204" spans="1:14" ht="60" customHeight="1" x14ac:dyDescent="0.35">
      <c r="A204" s="9" t="s">
        <v>976</v>
      </c>
      <c r="B204" s="2" t="s">
        <v>977</v>
      </c>
      <c r="C204" s="1" t="s">
        <v>978</v>
      </c>
      <c r="D204" s="3" t="s">
        <v>17</v>
      </c>
      <c r="E204" s="3" t="s">
        <v>18</v>
      </c>
      <c r="F204" s="3" t="s">
        <v>19</v>
      </c>
      <c r="G204" s="3" t="s">
        <v>20</v>
      </c>
      <c r="H204" s="4" t="s">
        <v>20</v>
      </c>
      <c r="I204" s="4" t="s">
        <v>979</v>
      </c>
      <c r="J204" s="4" t="s">
        <v>980</v>
      </c>
      <c r="K204" s="4" t="s">
        <v>981</v>
      </c>
      <c r="L204" s="4" t="s">
        <v>975</v>
      </c>
      <c r="M204" s="3" t="str">
        <f t="shared" si="0"/>
        <v>Outstanding</v>
      </c>
      <c r="N204" s="11" t="s">
        <v>20</v>
      </c>
    </row>
    <row r="205" spans="1:14" ht="60" customHeight="1" x14ac:dyDescent="0.35">
      <c r="A205" s="9" t="s">
        <v>982</v>
      </c>
      <c r="B205" s="2" t="s">
        <v>983</v>
      </c>
      <c r="C205" s="1" t="s">
        <v>984</v>
      </c>
      <c r="D205" s="3" t="s">
        <v>17</v>
      </c>
      <c r="E205" s="3" t="s">
        <v>18</v>
      </c>
      <c r="F205" s="3" t="s">
        <v>19</v>
      </c>
      <c r="G205" s="3" t="s">
        <v>20</v>
      </c>
      <c r="H205" s="4" t="s">
        <v>20</v>
      </c>
      <c r="I205" s="4" t="s">
        <v>985</v>
      </c>
      <c r="J205" s="4" t="s">
        <v>986</v>
      </c>
      <c r="K205" s="4" t="s">
        <v>987</v>
      </c>
      <c r="L205" s="4" t="s">
        <v>969</v>
      </c>
      <c r="M205" s="3" t="str">
        <f t="shared" si="0"/>
        <v>Outstanding</v>
      </c>
      <c r="N205" s="11" t="s">
        <v>20</v>
      </c>
    </row>
    <row r="206" spans="1:14" ht="60" customHeight="1" x14ac:dyDescent="0.35">
      <c r="A206" s="9" t="s">
        <v>982</v>
      </c>
      <c r="B206" s="2" t="s">
        <v>988</v>
      </c>
      <c r="C206" s="1" t="s">
        <v>989</v>
      </c>
      <c r="D206" s="3" t="s">
        <v>17</v>
      </c>
      <c r="E206" s="3" t="s">
        <v>18</v>
      </c>
      <c r="F206" s="3" t="s">
        <v>19</v>
      </c>
      <c r="G206" s="3" t="s">
        <v>20</v>
      </c>
      <c r="H206" s="4" t="s">
        <v>20</v>
      </c>
      <c r="I206" s="4" t="s">
        <v>990</v>
      </c>
      <c r="J206" s="4" t="s">
        <v>991</v>
      </c>
      <c r="K206" s="4" t="s">
        <v>992</v>
      </c>
      <c r="L206" s="4" t="s">
        <v>993</v>
      </c>
      <c r="M206" s="3" t="str">
        <f t="shared" si="0"/>
        <v>Outstanding</v>
      </c>
      <c r="N206" s="11" t="s">
        <v>20</v>
      </c>
    </row>
    <row r="207" spans="1:14" ht="60" customHeight="1" x14ac:dyDescent="0.35">
      <c r="A207" s="9" t="s">
        <v>982</v>
      </c>
      <c r="B207" s="2" t="s">
        <v>994</v>
      </c>
      <c r="C207" s="1" t="s">
        <v>995</v>
      </c>
      <c r="D207" s="3" t="s">
        <v>17</v>
      </c>
      <c r="E207" s="3" t="s">
        <v>18</v>
      </c>
      <c r="F207" s="3" t="s">
        <v>19</v>
      </c>
      <c r="G207" s="3" t="s">
        <v>20</v>
      </c>
      <c r="H207" s="4" t="s">
        <v>20</v>
      </c>
      <c r="I207" s="4" t="s">
        <v>996</v>
      </c>
      <c r="J207" s="4" t="s">
        <v>997</v>
      </c>
      <c r="K207" s="4" t="s">
        <v>998</v>
      </c>
      <c r="L207" s="4" t="s">
        <v>993</v>
      </c>
      <c r="M207" s="3" t="str">
        <f t="shared" si="0"/>
        <v>Outstanding</v>
      </c>
      <c r="N207" s="11" t="s">
        <v>20</v>
      </c>
    </row>
    <row r="208" spans="1:14" ht="60" customHeight="1" x14ac:dyDescent="0.35">
      <c r="A208" s="9" t="s">
        <v>982</v>
      </c>
      <c r="B208" s="2" t="s">
        <v>999</v>
      </c>
      <c r="C208" s="1" t="s">
        <v>1000</v>
      </c>
      <c r="D208" s="3" t="s">
        <v>17</v>
      </c>
      <c r="E208" s="3" t="s">
        <v>18</v>
      </c>
      <c r="F208" s="3" t="s">
        <v>19</v>
      </c>
      <c r="G208" s="3" t="s">
        <v>20</v>
      </c>
      <c r="H208" s="4" t="s">
        <v>20</v>
      </c>
      <c r="I208" s="4" t="s">
        <v>1001</v>
      </c>
      <c r="J208" s="4" t="s">
        <v>1002</v>
      </c>
      <c r="K208" s="4" t="s">
        <v>1003</v>
      </c>
      <c r="L208" s="4" t="s">
        <v>1004</v>
      </c>
      <c r="M208" s="3" t="str">
        <f t="shared" si="0"/>
        <v>Outstanding</v>
      </c>
      <c r="N208" s="11" t="s">
        <v>20</v>
      </c>
    </row>
    <row r="209" spans="1:14" ht="60" customHeight="1" x14ac:dyDescent="0.35">
      <c r="A209" s="9" t="s">
        <v>982</v>
      </c>
      <c r="B209" s="2" t="s">
        <v>1005</v>
      </c>
      <c r="C209" s="1" t="s">
        <v>1006</v>
      </c>
      <c r="D209" s="3" t="s">
        <v>17</v>
      </c>
      <c r="E209" s="3" t="s">
        <v>18</v>
      </c>
      <c r="F209" s="3" t="s">
        <v>19</v>
      </c>
      <c r="G209" s="3" t="s">
        <v>20</v>
      </c>
      <c r="H209" s="4" t="s">
        <v>20</v>
      </c>
      <c r="I209" s="4" t="s">
        <v>1007</v>
      </c>
      <c r="J209" s="4" t="s">
        <v>1008</v>
      </c>
      <c r="K209" s="4" t="s">
        <v>1009</v>
      </c>
      <c r="L209" s="4" t="s">
        <v>926</v>
      </c>
      <c r="M209" s="3" t="str">
        <f t="shared" si="0"/>
        <v>Outstanding</v>
      </c>
      <c r="N209" s="11" t="s">
        <v>20</v>
      </c>
    </row>
    <row r="210" spans="1:14" ht="60" customHeight="1" x14ac:dyDescent="0.35">
      <c r="A210" s="9" t="s">
        <v>982</v>
      </c>
      <c r="B210" s="2" t="s">
        <v>1010</v>
      </c>
      <c r="C210" s="1" t="s">
        <v>1011</v>
      </c>
      <c r="D210" s="3" t="s">
        <v>17</v>
      </c>
      <c r="E210" s="3" t="s">
        <v>18</v>
      </c>
      <c r="F210" s="3" t="s">
        <v>19</v>
      </c>
      <c r="G210" s="3" t="s">
        <v>20</v>
      </c>
      <c r="H210" s="4" t="s">
        <v>20</v>
      </c>
      <c r="I210" s="4" t="s">
        <v>1012</v>
      </c>
      <c r="J210" s="4" t="s">
        <v>1013</v>
      </c>
      <c r="K210" s="4" t="s">
        <v>1014</v>
      </c>
      <c r="L210" s="4" t="s">
        <v>1015</v>
      </c>
      <c r="M210" s="3" t="str">
        <f t="shared" si="0"/>
        <v>Outstanding</v>
      </c>
      <c r="N210" s="11" t="s">
        <v>20</v>
      </c>
    </row>
    <row r="211" spans="1:14" ht="60" customHeight="1" x14ac:dyDescent="0.35">
      <c r="A211" s="9" t="s">
        <v>982</v>
      </c>
      <c r="B211" s="2" t="s">
        <v>1016</v>
      </c>
      <c r="C211" s="1" t="s">
        <v>1017</v>
      </c>
      <c r="D211" s="3" t="s">
        <v>17</v>
      </c>
      <c r="E211" s="3" t="s">
        <v>18</v>
      </c>
      <c r="F211" s="3" t="s">
        <v>19</v>
      </c>
      <c r="G211" s="3" t="s">
        <v>20</v>
      </c>
      <c r="H211" s="4" t="s">
        <v>20</v>
      </c>
      <c r="I211" s="4" t="s">
        <v>1018</v>
      </c>
      <c r="J211" s="4" t="s">
        <v>1019</v>
      </c>
      <c r="K211" s="4" t="s">
        <v>1020</v>
      </c>
      <c r="L211" s="4" t="s">
        <v>1004</v>
      </c>
      <c r="M211" s="3" t="str">
        <f t="shared" si="0"/>
        <v>Outstanding</v>
      </c>
      <c r="N211" s="11" t="s">
        <v>20</v>
      </c>
    </row>
    <row r="212" spans="1:14" ht="60" customHeight="1" x14ac:dyDescent="0.35">
      <c r="A212" s="9" t="s">
        <v>1021</v>
      </c>
      <c r="B212" s="2" t="s">
        <v>1022</v>
      </c>
      <c r="C212" s="1" t="s">
        <v>1023</v>
      </c>
      <c r="D212" s="3" t="s">
        <v>17</v>
      </c>
      <c r="E212" s="3" t="s">
        <v>18</v>
      </c>
      <c r="F212" s="3" t="s">
        <v>19</v>
      </c>
      <c r="G212" s="3" t="s">
        <v>20</v>
      </c>
      <c r="H212" s="4" t="s">
        <v>20</v>
      </c>
      <c r="I212" s="4" t="s">
        <v>1024</v>
      </c>
      <c r="J212" s="4" t="s">
        <v>1025</v>
      </c>
      <c r="K212" s="4" t="s">
        <v>1026</v>
      </c>
      <c r="L212" s="4" t="s">
        <v>969</v>
      </c>
      <c r="M212" s="3" t="str">
        <f t="shared" si="0"/>
        <v>Outstanding</v>
      </c>
      <c r="N212" s="11" t="s">
        <v>20</v>
      </c>
    </row>
    <row r="213" spans="1:14" ht="60" customHeight="1" x14ac:dyDescent="0.35">
      <c r="A213" s="9" t="s">
        <v>1021</v>
      </c>
      <c r="B213" s="2" t="s">
        <v>1027</v>
      </c>
      <c r="C213" s="1" t="s">
        <v>1028</v>
      </c>
      <c r="D213" s="3" t="s">
        <v>17</v>
      </c>
      <c r="E213" s="3" t="s">
        <v>18</v>
      </c>
      <c r="F213" s="3" t="s">
        <v>19</v>
      </c>
      <c r="G213" s="3" t="s">
        <v>20</v>
      </c>
      <c r="H213" s="4" t="s">
        <v>20</v>
      </c>
      <c r="I213" s="4" t="s">
        <v>1029</v>
      </c>
      <c r="J213" s="4" t="s">
        <v>1030</v>
      </c>
      <c r="K213" s="4" t="s">
        <v>1031</v>
      </c>
      <c r="L213" s="4" t="s">
        <v>926</v>
      </c>
      <c r="M213" s="3" t="str">
        <f t="shared" si="0"/>
        <v>Outstanding</v>
      </c>
      <c r="N213" s="11" t="s">
        <v>20</v>
      </c>
    </row>
    <row r="214" spans="1:14" ht="60" customHeight="1" x14ac:dyDescent="0.35">
      <c r="A214" s="9" t="s">
        <v>1032</v>
      </c>
      <c r="B214" s="2" t="s">
        <v>1033</v>
      </c>
      <c r="C214" s="1" t="s">
        <v>1034</v>
      </c>
      <c r="D214" s="3" t="s">
        <v>17</v>
      </c>
      <c r="E214" s="3" t="s">
        <v>18</v>
      </c>
      <c r="F214" s="3" t="s">
        <v>19</v>
      </c>
      <c r="G214" s="3" t="s">
        <v>20</v>
      </c>
      <c r="H214" s="4" t="s">
        <v>20</v>
      </c>
      <c r="I214" s="4" t="s">
        <v>1035</v>
      </c>
      <c r="J214" s="4" t="s">
        <v>1036</v>
      </c>
      <c r="K214" s="4" t="s">
        <v>1037</v>
      </c>
      <c r="L214" s="4" t="s">
        <v>969</v>
      </c>
      <c r="M214" s="3" t="str">
        <f t="shared" si="0"/>
        <v>Outstanding</v>
      </c>
      <c r="N214" s="11" t="s">
        <v>20</v>
      </c>
    </row>
    <row r="215" spans="1:14" ht="60" customHeight="1" x14ac:dyDescent="0.35">
      <c r="A215" s="9" t="s">
        <v>1032</v>
      </c>
      <c r="B215" s="2" t="s">
        <v>1038</v>
      </c>
      <c r="C215" s="1" t="s">
        <v>1039</v>
      </c>
      <c r="D215" s="3" t="s">
        <v>17</v>
      </c>
      <c r="E215" s="3" t="s">
        <v>18</v>
      </c>
      <c r="F215" s="3" t="s">
        <v>19</v>
      </c>
      <c r="G215" s="3" t="s">
        <v>20</v>
      </c>
      <c r="H215" s="4" t="s">
        <v>20</v>
      </c>
      <c r="I215" s="4" t="s">
        <v>1040</v>
      </c>
      <c r="J215" s="4" t="s">
        <v>1041</v>
      </c>
      <c r="K215" s="4" t="s">
        <v>1042</v>
      </c>
      <c r="L215" s="4" t="s">
        <v>969</v>
      </c>
      <c r="M215" s="3" t="str">
        <f t="shared" si="0"/>
        <v>Outstanding</v>
      </c>
      <c r="N215" s="11" t="s">
        <v>20</v>
      </c>
    </row>
    <row r="216" spans="1:14" ht="60" customHeight="1" x14ac:dyDescent="0.35">
      <c r="A216" s="9" t="s">
        <v>1032</v>
      </c>
      <c r="B216" s="2" t="s">
        <v>1043</v>
      </c>
      <c r="C216" s="1" t="s">
        <v>1044</v>
      </c>
      <c r="D216" s="3" t="s">
        <v>17</v>
      </c>
      <c r="E216" s="3" t="s">
        <v>18</v>
      </c>
      <c r="F216" s="3" t="s">
        <v>19</v>
      </c>
      <c r="G216" s="3" t="s">
        <v>20</v>
      </c>
      <c r="H216" s="4" t="s">
        <v>20</v>
      </c>
      <c r="I216" s="4" t="s">
        <v>1045</v>
      </c>
      <c r="J216" s="4" t="s">
        <v>1046</v>
      </c>
      <c r="K216" s="4" t="s">
        <v>1047</v>
      </c>
      <c r="L216" s="4" t="s">
        <v>969</v>
      </c>
      <c r="M216" s="3" t="str">
        <f t="shared" si="0"/>
        <v>Outstanding</v>
      </c>
      <c r="N216" s="11" t="s">
        <v>20</v>
      </c>
    </row>
    <row r="217" spans="1:14" ht="60" customHeight="1" x14ac:dyDescent="0.35">
      <c r="A217" s="9" t="s">
        <v>1032</v>
      </c>
      <c r="B217" s="2" t="s">
        <v>1048</v>
      </c>
      <c r="C217" s="1" t="s">
        <v>1049</v>
      </c>
      <c r="D217" s="3" t="s">
        <v>17</v>
      </c>
      <c r="E217" s="3" t="s">
        <v>18</v>
      </c>
      <c r="F217" s="3" t="s">
        <v>19</v>
      </c>
      <c r="G217" s="3" t="s">
        <v>20</v>
      </c>
      <c r="H217" s="4" t="s">
        <v>20</v>
      </c>
      <c r="I217" s="4" t="s">
        <v>1050</v>
      </c>
      <c r="J217" s="4" t="s">
        <v>1051</v>
      </c>
      <c r="K217" s="4" t="s">
        <v>1052</v>
      </c>
      <c r="L217" s="4" t="s">
        <v>975</v>
      </c>
      <c r="M217" s="3" t="str">
        <f t="shared" si="0"/>
        <v>Outstanding</v>
      </c>
      <c r="N217" s="11" t="s">
        <v>20</v>
      </c>
    </row>
    <row r="218" spans="1:14" ht="60" customHeight="1" x14ac:dyDescent="0.35">
      <c r="A218" s="9" t="s">
        <v>1032</v>
      </c>
      <c r="B218" s="2" t="s">
        <v>1053</v>
      </c>
      <c r="C218" s="1" t="s">
        <v>1054</v>
      </c>
      <c r="D218" s="3" t="s">
        <v>17</v>
      </c>
      <c r="E218" s="3" t="s">
        <v>18</v>
      </c>
      <c r="F218" s="3" t="s">
        <v>19</v>
      </c>
      <c r="G218" s="3" t="s">
        <v>20</v>
      </c>
      <c r="H218" s="4" t="s">
        <v>20</v>
      </c>
      <c r="I218" s="4" t="s">
        <v>1055</v>
      </c>
      <c r="J218" s="4" t="s">
        <v>1056</v>
      </c>
      <c r="K218" s="4" t="s">
        <v>1057</v>
      </c>
      <c r="L218" s="4" t="s">
        <v>926</v>
      </c>
      <c r="M218" s="3" t="str">
        <f t="shared" si="0"/>
        <v>Outstanding</v>
      </c>
      <c r="N218" s="11" t="s">
        <v>20</v>
      </c>
    </row>
    <row r="219" spans="1:14" ht="60" customHeight="1" x14ac:dyDescent="0.35">
      <c r="A219" s="9" t="s">
        <v>1032</v>
      </c>
      <c r="B219" s="2" t="s">
        <v>1058</v>
      </c>
      <c r="C219" s="1" t="s">
        <v>1059</v>
      </c>
      <c r="D219" s="3" t="s">
        <v>17</v>
      </c>
      <c r="E219" s="3" t="s">
        <v>18</v>
      </c>
      <c r="F219" s="3" t="s">
        <v>19</v>
      </c>
      <c r="G219" s="3" t="s">
        <v>20</v>
      </c>
      <c r="H219" s="4" t="s">
        <v>20</v>
      </c>
      <c r="I219" s="4" t="s">
        <v>1060</v>
      </c>
      <c r="J219" s="4" t="s">
        <v>1061</v>
      </c>
      <c r="K219" s="4" t="s">
        <v>1062</v>
      </c>
      <c r="L219" s="4" t="s">
        <v>1063</v>
      </c>
      <c r="M219" s="3" t="str">
        <f t="shared" si="0"/>
        <v>Outstanding</v>
      </c>
      <c r="N219" s="11" t="s">
        <v>20</v>
      </c>
    </row>
    <row r="220" spans="1:14" ht="60" customHeight="1" x14ac:dyDescent="0.35">
      <c r="A220" s="9" t="s">
        <v>1032</v>
      </c>
      <c r="B220" s="2" t="s">
        <v>1064</v>
      </c>
      <c r="C220" s="1" t="s">
        <v>1065</v>
      </c>
      <c r="D220" s="3" t="s">
        <v>17</v>
      </c>
      <c r="E220" s="3" t="s">
        <v>18</v>
      </c>
      <c r="F220" s="3" t="s">
        <v>19</v>
      </c>
      <c r="G220" s="3" t="s">
        <v>20</v>
      </c>
      <c r="H220" s="4" t="s">
        <v>20</v>
      </c>
      <c r="I220" s="4" t="s">
        <v>1066</v>
      </c>
      <c r="J220" s="4" t="s">
        <v>1067</v>
      </c>
      <c r="K220" s="4" t="s">
        <v>1068</v>
      </c>
      <c r="L220" s="4" t="s">
        <v>975</v>
      </c>
      <c r="M220" s="3" t="str">
        <f t="shared" si="0"/>
        <v>Outstanding</v>
      </c>
      <c r="N220" s="11" t="s">
        <v>20</v>
      </c>
    </row>
    <row r="221" spans="1:14" ht="60" customHeight="1" x14ac:dyDescent="0.35">
      <c r="A221" s="9" t="s">
        <v>1032</v>
      </c>
      <c r="B221" s="2" t="s">
        <v>1069</v>
      </c>
      <c r="C221" s="1" t="s">
        <v>1070</v>
      </c>
      <c r="D221" s="3" t="s">
        <v>17</v>
      </c>
      <c r="E221" s="3" t="s">
        <v>18</v>
      </c>
      <c r="F221" s="3" t="s">
        <v>19</v>
      </c>
      <c r="G221" s="3" t="s">
        <v>20</v>
      </c>
      <c r="H221" s="4" t="s">
        <v>20</v>
      </c>
      <c r="I221" s="4" t="s">
        <v>1071</v>
      </c>
      <c r="J221" s="4" t="s">
        <v>1072</v>
      </c>
      <c r="K221" s="4" t="s">
        <v>1073</v>
      </c>
      <c r="L221" s="4" t="s">
        <v>969</v>
      </c>
      <c r="M221" s="3" t="str">
        <f t="shared" si="0"/>
        <v>Outstanding</v>
      </c>
      <c r="N221" s="11" t="s">
        <v>20</v>
      </c>
    </row>
    <row r="222" spans="1:14" ht="60" customHeight="1" x14ac:dyDescent="0.35">
      <c r="A222" s="9" t="s">
        <v>1032</v>
      </c>
      <c r="B222" s="2" t="s">
        <v>1074</v>
      </c>
      <c r="C222" s="1" t="s">
        <v>1075</v>
      </c>
      <c r="D222" s="3" t="s">
        <v>17</v>
      </c>
      <c r="E222" s="3" t="s">
        <v>18</v>
      </c>
      <c r="F222" s="3" t="s">
        <v>19</v>
      </c>
      <c r="G222" s="3" t="s">
        <v>20</v>
      </c>
      <c r="H222" s="4" t="s">
        <v>20</v>
      </c>
      <c r="I222" s="4" t="s">
        <v>1076</v>
      </c>
      <c r="J222" s="4" t="s">
        <v>1077</v>
      </c>
      <c r="K222" s="4" t="s">
        <v>1078</v>
      </c>
      <c r="L222" s="4" t="s">
        <v>975</v>
      </c>
      <c r="M222" s="3" t="str">
        <f t="shared" si="0"/>
        <v>Outstanding</v>
      </c>
      <c r="N222" s="11" t="s">
        <v>20</v>
      </c>
    </row>
    <row r="223" spans="1:14" ht="60" customHeight="1" x14ac:dyDescent="0.35">
      <c r="A223" s="9" t="s">
        <v>1032</v>
      </c>
      <c r="B223" s="2" t="s">
        <v>1079</v>
      </c>
      <c r="C223" s="1" t="s">
        <v>1080</v>
      </c>
      <c r="D223" s="3" t="s">
        <v>17</v>
      </c>
      <c r="E223" s="3" t="s">
        <v>18</v>
      </c>
      <c r="F223" s="3" t="s">
        <v>19</v>
      </c>
      <c r="G223" s="3" t="s">
        <v>20</v>
      </c>
      <c r="H223" s="4" t="s">
        <v>20</v>
      </c>
      <c r="I223" s="4" t="s">
        <v>1081</v>
      </c>
      <c r="J223" s="4" t="s">
        <v>1082</v>
      </c>
      <c r="K223" s="4" t="s">
        <v>1083</v>
      </c>
      <c r="L223" s="4" t="s">
        <v>975</v>
      </c>
      <c r="M223" s="3" t="str">
        <f t="shared" si="0"/>
        <v>Outstanding</v>
      </c>
      <c r="N223" s="11" t="s">
        <v>20</v>
      </c>
    </row>
    <row r="224" spans="1:14" ht="60" customHeight="1" x14ac:dyDescent="0.35">
      <c r="A224" s="9" t="s">
        <v>1032</v>
      </c>
      <c r="B224" s="2" t="s">
        <v>1084</v>
      </c>
      <c r="C224" s="1" t="s">
        <v>1085</v>
      </c>
      <c r="D224" s="3" t="s">
        <v>17</v>
      </c>
      <c r="E224" s="3" t="s">
        <v>18</v>
      </c>
      <c r="F224" s="3" t="s">
        <v>19</v>
      </c>
      <c r="G224" s="3" t="s">
        <v>20</v>
      </c>
      <c r="H224" s="4" t="s">
        <v>20</v>
      </c>
      <c r="I224" s="4" t="s">
        <v>1086</v>
      </c>
      <c r="J224" s="4" t="s">
        <v>1087</v>
      </c>
      <c r="K224" s="4" t="s">
        <v>1088</v>
      </c>
      <c r="L224" s="4" t="s">
        <v>1015</v>
      </c>
      <c r="M224" s="3" t="str">
        <f t="shared" si="0"/>
        <v>Outstanding</v>
      </c>
      <c r="N224" s="11" t="s">
        <v>20</v>
      </c>
    </row>
    <row r="225" spans="1:14" ht="60" customHeight="1" x14ac:dyDescent="0.35">
      <c r="A225" s="9" t="s">
        <v>1032</v>
      </c>
      <c r="B225" s="2" t="s">
        <v>1089</v>
      </c>
      <c r="C225" s="1" t="s">
        <v>1090</v>
      </c>
      <c r="D225" s="3" t="s">
        <v>17</v>
      </c>
      <c r="E225" s="3" t="s">
        <v>18</v>
      </c>
      <c r="F225" s="3" t="s">
        <v>19</v>
      </c>
      <c r="G225" s="3" t="s">
        <v>20</v>
      </c>
      <c r="H225" s="4" t="s">
        <v>20</v>
      </c>
      <c r="I225" s="4" t="s">
        <v>1091</v>
      </c>
      <c r="J225" s="4" t="s">
        <v>1092</v>
      </c>
      <c r="K225" s="4" t="s">
        <v>1093</v>
      </c>
      <c r="L225" s="4" t="s">
        <v>969</v>
      </c>
      <c r="M225" s="3" t="str">
        <f t="shared" si="0"/>
        <v>Outstanding</v>
      </c>
      <c r="N225" s="11" t="s">
        <v>20</v>
      </c>
    </row>
    <row r="226" spans="1:14" ht="60" customHeight="1" x14ac:dyDescent="0.35">
      <c r="A226" s="9" t="s">
        <v>1032</v>
      </c>
      <c r="B226" s="2" t="s">
        <v>1094</v>
      </c>
      <c r="C226" s="1" t="s">
        <v>1095</v>
      </c>
      <c r="D226" s="3" t="s">
        <v>17</v>
      </c>
      <c r="E226" s="3" t="s">
        <v>18</v>
      </c>
      <c r="F226" s="3" t="s">
        <v>19</v>
      </c>
      <c r="G226" s="3" t="s">
        <v>20</v>
      </c>
      <c r="H226" s="4" t="s">
        <v>20</v>
      </c>
      <c r="I226" s="4" t="s">
        <v>1096</v>
      </c>
      <c r="J226" s="4" t="s">
        <v>1097</v>
      </c>
      <c r="K226" s="4" t="s">
        <v>1098</v>
      </c>
      <c r="L226" s="4" t="s">
        <v>1015</v>
      </c>
      <c r="M226" s="3" t="str">
        <f t="shared" si="0"/>
        <v>Outstanding</v>
      </c>
      <c r="N226" s="11" t="s">
        <v>20</v>
      </c>
    </row>
    <row r="227" spans="1:14" ht="60" customHeight="1" x14ac:dyDescent="0.35">
      <c r="A227" s="9" t="s">
        <v>1032</v>
      </c>
      <c r="B227" s="2" t="s">
        <v>1099</v>
      </c>
      <c r="C227" s="1" t="s">
        <v>1100</v>
      </c>
      <c r="D227" s="3" t="s">
        <v>17</v>
      </c>
      <c r="E227" s="3" t="s">
        <v>18</v>
      </c>
      <c r="F227" s="3" t="s">
        <v>19</v>
      </c>
      <c r="G227" s="3" t="s">
        <v>20</v>
      </c>
      <c r="H227" s="4" t="s">
        <v>20</v>
      </c>
      <c r="I227" s="4" t="s">
        <v>1101</v>
      </c>
      <c r="J227" s="4" t="s">
        <v>1102</v>
      </c>
      <c r="K227" s="4" t="s">
        <v>1103</v>
      </c>
      <c r="L227" s="4" t="s">
        <v>969</v>
      </c>
      <c r="M227" s="3" t="str">
        <f t="shared" si="0"/>
        <v>Outstanding</v>
      </c>
      <c r="N227" s="11" t="s">
        <v>20</v>
      </c>
    </row>
    <row r="228" spans="1:14" ht="60" customHeight="1" x14ac:dyDescent="0.35">
      <c r="A228" s="9" t="s">
        <v>1032</v>
      </c>
      <c r="B228" s="2" t="s">
        <v>1104</v>
      </c>
      <c r="C228" s="1" t="s">
        <v>1105</v>
      </c>
      <c r="D228" s="3" t="s">
        <v>17</v>
      </c>
      <c r="E228" s="3" t="s">
        <v>18</v>
      </c>
      <c r="F228" s="3" t="s">
        <v>19</v>
      </c>
      <c r="G228" s="3" t="s">
        <v>20</v>
      </c>
      <c r="H228" s="4" t="s">
        <v>20</v>
      </c>
      <c r="I228" s="4" t="s">
        <v>1106</v>
      </c>
      <c r="J228" s="4" t="s">
        <v>1107</v>
      </c>
      <c r="K228" s="4" t="s">
        <v>1108</v>
      </c>
      <c r="L228" s="4" t="s">
        <v>969</v>
      </c>
      <c r="M228" s="3" t="str">
        <f t="shared" si="0"/>
        <v>Outstanding</v>
      </c>
      <c r="N228" s="11" t="s">
        <v>20</v>
      </c>
    </row>
    <row r="229" spans="1:14" ht="60" customHeight="1" x14ac:dyDescent="0.35">
      <c r="A229" s="9" t="s">
        <v>1032</v>
      </c>
      <c r="B229" s="2" t="s">
        <v>1109</v>
      </c>
      <c r="C229" s="1" t="s">
        <v>1110</v>
      </c>
      <c r="D229" s="3" t="s">
        <v>17</v>
      </c>
      <c r="E229" s="3" t="s">
        <v>18</v>
      </c>
      <c r="F229" s="3" t="s">
        <v>19</v>
      </c>
      <c r="G229" s="3" t="s">
        <v>20</v>
      </c>
      <c r="H229" s="4" t="s">
        <v>20</v>
      </c>
      <c r="I229" s="4" t="s">
        <v>1111</v>
      </c>
      <c r="J229" s="4" t="s">
        <v>1112</v>
      </c>
      <c r="K229" s="4" t="s">
        <v>1113</v>
      </c>
      <c r="L229" s="4" t="s">
        <v>969</v>
      </c>
      <c r="M229" s="3" t="str">
        <f t="shared" si="0"/>
        <v>Outstanding</v>
      </c>
      <c r="N229" s="11" t="s">
        <v>20</v>
      </c>
    </row>
    <row r="230" spans="1:14" ht="60" customHeight="1" x14ac:dyDescent="0.35">
      <c r="A230" s="9" t="s">
        <v>1032</v>
      </c>
      <c r="B230" s="2" t="s">
        <v>1114</v>
      </c>
      <c r="C230" s="1" t="s">
        <v>1115</v>
      </c>
      <c r="D230" s="3" t="s">
        <v>17</v>
      </c>
      <c r="E230" s="3" t="s">
        <v>18</v>
      </c>
      <c r="F230" s="3" t="s">
        <v>19</v>
      </c>
      <c r="G230" s="3" t="s">
        <v>20</v>
      </c>
      <c r="H230" s="4" t="s">
        <v>20</v>
      </c>
      <c r="I230" s="4" t="s">
        <v>1116</v>
      </c>
      <c r="J230" s="4" t="s">
        <v>1117</v>
      </c>
      <c r="K230" s="4" t="s">
        <v>1118</v>
      </c>
      <c r="L230" s="4" t="s">
        <v>969</v>
      </c>
      <c r="M230" s="3" t="str">
        <f t="shared" si="0"/>
        <v>Outstanding</v>
      </c>
      <c r="N230" s="11" t="s">
        <v>20</v>
      </c>
    </row>
    <row r="231" spans="1:14" ht="60" customHeight="1" x14ac:dyDescent="0.35">
      <c r="A231" s="9" t="s">
        <v>1032</v>
      </c>
      <c r="B231" s="2" t="s">
        <v>1119</v>
      </c>
      <c r="C231" s="1" t="s">
        <v>1120</v>
      </c>
      <c r="D231" s="3" t="s">
        <v>17</v>
      </c>
      <c r="E231" s="3" t="s">
        <v>18</v>
      </c>
      <c r="F231" s="3" t="s">
        <v>19</v>
      </c>
      <c r="G231" s="3" t="s">
        <v>20</v>
      </c>
      <c r="H231" s="4" t="s">
        <v>20</v>
      </c>
      <c r="I231" s="4" t="s">
        <v>1121</v>
      </c>
      <c r="J231" s="4" t="s">
        <v>1122</v>
      </c>
      <c r="K231" s="4" t="s">
        <v>1123</v>
      </c>
      <c r="L231" s="4" t="s">
        <v>975</v>
      </c>
      <c r="M231" s="3" t="str">
        <f t="shared" si="0"/>
        <v>Outstanding</v>
      </c>
      <c r="N231" s="11" t="s">
        <v>20</v>
      </c>
    </row>
    <row r="232" spans="1:14" ht="60" customHeight="1" x14ac:dyDescent="0.35">
      <c r="A232" s="9" t="s">
        <v>1032</v>
      </c>
      <c r="B232" s="2" t="s">
        <v>1124</v>
      </c>
      <c r="C232" s="1" t="s">
        <v>1125</v>
      </c>
      <c r="D232" s="3" t="s">
        <v>17</v>
      </c>
      <c r="E232" s="3" t="s">
        <v>18</v>
      </c>
      <c r="F232" s="3" t="s">
        <v>19</v>
      </c>
      <c r="G232" s="3" t="s">
        <v>20</v>
      </c>
      <c r="H232" s="4" t="s">
        <v>20</v>
      </c>
      <c r="I232" s="4" t="s">
        <v>1126</v>
      </c>
      <c r="J232" s="4" t="s">
        <v>1127</v>
      </c>
      <c r="K232" s="4" t="s">
        <v>1128</v>
      </c>
      <c r="L232" s="4" t="s">
        <v>969</v>
      </c>
      <c r="M232" s="3" t="str">
        <f t="shared" si="0"/>
        <v>Outstanding</v>
      </c>
      <c r="N232" s="11" t="s">
        <v>20</v>
      </c>
    </row>
    <row r="233" spans="1:14" ht="60" customHeight="1" x14ac:dyDescent="0.35">
      <c r="A233" s="9" t="s">
        <v>1032</v>
      </c>
      <c r="B233" s="2" t="s">
        <v>1129</v>
      </c>
      <c r="C233" s="1" t="s">
        <v>1130</v>
      </c>
      <c r="D233" s="3" t="s">
        <v>17</v>
      </c>
      <c r="E233" s="3" t="s">
        <v>18</v>
      </c>
      <c r="F233" s="3" t="s">
        <v>19</v>
      </c>
      <c r="G233" s="3" t="s">
        <v>20</v>
      </c>
      <c r="H233" s="4" t="s">
        <v>20</v>
      </c>
      <c r="I233" s="4" t="s">
        <v>1131</v>
      </c>
      <c r="J233" s="4" t="s">
        <v>1132</v>
      </c>
      <c r="K233" s="4" t="s">
        <v>1133</v>
      </c>
      <c r="L233" s="4" t="s">
        <v>969</v>
      </c>
      <c r="M233" s="3" t="str">
        <f t="shared" si="0"/>
        <v>Outstanding</v>
      </c>
      <c r="N233" s="11" t="s">
        <v>20</v>
      </c>
    </row>
    <row r="234" spans="1:14" ht="60" customHeight="1" x14ac:dyDescent="0.35">
      <c r="A234" s="9" t="s">
        <v>1032</v>
      </c>
      <c r="B234" s="2" t="s">
        <v>1134</v>
      </c>
      <c r="C234" s="1" t="s">
        <v>1135</v>
      </c>
      <c r="D234" s="3" t="s">
        <v>17</v>
      </c>
      <c r="E234" s="3" t="s">
        <v>18</v>
      </c>
      <c r="F234" s="3" t="s">
        <v>19</v>
      </c>
      <c r="G234" s="3" t="s">
        <v>20</v>
      </c>
      <c r="H234" s="4" t="s">
        <v>20</v>
      </c>
      <c r="I234" s="4" t="s">
        <v>1136</v>
      </c>
      <c r="J234" s="4" t="s">
        <v>1137</v>
      </c>
      <c r="K234" s="4" t="s">
        <v>1138</v>
      </c>
      <c r="L234" s="4" t="s">
        <v>969</v>
      </c>
      <c r="M234" s="3" t="str">
        <f t="shared" si="0"/>
        <v>Outstanding</v>
      </c>
      <c r="N234" s="11" t="s">
        <v>20</v>
      </c>
    </row>
    <row r="235" spans="1:14" ht="60" customHeight="1" x14ac:dyDescent="0.35">
      <c r="A235" s="9" t="s">
        <v>1032</v>
      </c>
      <c r="B235" s="2" t="s">
        <v>1139</v>
      </c>
      <c r="C235" s="1" t="s">
        <v>1140</v>
      </c>
      <c r="D235" s="3" t="s">
        <v>17</v>
      </c>
      <c r="E235" s="3" t="s">
        <v>18</v>
      </c>
      <c r="F235" s="3" t="s">
        <v>19</v>
      </c>
      <c r="G235" s="3" t="s">
        <v>20</v>
      </c>
      <c r="H235" s="4" t="s">
        <v>20</v>
      </c>
      <c r="I235" s="4" t="s">
        <v>1141</v>
      </c>
      <c r="J235" s="4" t="s">
        <v>1142</v>
      </c>
      <c r="K235" s="4" t="s">
        <v>1143</v>
      </c>
      <c r="L235" s="4" t="s">
        <v>969</v>
      </c>
      <c r="M235" s="3" t="str">
        <f t="shared" si="0"/>
        <v>Outstanding</v>
      </c>
      <c r="N235" s="11" t="s">
        <v>20</v>
      </c>
    </row>
    <row r="236" spans="1:14" ht="60" customHeight="1" x14ac:dyDescent="0.35">
      <c r="A236" s="9" t="s">
        <v>1032</v>
      </c>
      <c r="B236" s="2" t="s">
        <v>1144</v>
      </c>
      <c r="C236" s="1" t="s">
        <v>1145</v>
      </c>
      <c r="D236" s="3" t="s">
        <v>17</v>
      </c>
      <c r="E236" s="3" t="s">
        <v>18</v>
      </c>
      <c r="F236" s="3" t="s">
        <v>19</v>
      </c>
      <c r="G236" s="3" t="s">
        <v>20</v>
      </c>
      <c r="H236" s="4" t="s">
        <v>20</v>
      </c>
      <c r="I236" s="4" t="s">
        <v>1146</v>
      </c>
      <c r="J236" s="4" t="s">
        <v>1147</v>
      </c>
      <c r="K236" s="4" t="s">
        <v>1148</v>
      </c>
      <c r="L236" s="4" t="s">
        <v>969</v>
      </c>
      <c r="M236" s="3" t="str">
        <f t="shared" si="0"/>
        <v>Outstanding</v>
      </c>
      <c r="N236" s="11" t="s">
        <v>20</v>
      </c>
    </row>
    <row r="237" spans="1:14" ht="60" customHeight="1" x14ac:dyDescent="0.35">
      <c r="A237" s="9" t="s">
        <v>1032</v>
      </c>
      <c r="B237" s="2" t="s">
        <v>1149</v>
      </c>
      <c r="C237" s="1" t="s">
        <v>1150</v>
      </c>
      <c r="D237" s="3" t="s">
        <v>17</v>
      </c>
      <c r="E237" s="3" t="s">
        <v>18</v>
      </c>
      <c r="F237" s="3" t="s">
        <v>19</v>
      </c>
      <c r="G237" s="3" t="s">
        <v>20</v>
      </c>
      <c r="H237" s="4" t="s">
        <v>20</v>
      </c>
      <c r="I237" s="4" t="s">
        <v>1151</v>
      </c>
      <c r="J237" s="4" t="s">
        <v>1152</v>
      </c>
      <c r="K237" s="4" t="s">
        <v>1153</v>
      </c>
      <c r="L237" s="4" t="s">
        <v>969</v>
      </c>
      <c r="M237" s="3" t="str">
        <f t="shared" si="0"/>
        <v>Outstanding</v>
      </c>
      <c r="N237" s="11" t="s">
        <v>20</v>
      </c>
    </row>
    <row r="238" spans="1:14" ht="60" customHeight="1" x14ac:dyDescent="0.35">
      <c r="A238" s="9" t="s">
        <v>1032</v>
      </c>
      <c r="B238" s="2" t="s">
        <v>1154</v>
      </c>
      <c r="C238" s="1" t="s">
        <v>1155</v>
      </c>
      <c r="D238" s="3" t="s">
        <v>17</v>
      </c>
      <c r="E238" s="3" t="s">
        <v>18</v>
      </c>
      <c r="F238" s="3" t="s">
        <v>19</v>
      </c>
      <c r="G238" s="3" t="s">
        <v>20</v>
      </c>
      <c r="H238" s="4" t="s">
        <v>20</v>
      </c>
      <c r="I238" s="4" t="s">
        <v>1156</v>
      </c>
      <c r="J238" s="4" t="s">
        <v>1157</v>
      </c>
      <c r="K238" s="4" t="s">
        <v>1158</v>
      </c>
      <c r="L238" s="4" t="s">
        <v>969</v>
      </c>
      <c r="M238" s="3" t="str">
        <f t="shared" si="0"/>
        <v>Outstanding</v>
      </c>
      <c r="N238" s="11" t="s">
        <v>20</v>
      </c>
    </row>
    <row r="239" spans="1:14" ht="60" customHeight="1" x14ac:dyDescent="0.35">
      <c r="A239" s="9" t="s">
        <v>1032</v>
      </c>
      <c r="B239" s="2" t="s">
        <v>1159</v>
      </c>
      <c r="C239" s="1" t="s">
        <v>1160</v>
      </c>
      <c r="D239" s="3" t="s">
        <v>17</v>
      </c>
      <c r="E239" s="3" t="s">
        <v>18</v>
      </c>
      <c r="F239" s="3" t="s">
        <v>19</v>
      </c>
      <c r="G239" s="3" t="s">
        <v>20</v>
      </c>
      <c r="H239" s="4" t="s">
        <v>20</v>
      </c>
      <c r="I239" s="4" t="s">
        <v>1161</v>
      </c>
      <c r="J239" s="4" t="s">
        <v>1162</v>
      </c>
      <c r="K239" s="4" t="s">
        <v>1163</v>
      </c>
      <c r="L239" s="4" t="s">
        <v>975</v>
      </c>
      <c r="M239" s="3" t="str">
        <f t="shared" si="0"/>
        <v>Outstanding</v>
      </c>
      <c r="N239" s="11" t="s">
        <v>20</v>
      </c>
    </row>
    <row r="240" spans="1:14" ht="60" customHeight="1" x14ac:dyDescent="0.35">
      <c r="A240" s="9" t="s">
        <v>1032</v>
      </c>
      <c r="B240" s="2" t="s">
        <v>1164</v>
      </c>
      <c r="C240" s="1" t="s">
        <v>1165</v>
      </c>
      <c r="D240" s="3" t="s">
        <v>17</v>
      </c>
      <c r="E240" s="3" t="s">
        <v>18</v>
      </c>
      <c r="F240" s="3" t="s">
        <v>19</v>
      </c>
      <c r="G240" s="3" t="s">
        <v>20</v>
      </c>
      <c r="H240" s="4" t="s">
        <v>20</v>
      </c>
      <c r="I240" s="4" t="s">
        <v>1166</v>
      </c>
      <c r="J240" s="4" t="s">
        <v>1167</v>
      </c>
      <c r="K240" s="4" t="s">
        <v>1168</v>
      </c>
      <c r="L240" s="4" t="s">
        <v>926</v>
      </c>
      <c r="M240" s="3" t="str">
        <f t="shared" si="0"/>
        <v>Outstanding</v>
      </c>
      <c r="N240" s="11" t="s">
        <v>20</v>
      </c>
    </row>
    <row r="241" spans="1:14" ht="60" customHeight="1" x14ac:dyDescent="0.35">
      <c r="A241" s="9" t="s">
        <v>1032</v>
      </c>
      <c r="B241" s="2" t="s">
        <v>1169</v>
      </c>
      <c r="C241" s="1" t="s">
        <v>1170</v>
      </c>
      <c r="D241" s="3" t="s">
        <v>17</v>
      </c>
      <c r="E241" s="3" t="s">
        <v>18</v>
      </c>
      <c r="F241" s="3" t="s">
        <v>19</v>
      </c>
      <c r="G241" s="3" t="s">
        <v>20</v>
      </c>
      <c r="H241" s="4" t="s">
        <v>20</v>
      </c>
      <c r="I241" s="4" t="s">
        <v>1171</v>
      </c>
      <c r="J241" s="4" t="s">
        <v>1172</v>
      </c>
      <c r="K241" s="4" t="s">
        <v>1173</v>
      </c>
      <c r="L241" s="4" t="s">
        <v>1174</v>
      </c>
      <c r="M241" s="3" t="str">
        <f t="shared" si="0"/>
        <v>Outstanding</v>
      </c>
      <c r="N241" s="11" t="s">
        <v>20</v>
      </c>
    </row>
    <row r="242" spans="1:14" ht="60" customHeight="1" x14ac:dyDescent="0.35">
      <c r="A242" s="9" t="s">
        <v>1032</v>
      </c>
      <c r="B242" s="2" t="s">
        <v>1175</v>
      </c>
      <c r="C242" s="1" t="s">
        <v>1176</v>
      </c>
      <c r="D242" s="3" t="s">
        <v>17</v>
      </c>
      <c r="E242" s="3" t="s">
        <v>18</v>
      </c>
      <c r="F242" s="3" t="s">
        <v>19</v>
      </c>
      <c r="G242" s="3" t="s">
        <v>20</v>
      </c>
      <c r="H242" s="4" t="s">
        <v>20</v>
      </c>
      <c r="I242" s="4" t="s">
        <v>1177</v>
      </c>
      <c r="J242" s="4" t="s">
        <v>1178</v>
      </c>
      <c r="K242" s="4" t="s">
        <v>1179</v>
      </c>
      <c r="L242" s="4" t="s">
        <v>975</v>
      </c>
      <c r="M242" s="3" t="str">
        <f t="shared" si="0"/>
        <v>Outstanding</v>
      </c>
      <c r="N242" s="11" t="s">
        <v>20</v>
      </c>
    </row>
    <row r="243" spans="1:14" ht="60" customHeight="1" x14ac:dyDescent="0.35">
      <c r="A243" s="9" t="s">
        <v>1032</v>
      </c>
      <c r="B243" s="2" t="s">
        <v>1180</v>
      </c>
      <c r="C243" s="1" t="s">
        <v>1181</v>
      </c>
      <c r="D243" s="3" t="s">
        <v>17</v>
      </c>
      <c r="E243" s="3" t="s">
        <v>18</v>
      </c>
      <c r="F243" s="3" t="s">
        <v>19</v>
      </c>
      <c r="G243" s="3" t="s">
        <v>20</v>
      </c>
      <c r="H243" s="4" t="s">
        <v>20</v>
      </c>
      <c r="I243" s="4" t="s">
        <v>1182</v>
      </c>
      <c r="J243" s="4" t="s">
        <v>1183</v>
      </c>
      <c r="K243" s="4" t="s">
        <v>1184</v>
      </c>
      <c r="L243" s="4" t="s">
        <v>969</v>
      </c>
      <c r="M243" s="3" t="str">
        <f t="shared" si="0"/>
        <v>Outstanding</v>
      </c>
      <c r="N243" s="11" t="s">
        <v>20</v>
      </c>
    </row>
    <row r="244" spans="1:14" ht="60" customHeight="1" x14ac:dyDescent="0.35">
      <c r="A244" s="9" t="s">
        <v>1032</v>
      </c>
      <c r="B244" s="2" t="s">
        <v>1185</v>
      </c>
      <c r="C244" s="1" t="s">
        <v>1186</v>
      </c>
      <c r="D244" s="3" t="s">
        <v>17</v>
      </c>
      <c r="E244" s="3" t="s">
        <v>18</v>
      </c>
      <c r="F244" s="3" t="s">
        <v>19</v>
      </c>
      <c r="G244" s="3" t="s">
        <v>20</v>
      </c>
      <c r="H244" s="4" t="s">
        <v>20</v>
      </c>
      <c r="I244" s="4" t="s">
        <v>1187</v>
      </c>
      <c r="J244" s="4" t="s">
        <v>1188</v>
      </c>
      <c r="K244" s="4" t="s">
        <v>1189</v>
      </c>
      <c r="L244" s="4" t="s">
        <v>969</v>
      </c>
      <c r="M244" s="3" t="str">
        <f t="shared" si="0"/>
        <v>Outstanding</v>
      </c>
      <c r="N244" s="11" t="s">
        <v>20</v>
      </c>
    </row>
    <row r="245" spans="1:14" ht="60" customHeight="1" x14ac:dyDescent="0.35">
      <c r="A245" s="9" t="s">
        <v>1032</v>
      </c>
      <c r="B245" s="2" t="s">
        <v>1190</v>
      </c>
      <c r="C245" s="1" t="s">
        <v>1191</v>
      </c>
      <c r="D245" s="3" t="s">
        <v>17</v>
      </c>
      <c r="E245" s="3" t="s">
        <v>18</v>
      </c>
      <c r="F245" s="3" t="s">
        <v>19</v>
      </c>
      <c r="G245" s="3" t="s">
        <v>20</v>
      </c>
      <c r="H245" s="4" t="s">
        <v>20</v>
      </c>
      <c r="I245" s="4" t="s">
        <v>1192</v>
      </c>
      <c r="J245" s="4" t="s">
        <v>1193</v>
      </c>
      <c r="K245" s="4" t="s">
        <v>1194</v>
      </c>
      <c r="L245" s="4" t="s">
        <v>969</v>
      </c>
      <c r="M245" s="3" t="str">
        <f t="shared" si="0"/>
        <v>Outstanding</v>
      </c>
      <c r="N245" s="11" t="s">
        <v>20</v>
      </c>
    </row>
    <row r="246" spans="1:14" ht="60" customHeight="1" x14ac:dyDescent="0.35">
      <c r="A246" s="9" t="s">
        <v>1195</v>
      </c>
      <c r="B246" s="2" t="s">
        <v>1196</v>
      </c>
      <c r="C246" s="1" t="s">
        <v>1095</v>
      </c>
      <c r="D246" s="3" t="s">
        <v>17</v>
      </c>
      <c r="E246" s="3" t="s">
        <v>18</v>
      </c>
      <c r="F246" s="3" t="s">
        <v>19</v>
      </c>
      <c r="G246" s="3" t="s">
        <v>20</v>
      </c>
      <c r="H246" s="4" t="s">
        <v>20</v>
      </c>
      <c r="I246" s="4" t="s">
        <v>1197</v>
      </c>
      <c r="J246" s="4" t="s">
        <v>1198</v>
      </c>
      <c r="K246" s="4" t="s">
        <v>1199</v>
      </c>
      <c r="L246" s="4" t="s">
        <v>1015</v>
      </c>
      <c r="M246" s="3" t="str">
        <f t="shared" si="0"/>
        <v>Outstanding</v>
      </c>
      <c r="N246" s="11" t="s">
        <v>20</v>
      </c>
    </row>
    <row r="247" spans="1:14" ht="60" customHeight="1" x14ac:dyDescent="0.35">
      <c r="A247" s="9" t="s">
        <v>1195</v>
      </c>
      <c r="B247" s="2" t="s">
        <v>1200</v>
      </c>
      <c r="C247" s="1" t="s">
        <v>1125</v>
      </c>
      <c r="D247" s="3" t="s">
        <v>17</v>
      </c>
      <c r="E247" s="3" t="s">
        <v>18</v>
      </c>
      <c r="F247" s="3" t="s">
        <v>19</v>
      </c>
      <c r="G247" s="3" t="s">
        <v>20</v>
      </c>
      <c r="H247" s="4" t="s">
        <v>20</v>
      </c>
      <c r="I247" s="4" t="s">
        <v>1201</v>
      </c>
      <c r="J247" s="4" t="s">
        <v>1127</v>
      </c>
      <c r="K247" s="4" t="s">
        <v>1202</v>
      </c>
      <c r="L247" s="4" t="s">
        <v>969</v>
      </c>
      <c r="M247" s="3" t="str">
        <f t="shared" si="0"/>
        <v>Outstanding</v>
      </c>
      <c r="N247" s="11" t="s">
        <v>20</v>
      </c>
    </row>
    <row r="248" spans="1:14" ht="60" customHeight="1" x14ac:dyDescent="0.35">
      <c r="A248" s="9" t="s">
        <v>1195</v>
      </c>
      <c r="B248" s="2" t="s">
        <v>1203</v>
      </c>
      <c r="C248" s="1" t="s">
        <v>1204</v>
      </c>
      <c r="D248" s="3" t="s">
        <v>17</v>
      </c>
      <c r="E248" s="3" t="s">
        <v>18</v>
      </c>
      <c r="F248" s="3" t="s">
        <v>19</v>
      </c>
      <c r="G248" s="3" t="s">
        <v>20</v>
      </c>
      <c r="H248" s="4" t="s">
        <v>20</v>
      </c>
      <c r="I248" s="4" t="s">
        <v>1205</v>
      </c>
      <c r="J248" s="4" t="s">
        <v>1206</v>
      </c>
      <c r="K248" s="4" t="s">
        <v>1207</v>
      </c>
      <c r="L248" s="4" t="s">
        <v>969</v>
      </c>
      <c r="M248" s="3" t="str">
        <f t="shared" si="0"/>
        <v>Outstanding</v>
      </c>
      <c r="N248" s="11" t="s">
        <v>20</v>
      </c>
    </row>
    <row r="249" spans="1:14" ht="60" customHeight="1" x14ac:dyDescent="0.35">
      <c r="A249" s="9" t="s">
        <v>1208</v>
      </c>
      <c r="B249" s="2" t="s">
        <v>1209</v>
      </c>
      <c r="C249" s="1" t="s">
        <v>1095</v>
      </c>
      <c r="D249" s="3" t="s">
        <v>17</v>
      </c>
      <c r="E249" s="3" t="s">
        <v>18</v>
      </c>
      <c r="F249" s="3" t="s">
        <v>19</v>
      </c>
      <c r="G249" s="3" t="s">
        <v>20</v>
      </c>
      <c r="H249" s="4" t="s">
        <v>20</v>
      </c>
      <c r="I249" s="4" t="s">
        <v>1210</v>
      </c>
      <c r="J249" s="4" t="s">
        <v>1198</v>
      </c>
      <c r="K249" s="4" t="s">
        <v>1211</v>
      </c>
      <c r="L249" s="4" t="s">
        <v>1015</v>
      </c>
      <c r="M249" s="3" t="str">
        <f t="shared" si="0"/>
        <v>Outstanding</v>
      </c>
      <c r="N249" s="11" t="s">
        <v>20</v>
      </c>
    </row>
    <row r="250" spans="1:14" ht="60" customHeight="1" x14ac:dyDescent="0.35">
      <c r="A250" s="9" t="s">
        <v>1208</v>
      </c>
      <c r="B250" s="2" t="s">
        <v>1212</v>
      </c>
      <c r="C250" s="1" t="s">
        <v>1213</v>
      </c>
      <c r="D250" s="3" t="s">
        <v>17</v>
      </c>
      <c r="E250" s="3" t="s">
        <v>18</v>
      </c>
      <c r="F250" s="3" t="s">
        <v>19</v>
      </c>
      <c r="G250" s="3" t="s">
        <v>20</v>
      </c>
      <c r="H250" s="4" t="s">
        <v>20</v>
      </c>
      <c r="I250" s="4" t="s">
        <v>1214</v>
      </c>
      <c r="J250" s="4" t="s">
        <v>1206</v>
      </c>
      <c r="K250" s="4" t="s">
        <v>1215</v>
      </c>
      <c r="L250" s="4" t="s">
        <v>969</v>
      </c>
      <c r="M250" s="3" t="str">
        <f t="shared" si="0"/>
        <v>Outstanding</v>
      </c>
      <c r="N250" s="11" t="s">
        <v>20</v>
      </c>
    </row>
    <row r="251" spans="1:14" ht="60" customHeight="1" x14ac:dyDescent="0.35">
      <c r="A251" s="9" t="s">
        <v>1216</v>
      </c>
      <c r="B251" s="2" t="s">
        <v>1217</v>
      </c>
      <c r="C251" s="1" t="s">
        <v>1176</v>
      </c>
      <c r="D251" s="3" t="s">
        <v>17</v>
      </c>
      <c r="E251" s="3" t="s">
        <v>18</v>
      </c>
      <c r="F251" s="3" t="s">
        <v>19</v>
      </c>
      <c r="G251" s="3" t="s">
        <v>20</v>
      </c>
      <c r="H251" s="4" t="s">
        <v>20</v>
      </c>
      <c r="I251" s="4" t="s">
        <v>1218</v>
      </c>
      <c r="J251" s="4" t="s">
        <v>1178</v>
      </c>
      <c r="K251" s="4" t="s">
        <v>1219</v>
      </c>
      <c r="L251" s="4" t="s">
        <v>975</v>
      </c>
      <c r="M251" s="3" t="str">
        <f t="shared" si="0"/>
        <v>Outstanding</v>
      </c>
      <c r="N251" s="11" t="s">
        <v>20</v>
      </c>
    </row>
    <row r="252" spans="1:14" ht="60" customHeight="1" x14ac:dyDescent="0.35">
      <c r="A252" s="9" t="s">
        <v>1220</v>
      </c>
      <c r="B252" s="2" t="s">
        <v>1221</v>
      </c>
      <c r="C252" s="1" t="s">
        <v>1213</v>
      </c>
      <c r="D252" s="3" t="s">
        <v>17</v>
      </c>
      <c r="E252" s="3" t="s">
        <v>18</v>
      </c>
      <c r="F252" s="3" t="s">
        <v>19</v>
      </c>
      <c r="G252" s="3" t="s">
        <v>20</v>
      </c>
      <c r="H252" s="4" t="s">
        <v>20</v>
      </c>
      <c r="I252" s="4" t="s">
        <v>1222</v>
      </c>
      <c r="J252" s="4" t="s">
        <v>1223</v>
      </c>
      <c r="K252" s="4" t="s">
        <v>1224</v>
      </c>
      <c r="L252" s="4" t="s">
        <v>969</v>
      </c>
      <c r="M252" s="3" t="str">
        <f t="shared" si="0"/>
        <v>Outstanding</v>
      </c>
      <c r="N252" s="11" t="s">
        <v>20</v>
      </c>
    </row>
    <row r="253" spans="1:14" ht="60" customHeight="1" x14ac:dyDescent="0.35">
      <c r="A253" s="9" t="s">
        <v>1225</v>
      </c>
      <c r="B253" s="2" t="s">
        <v>1226</v>
      </c>
      <c r="C253" s="1" t="s">
        <v>1213</v>
      </c>
      <c r="D253" s="3" t="s">
        <v>17</v>
      </c>
      <c r="E253" s="3" t="s">
        <v>18</v>
      </c>
      <c r="F253" s="3" t="s">
        <v>19</v>
      </c>
      <c r="G253" s="3" t="s">
        <v>20</v>
      </c>
      <c r="H253" s="4" t="s">
        <v>20</v>
      </c>
      <c r="I253" s="4" t="s">
        <v>1227</v>
      </c>
      <c r="J253" s="4" t="s">
        <v>1223</v>
      </c>
      <c r="K253" s="4" t="s">
        <v>1228</v>
      </c>
      <c r="L253" s="4" t="s">
        <v>969</v>
      </c>
      <c r="M253" s="3" t="str">
        <f t="shared" si="0"/>
        <v>Outstanding</v>
      </c>
      <c r="N253" s="11" t="s">
        <v>20</v>
      </c>
    </row>
    <row r="254" spans="1:14" ht="60" customHeight="1" x14ac:dyDescent="0.35">
      <c r="A254" s="9" t="s">
        <v>1229</v>
      </c>
      <c r="B254" s="2" t="s">
        <v>1230</v>
      </c>
      <c r="C254" s="1" t="s">
        <v>1213</v>
      </c>
      <c r="D254" s="3" t="s">
        <v>17</v>
      </c>
      <c r="E254" s="3" t="s">
        <v>18</v>
      </c>
      <c r="F254" s="3" t="s">
        <v>19</v>
      </c>
      <c r="G254" s="3" t="s">
        <v>20</v>
      </c>
      <c r="H254" s="4" t="s">
        <v>20</v>
      </c>
      <c r="I254" s="4" t="s">
        <v>1231</v>
      </c>
      <c r="J254" s="4" t="s">
        <v>1223</v>
      </c>
      <c r="K254" s="4" t="s">
        <v>1232</v>
      </c>
      <c r="L254" s="4" t="s">
        <v>969</v>
      </c>
      <c r="M254" s="3" t="str">
        <f t="shared" si="0"/>
        <v>Outstanding</v>
      </c>
      <c r="N254" s="11" t="s">
        <v>20</v>
      </c>
    </row>
    <row r="255" spans="1:14" ht="60" customHeight="1" x14ac:dyDescent="0.35">
      <c r="A255" s="9" t="s">
        <v>1229</v>
      </c>
      <c r="B255" s="2" t="s">
        <v>1233</v>
      </c>
      <c r="C255" s="1" t="s">
        <v>1176</v>
      </c>
      <c r="D255" s="3" t="s">
        <v>17</v>
      </c>
      <c r="E255" s="3" t="s">
        <v>18</v>
      </c>
      <c r="F255" s="3" t="s">
        <v>19</v>
      </c>
      <c r="G255" s="3" t="s">
        <v>20</v>
      </c>
      <c r="H255" s="4" t="s">
        <v>20</v>
      </c>
      <c r="I255" s="4" t="s">
        <v>1234</v>
      </c>
      <c r="J255" s="4" t="s">
        <v>1178</v>
      </c>
      <c r="K255" s="4" t="s">
        <v>1235</v>
      </c>
      <c r="L255" s="4" t="s">
        <v>975</v>
      </c>
      <c r="M255" s="3" t="str">
        <f t="shared" si="0"/>
        <v>Outstanding</v>
      </c>
      <c r="N255" s="11" t="s">
        <v>20</v>
      </c>
    </row>
    <row r="256" spans="1:14" ht="60" customHeight="1" x14ac:dyDescent="0.35">
      <c r="A256" s="9" t="s">
        <v>1236</v>
      </c>
      <c r="B256" s="2" t="s">
        <v>1237</v>
      </c>
      <c r="C256" s="1" t="s">
        <v>1213</v>
      </c>
      <c r="D256" s="3" t="s">
        <v>17</v>
      </c>
      <c r="E256" s="3" t="s">
        <v>18</v>
      </c>
      <c r="F256" s="3" t="s">
        <v>19</v>
      </c>
      <c r="G256" s="3" t="s">
        <v>20</v>
      </c>
      <c r="H256" s="4" t="s">
        <v>20</v>
      </c>
      <c r="I256" s="4" t="s">
        <v>1238</v>
      </c>
      <c r="J256" s="4" t="s">
        <v>1223</v>
      </c>
      <c r="K256" s="4" t="s">
        <v>1239</v>
      </c>
      <c r="L256" s="4" t="s">
        <v>969</v>
      </c>
      <c r="M256" s="3" t="str">
        <f t="shared" si="0"/>
        <v>Outstanding</v>
      </c>
      <c r="N256" s="11" t="s">
        <v>20</v>
      </c>
    </row>
    <row r="257" spans="1:14" ht="60" customHeight="1" x14ac:dyDescent="0.35">
      <c r="A257" s="9" t="s">
        <v>1240</v>
      </c>
      <c r="B257" s="2" t="s">
        <v>1241</v>
      </c>
      <c r="C257" s="1" t="s">
        <v>1034</v>
      </c>
      <c r="D257" s="3" t="s">
        <v>17</v>
      </c>
      <c r="E257" s="3" t="s">
        <v>18</v>
      </c>
      <c r="F257" s="3" t="s">
        <v>19</v>
      </c>
      <c r="G257" s="3" t="s">
        <v>20</v>
      </c>
      <c r="H257" s="4" t="s">
        <v>20</v>
      </c>
      <c r="I257" s="4" t="s">
        <v>1242</v>
      </c>
      <c r="J257" s="4" t="s">
        <v>1036</v>
      </c>
      <c r="K257" s="4" t="s">
        <v>1243</v>
      </c>
      <c r="L257" s="4" t="s">
        <v>969</v>
      </c>
      <c r="M257" s="3" t="str">
        <f t="shared" ref="M257:M366" si="1">IF(OR(G257="Implemented",G257="Compensated"),"Resolved",IF(OR(G257="Risk Accepted",G257="N/A"),"Excluded",IF(G257="Testing","Testing","Outstanding")))</f>
        <v>Outstanding</v>
      </c>
      <c r="N257" s="11" t="s">
        <v>20</v>
      </c>
    </row>
    <row r="258" spans="1:14" ht="60" customHeight="1" x14ac:dyDescent="0.35">
      <c r="A258" s="9" t="s">
        <v>1240</v>
      </c>
      <c r="B258" s="2" t="s">
        <v>1244</v>
      </c>
      <c r="C258" s="1" t="s">
        <v>1245</v>
      </c>
      <c r="D258" s="3" t="s">
        <v>17</v>
      </c>
      <c r="E258" s="3" t="s">
        <v>18</v>
      </c>
      <c r="F258" s="3" t="s">
        <v>19</v>
      </c>
      <c r="G258" s="3" t="s">
        <v>20</v>
      </c>
      <c r="H258" s="4" t="s">
        <v>20</v>
      </c>
      <c r="I258" s="4" t="s">
        <v>1246</v>
      </c>
      <c r="J258" s="4" t="s">
        <v>1247</v>
      </c>
      <c r="K258" s="4" t="s">
        <v>1248</v>
      </c>
      <c r="L258" s="4" t="s">
        <v>969</v>
      </c>
      <c r="M258" s="3" t="str">
        <f t="shared" si="1"/>
        <v>Outstanding</v>
      </c>
      <c r="N258" s="11" t="s">
        <v>20</v>
      </c>
    </row>
    <row r="259" spans="1:14" ht="60" customHeight="1" x14ac:dyDescent="0.35">
      <c r="A259" s="9" t="s">
        <v>1240</v>
      </c>
      <c r="B259" s="2" t="s">
        <v>1249</v>
      </c>
      <c r="C259" s="1" t="s">
        <v>1250</v>
      </c>
      <c r="D259" s="3" t="s">
        <v>17</v>
      </c>
      <c r="E259" s="3" t="s">
        <v>18</v>
      </c>
      <c r="F259" s="3" t="s">
        <v>19</v>
      </c>
      <c r="G259" s="3" t="s">
        <v>20</v>
      </c>
      <c r="H259" s="4" t="s">
        <v>20</v>
      </c>
      <c r="I259" s="4" t="s">
        <v>1251</v>
      </c>
      <c r="J259" s="4" t="s">
        <v>1252</v>
      </c>
      <c r="K259" s="4" t="s">
        <v>1253</v>
      </c>
      <c r="L259" s="4" t="s">
        <v>969</v>
      </c>
      <c r="M259" s="3" t="str">
        <f t="shared" si="1"/>
        <v>Outstanding</v>
      </c>
      <c r="N259" s="11" t="s">
        <v>20</v>
      </c>
    </row>
    <row r="260" spans="1:14" ht="60" customHeight="1" x14ac:dyDescent="0.35">
      <c r="A260" s="9" t="s">
        <v>1240</v>
      </c>
      <c r="B260" s="2" t="s">
        <v>1254</v>
      </c>
      <c r="C260" s="1" t="s">
        <v>1039</v>
      </c>
      <c r="D260" s="3" t="s">
        <v>17</v>
      </c>
      <c r="E260" s="3" t="s">
        <v>18</v>
      </c>
      <c r="F260" s="3" t="s">
        <v>19</v>
      </c>
      <c r="G260" s="3" t="s">
        <v>20</v>
      </c>
      <c r="H260" s="4" t="s">
        <v>20</v>
      </c>
      <c r="I260" s="4" t="s">
        <v>1255</v>
      </c>
      <c r="J260" s="4" t="s">
        <v>1256</v>
      </c>
      <c r="K260" s="4" t="s">
        <v>1257</v>
      </c>
      <c r="L260" s="4" t="s">
        <v>969</v>
      </c>
      <c r="M260" s="3" t="str">
        <f t="shared" si="1"/>
        <v>Outstanding</v>
      </c>
      <c r="N260" s="11" t="s">
        <v>20</v>
      </c>
    </row>
    <row r="261" spans="1:14" ht="60" customHeight="1" x14ac:dyDescent="0.35">
      <c r="A261" s="9" t="s">
        <v>1240</v>
      </c>
      <c r="B261" s="2" t="s">
        <v>1258</v>
      </c>
      <c r="C261" s="1" t="s">
        <v>1044</v>
      </c>
      <c r="D261" s="3" t="s">
        <v>17</v>
      </c>
      <c r="E261" s="3" t="s">
        <v>18</v>
      </c>
      <c r="F261" s="3" t="s">
        <v>19</v>
      </c>
      <c r="G261" s="3" t="s">
        <v>20</v>
      </c>
      <c r="H261" s="4" t="s">
        <v>20</v>
      </c>
      <c r="I261" s="4" t="s">
        <v>1259</v>
      </c>
      <c r="J261" s="4" t="s">
        <v>1260</v>
      </c>
      <c r="K261" s="4" t="s">
        <v>1261</v>
      </c>
      <c r="L261" s="4" t="s">
        <v>969</v>
      </c>
      <c r="M261" s="3" t="str">
        <f t="shared" si="1"/>
        <v>Outstanding</v>
      </c>
      <c r="N261" s="11" t="s">
        <v>20</v>
      </c>
    </row>
    <row r="262" spans="1:14" ht="60" customHeight="1" x14ac:dyDescent="0.35">
      <c r="A262" s="9" t="s">
        <v>1240</v>
      </c>
      <c r="B262" s="2" t="s">
        <v>1262</v>
      </c>
      <c r="C262" s="1" t="s">
        <v>1263</v>
      </c>
      <c r="D262" s="3" t="s">
        <v>17</v>
      </c>
      <c r="E262" s="3" t="s">
        <v>18</v>
      </c>
      <c r="F262" s="3" t="s">
        <v>19</v>
      </c>
      <c r="G262" s="3" t="s">
        <v>20</v>
      </c>
      <c r="H262" s="4" t="s">
        <v>20</v>
      </c>
      <c r="I262" s="4" t="s">
        <v>1264</v>
      </c>
      <c r="J262" s="4" t="s">
        <v>1265</v>
      </c>
      <c r="K262" s="4" t="s">
        <v>1266</v>
      </c>
      <c r="L262" s="4" t="s">
        <v>969</v>
      </c>
      <c r="M262" s="3" t="str">
        <f t="shared" si="1"/>
        <v>Outstanding</v>
      </c>
      <c r="N262" s="11" t="s">
        <v>20</v>
      </c>
    </row>
    <row r="263" spans="1:14" ht="60" customHeight="1" x14ac:dyDescent="0.35">
      <c r="A263" s="9" t="s">
        <v>1240</v>
      </c>
      <c r="B263" s="2" t="s">
        <v>1267</v>
      </c>
      <c r="C263" s="1" t="s">
        <v>1049</v>
      </c>
      <c r="D263" s="3" t="s">
        <v>17</v>
      </c>
      <c r="E263" s="3" t="s">
        <v>18</v>
      </c>
      <c r="F263" s="3" t="s">
        <v>19</v>
      </c>
      <c r="G263" s="3" t="s">
        <v>20</v>
      </c>
      <c r="H263" s="4" t="s">
        <v>20</v>
      </c>
      <c r="I263" s="4" t="s">
        <v>1268</v>
      </c>
      <c r="J263" s="4" t="s">
        <v>1051</v>
      </c>
      <c r="K263" s="4" t="s">
        <v>1269</v>
      </c>
      <c r="L263" s="4" t="s">
        <v>975</v>
      </c>
      <c r="M263" s="3" t="str">
        <f t="shared" si="1"/>
        <v>Outstanding</v>
      </c>
      <c r="N263" s="11" t="s">
        <v>20</v>
      </c>
    </row>
    <row r="264" spans="1:14" ht="60" customHeight="1" x14ac:dyDescent="0.35">
      <c r="A264" s="9" t="s">
        <v>1240</v>
      </c>
      <c r="B264" s="2" t="s">
        <v>1270</v>
      </c>
      <c r="C264" s="1" t="s">
        <v>1271</v>
      </c>
      <c r="D264" s="3" t="s">
        <v>17</v>
      </c>
      <c r="E264" s="3" t="s">
        <v>18</v>
      </c>
      <c r="F264" s="3" t="s">
        <v>19</v>
      </c>
      <c r="G264" s="3" t="s">
        <v>20</v>
      </c>
      <c r="H264" s="4" t="s">
        <v>20</v>
      </c>
      <c r="I264" s="4" t="s">
        <v>1272</v>
      </c>
      <c r="J264" s="4" t="s">
        <v>1273</v>
      </c>
      <c r="K264" s="4" t="s">
        <v>1274</v>
      </c>
      <c r="L264" s="4" t="s">
        <v>969</v>
      </c>
      <c r="M264" s="3" t="str">
        <f t="shared" si="1"/>
        <v>Outstanding</v>
      </c>
      <c r="N264" s="11" t="s">
        <v>20</v>
      </c>
    </row>
    <row r="265" spans="1:14" ht="60" customHeight="1" x14ac:dyDescent="0.35">
      <c r="A265" s="9" t="s">
        <v>1240</v>
      </c>
      <c r="B265" s="2" t="s">
        <v>1275</v>
      </c>
      <c r="C265" s="1" t="s">
        <v>1054</v>
      </c>
      <c r="D265" s="3" t="s">
        <v>17</v>
      </c>
      <c r="E265" s="3" t="s">
        <v>18</v>
      </c>
      <c r="F265" s="3" t="s">
        <v>19</v>
      </c>
      <c r="G265" s="3" t="s">
        <v>20</v>
      </c>
      <c r="H265" s="4" t="s">
        <v>20</v>
      </c>
      <c r="I265" s="4" t="s">
        <v>1276</v>
      </c>
      <c r="J265" s="4" t="s">
        <v>1056</v>
      </c>
      <c r="K265" s="4" t="s">
        <v>1277</v>
      </c>
      <c r="L265" s="4" t="s">
        <v>926</v>
      </c>
      <c r="M265" s="3" t="str">
        <f t="shared" si="1"/>
        <v>Outstanding</v>
      </c>
      <c r="N265" s="11" t="s">
        <v>20</v>
      </c>
    </row>
    <row r="266" spans="1:14" ht="60" customHeight="1" x14ac:dyDescent="0.35">
      <c r="A266" s="9" t="s">
        <v>1240</v>
      </c>
      <c r="B266" s="2" t="s">
        <v>1278</v>
      </c>
      <c r="C266" s="1" t="s">
        <v>1059</v>
      </c>
      <c r="D266" s="3" t="s">
        <v>17</v>
      </c>
      <c r="E266" s="3" t="s">
        <v>18</v>
      </c>
      <c r="F266" s="3" t="s">
        <v>19</v>
      </c>
      <c r="G266" s="3" t="s">
        <v>20</v>
      </c>
      <c r="H266" s="4" t="s">
        <v>20</v>
      </c>
      <c r="I266" s="4" t="s">
        <v>1279</v>
      </c>
      <c r="J266" s="4" t="s">
        <v>1061</v>
      </c>
      <c r="K266" s="4" t="s">
        <v>1280</v>
      </c>
      <c r="L266" s="4" t="s">
        <v>1063</v>
      </c>
      <c r="M266" s="3" t="str">
        <f t="shared" si="1"/>
        <v>Outstanding</v>
      </c>
      <c r="N266" s="11" t="s">
        <v>20</v>
      </c>
    </row>
    <row r="267" spans="1:14" ht="60" customHeight="1" x14ac:dyDescent="0.35">
      <c r="A267" s="9" t="s">
        <v>1240</v>
      </c>
      <c r="B267" s="2" t="s">
        <v>1281</v>
      </c>
      <c r="C267" s="1" t="s">
        <v>1065</v>
      </c>
      <c r="D267" s="3" t="s">
        <v>17</v>
      </c>
      <c r="E267" s="3" t="s">
        <v>18</v>
      </c>
      <c r="F267" s="3" t="s">
        <v>19</v>
      </c>
      <c r="G267" s="3" t="s">
        <v>20</v>
      </c>
      <c r="H267" s="4" t="s">
        <v>20</v>
      </c>
      <c r="I267" s="4" t="s">
        <v>1282</v>
      </c>
      <c r="J267" s="4" t="s">
        <v>1067</v>
      </c>
      <c r="K267" s="4" t="s">
        <v>1283</v>
      </c>
      <c r="L267" s="4" t="s">
        <v>975</v>
      </c>
      <c r="M267" s="3" t="str">
        <f t="shared" si="1"/>
        <v>Outstanding</v>
      </c>
      <c r="N267" s="11" t="s">
        <v>20</v>
      </c>
    </row>
    <row r="268" spans="1:14" ht="60" customHeight="1" x14ac:dyDescent="0.35">
      <c r="A268" s="9" t="s">
        <v>1240</v>
      </c>
      <c r="B268" s="2" t="s">
        <v>1284</v>
      </c>
      <c r="C268" s="1" t="s">
        <v>1070</v>
      </c>
      <c r="D268" s="3" t="s">
        <v>17</v>
      </c>
      <c r="E268" s="3" t="s">
        <v>18</v>
      </c>
      <c r="F268" s="3" t="s">
        <v>19</v>
      </c>
      <c r="G268" s="3" t="s">
        <v>20</v>
      </c>
      <c r="H268" s="4" t="s">
        <v>20</v>
      </c>
      <c r="I268" s="4" t="s">
        <v>1285</v>
      </c>
      <c r="J268" s="4" t="s">
        <v>1072</v>
      </c>
      <c r="K268" s="4" t="s">
        <v>1286</v>
      </c>
      <c r="L268" s="4" t="s">
        <v>969</v>
      </c>
      <c r="M268" s="3" t="str">
        <f t="shared" si="1"/>
        <v>Outstanding</v>
      </c>
      <c r="N268" s="11" t="s">
        <v>20</v>
      </c>
    </row>
    <row r="269" spans="1:14" ht="60" customHeight="1" x14ac:dyDescent="0.35">
      <c r="A269" s="9" t="s">
        <v>1240</v>
      </c>
      <c r="B269" s="2" t="s">
        <v>1287</v>
      </c>
      <c r="C269" s="1" t="s">
        <v>1075</v>
      </c>
      <c r="D269" s="3" t="s">
        <v>17</v>
      </c>
      <c r="E269" s="3" t="s">
        <v>18</v>
      </c>
      <c r="F269" s="3" t="s">
        <v>19</v>
      </c>
      <c r="G269" s="3" t="s">
        <v>20</v>
      </c>
      <c r="H269" s="4" t="s">
        <v>20</v>
      </c>
      <c r="I269" s="4" t="s">
        <v>1288</v>
      </c>
      <c r="J269" s="4" t="s">
        <v>1077</v>
      </c>
      <c r="K269" s="4" t="s">
        <v>1289</v>
      </c>
      <c r="L269" s="4" t="s">
        <v>975</v>
      </c>
      <c r="M269" s="3" t="str">
        <f t="shared" si="1"/>
        <v>Outstanding</v>
      </c>
      <c r="N269" s="11" t="s">
        <v>20</v>
      </c>
    </row>
    <row r="270" spans="1:14" ht="60" customHeight="1" x14ac:dyDescent="0.35">
      <c r="A270" s="9" t="s">
        <v>1240</v>
      </c>
      <c r="B270" s="2" t="s">
        <v>1290</v>
      </c>
      <c r="C270" s="1" t="s">
        <v>1080</v>
      </c>
      <c r="D270" s="3" t="s">
        <v>17</v>
      </c>
      <c r="E270" s="3" t="s">
        <v>18</v>
      </c>
      <c r="F270" s="3" t="s">
        <v>19</v>
      </c>
      <c r="G270" s="3" t="s">
        <v>20</v>
      </c>
      <c r="H270" s="4" t="s">
        <v>20</v>
      </c>
      <c r="I270" s="4" t="s">
        <v>1291</v>
      </c>
      <c r="J270" s="4" t="s">
        <v>1082</v>
      </c>
      <c r="K270" s="4" t="s">
        <v>1292</v>
      </c>
      <c r="L270" s="4" t="s">
        <v>975</v>
      </c>
      <c r="M270" s="3" t="str">
        <f t="shared" si="1"/>
        <v>Outstanding</v>
      </c>
      <c r="N270" s="11" t="s">
        <v>20</v>
      </c>
    </row>
    <row r="271" spans="1:14" ht="60" customHeight="1" x14ac:dyDescent="0.35">
      <c r="A271" s="9" t="s">
        <v>1240</v>
      </c>
      <c r="B271" s="2" t="s">
        <v>1293</v>
      </c>
      <c r="C271" s="1" t="s">
        <v>1085</v>
      </c>
      <c r="D271" s="3" t="s">
        <v>17</v>
      </c>
      <c r="E271" s="3" t="s">
        <v>18</v>
      </c>
      <c r="F271" s="3" t="s">
        <v>19</v>
      </c>
      <c r="G271" s="3" t="s">
        <v>20</v>
      </c>
      <c r="H271" s="4" t="s">
        <v>20</v>
      </c>
      <c r="I271" s="4" t="s">
        <v>1294</v>
      </c>
      <c r="J271" s="4" t="s">
        <v>1087</v>
      </c>
      <c r="K271" s="4" t="s">
        <v>1295</v>
      </c>
      <c r="L271" s="4" t="s">
        <v>1015</v>
      </c>
      <c r="M271" s="3" t="str">
        <f t="shared" si="1"/>
        <v>Outstanding</v>
      </c>
      <c r="N271" s="11" t="s">
        <v>20</v>
      </c>
    </row>
    <row r="272" spans="1:14" ht="60" customHeight="1" x14ac:dyDescent="0.35">
      <c r="A272" s="9" t="s">
        <v>1240</v>
      </c>
      <c r="B272" s="2" t="s">
        <v>1296</v>
      </c>
      <c r="C272" s="1" t="s">
        <v>1090</v>
      </c>
      <c r="D272" s="3" t="s">
        <v>17</v>
      </c>
      <c r="E272" s="3" t="s">
        <v>18</v>
      </c>
      <c r="F272" s="3" t="s">
        <v>19</v>
      </c>
      <c r="G272" s="3" t="s">
        <v>20</v>
      </c>
      <c r="H272" s="4" t="s">
        <v>20</v>
      </c>
      <c r="I272" s="4" t="s">
        <v>1297</v>
      </c>
      <c r="J272" s="4" t="s">
        <v>1092</v>
      </c>
      <c r="K272" s="4" t="s">
        <v>1298</v>
      </c>
      <c r="L272" s="4" t="s">
        <v>969</v>
      </c>
      <c r="M272" s="3" t="str">
        <f t="shared" si="1"/>
        <v>Outstanding</v>
      </c>
      <c r="N272" s="11" t="s">
        <v>20</v>
      </c>
    </row>
    <row r="273" spans="1:14" ht="60" customHeight="1" x14ac:dyDescent="0.35">
      <c r="A273" s="9" t="s">
        <v>1240</v>
      </c>
      <c r="B273" s="2" t="s">
        <v>1299</v>
      </c>
      <c r="C273" s="1" t="s">
        <v>1095</v>
      </c>
      <c r="D273" s="3" t="s">
        <v>17</v>
      </c>
      <c r="E273" s="3" t="s">
        <v>18</v>
      </c>
      <c r="F273" s="3" t="s">
        <v>19</v>
      </c>
      <c r="G273" s="3" t="s">
        <v>20</v>
      </c>
      <c r="H273" s="4" t="s">
        <v>20</v>
      </c>
      <c r="I273" s="4" t="s">
        <v>1300</v>
      </c>
      <c r="J273" s="4" t="s">
        <v>1097</v>
      </c>
      <c r="K273" s="4" t="s">
        <v>1301</v>
      </c>
      <c r="L273" s="4" t="s">
        <v>1015</v>
      </c>
      <c r="M273" s="3" t="str">
        <f t="shared" si="1"/>
        <v>Outstanding</v>
      </c>
      <c r="N273" s="11" t="s">
        <v>20</v>
      </c>
    </row>
    <row r="274" spans="1:14" ht="60" customHeight="1" x14ac:dyDescent="0.35">
      <c r="A274" s="9" t="s">
        <v>1240</v>
      </c>
      <c r="B274" s="2" t="s">
        <v>1302</v>
      </c>
      <c r="C274" s="1" t="s">
        <v>1100</v>
      </c>
      <c r="D274" s="3" t="s">
        <v>17</v>
      </c>
      <c r="E274" s="3" t="s">
        <v>18</v>
      </c>
      <c r="F274" s="3" t="s">
        <v>19</v>
      </c>
      <c r="G274" s="3" t="s">
        <v>20</v>
      </c>
      <c r="H274" s="4" t="s">
        <v>20</v>
      </c>
      <c r="I274" s="4" t="s">
        <v>1303</v>
      </c>
      <c r="J274" s="4" t="s">
        <v>1304</v>
      </c>
      <c r="K274" s="4" t="s">
        <v>1305</v>
      </c>
      <c r="L274" s="4" t="s">
        <v>969</v>
      </c>
      <c r="M274" s="3" t="str">
        <f t="shared" si="1"/>
        <v>Outstanding</v>
      </c>
      <c r="N274" s="11" t="s">
        <v>20</v>
      </c>
    </row>
    <row r="275" spans="1:14" ht="60" customHeight="1" x14ac:dyDescent="0.35">
      <c r="A275" s="9" t="s">
        <v>1240</v>
      </c>
      <c r="B275" s="2" t="s">
        <v>1306</v>
      </c>
      <c r="C275" s="1" t="s">
        <v>1105</v>
      </c>
      <c r="D275" s="3" t="s">
        <v>17</v>
      </c>
      <c r="E275" s="3" t="s">
        <v>18</v>
      </c>
      <c r="F275" s="3" t="s">
        <v>19</v>
      </c>
      <c r="G275" s="3" t="s">
        <v>20</v>
      </c>
      <c r="H275" s="4" t="s">
        <v>20</v>
      </c>
      <c r="I275" s="4" t="s">
        <v>1307</v>
      </c>
      <c r="J275" s="4" t="s">
        <v>1107</v>
      </c>
      <c r="K275" s="4" t="s">
        <v>1308</v>
      </c>
      <c r="L275" s="4" t="s">
        <v>969</v>
      </c>
      <c r="M275" s="3" t="str">
        <f t="shared" si="1"/>
        <v>Outstanding</v>
      </c>
      <c r="N275" s="11" t="s">
        <v>20</v>
      </c>
    </row>
    <row r="276" spans="1:14" ht="60" customHeight="1" x14ac:dyDescent="0.35">
      <c r="A276" s="9" t="s">
        <v>1240</v>
      </c>
      <c r="B276" s="2" t="s">
        <v>1309</v>
      </c>
      <c r="C276" s="1" t="s">
        <v>1110</v>
      </c>
      <c r="D276" s="3" t="s">
        <v>17</v>
      </c>
      <c r="E276" s="3" t="s">
        <v>18</v>
      </c>
      <c r="F276" s="3" t="s">
        <v>19</v>
      </c>
      <c r="G276" s="3" t="s">
        <v>20</v>
      </c>
      <c r="H276" s="4" t="s">
        <v>20</v>
      </c>
      <c r="I276" s="4" t="s">
        <v>1310</v>
      </c>
      <c r="J276" s="4" t="s">
        <v>1112</v>
      </c>
      <c r="K276" s="4" t="s">
        <v>1311</v>
      </c>
      <c r="L276" s="4" t="s">
        <v>969</v>
      </c>
      <c r="M276" s="3" t="str">
        <f t="shared" si="1"/>
        <v>Outstanding</v>
      </c>
      <c r="N276" s="11" t="s">
        <v>20</v>
      </c>
    </row>
    <row r="277" spans="1:14" ht="60" customHeight="1" x14ac:dyDescent="0.35">
      <c r="A277" s="9" t="s">
        <v>1240</v>
      </c>
      <c r="B277" s="2" t="s">
        <v>1312</v>
      </c>
      <c r="C277" s="1" t="s">
        <v>1115</v>
      </c>
      <c r="D277" s="3" t="s">
        <v>17</v>
      </c>
      <c r="E277" s="3" t="s">
        <v>18</v>
      </c>
      <c r="F277" s="3" t="s">
        <v>19</v>
      </c>
      <c r="G277" s="3" t="s">
        <v>20</v>
      </c>
      <c r="H277" s="4" t="s">
        <v>20</v>
      </c>
      <c r="I277" s="4" t="s">
        <v>1313</v>
      </c>
      <c r="J277" s="4" t="s">
        <v>1117</v>
      </c>
      <c r="K277" s="4" t="s">
        <v>1314</v>
      </c>
      <c r="L277" s="4" t="s">
        <v>969</v>
      </c>
      <c r="M277" s="3" t="str">
        <f t="shared" si="1"/>
        <v>Outstanding</v>
      </c>
      <c r="N277" s="11" t="s">
        <v>20</v>
      </c>
    </row>
    <row r="278" spans="1:14" ht="60" customHeight="1" x14ac:dyDescent="0.35">
      <c r="A278" s="9" t="s">
        <v>1240</v>
      </c>
      <c r="B278" s="2" t="s">
        <v>1315</v>
      </c>
      <c r="C278" s="1" t="s">
        <v>1120</v>
      </c>
      <c r="D278" s="3" t="s">
        <v>17</v>
      </c>
      <c r="E278" s="3" t="s">
        <v>18</v>
      </c>
      <c r="F278" s="3" t="s">
        <v>19</v>
      </c>
      <c r="G278" s="3" t="s">
        <v>20</v>
      </c>
      <c r="H278" s="4" t="s">
        <v>20</v>
      </c>
      <c r="I278" s="4" t="s">
        <v>1316</v>
      </c>
      <c r="J278" s="4" t="s">
        <v>1122</v>
      </c>
      <c r="K278" s="4" t="s">
        <v>1317</v>
      </c>
      <c r="L278" s="4" t="s">
        <v>975</v>
      </c>
      <c r="M278" s="3" t="str">
        <f t="shared" si="1"/>
        <v>Outstanding</v>
      </c>
      <c r="N278" s="11" t="s">
        <v>20</v>
      </c>
    </row>
    <row r="279" spans="1:14" ht="60" customHeight="1" x14ac:dyDescent="0.35">
      <c r="A279" s="9" t="s">
        <v>1240</v>
      </c>
      <c r="B279" s="2" t="s">
        <v>1318</v>
      </c>
      <c r="C279" s="1" t="s">
        <v>1125</v>
      </c>
      <c r="D279" s="3" t="s">
        <v>17</v>
      </c>
      <c r="E279" s="3" t="s">
        <v>18</v>
      </c>
      <c r="F279" s="3" t="s">
        <v>19</v>
      </c>
      <c r="G279" s="3" t="s">
        <v>20</v>
      </c>
      <c r="H279" s="4" t="s">
        <v>20</v>
      </c>
      <c r="I279" s="4" t="s">
        <v>1319</v>
      </c>
      <c r="J279" s="4" t="s">
        <v>1127</v>
      </c>
      <c r="K279" s="4" t="s">
        <v>1320</v>
      </c>
      <c r="L279" s="4" t="s">
        <v>969</v>
      </c>
      <c r="M279" s="3" t="str">
        <f t="shared" si="1"/>
        <v>Outstanding</v>
      </c>
      <c r="N279" s="11" t="s">
        <v>20</v>
      </c>
    </row>
    <row r="280" spans="1:14" ht="60" customHeight="1" x14ac:dyDescent="0.35">
      <c r="A280" s="9" t="s">
        <v>1240</v>
      </c>
      <c r="B280" s="2" t="s">
        <v>1321</v>
      </c>
      <c r="C280" s="1" t="s">
        <v>1213</v>
      </c>
      <c r="D280" s="3" t="s">
        <v>17</v>
      </c>
      <c r="E280" s="3" t="s">
        <v>18</v>
      </c>
      <c r="F280" s="3" t="s">
        <v>19</v>
      </c>
      <c r="G280" s="3" t="s">
        <v>20</v>
      </c>
      <c r="H280" s="4" t="s">
        <v>20</v>
      </c>
      <c r="I280" s="4" t="s">
        <v>1322</v>
      </c>
      <c r="J280" s="4" t="s">
        <v>1223</v>
      </c>
      <c r="K280" s="4" t="s">
        <v>1323</v>
      </c>
      <c r="L280" s="4" t="s">
        <v>969</v>
      </c>
      <c r="M280" s="3" t="str">
        <f t="shared" si="1"/>
        <v>Outstanding</v>
      </c>
      <c r="N280" s="11" t="s">
        <v>20</v>
      </c>
    </row>
    <row r="281" spans="1:14" ht="60" customHeight="1" x14ac:dyDescent="0.35">
      <c r="A281" s="9" t="s">
        <v>1240</v>
      </c>
      <c r="B281" s="2" t="s">
        <v>1324</v>
      </c>
      <c r="C281" s="1" t="s">
        <v>1135</v>
      </c>
      <c r="D281" s="3" t="s">
        <v>17</v>
      </c>
      <c r="E281" s="3" t="s">
        <v>18</v>
      </c>
      <c r="F281" s="3" t="s">
        <v>19</v>
      </c>
      <c r="G281" s="3" t="s">
        <v>20</v>
      </c>
      <c r="H281" s="4" t="s">
        <v>20</v>
      </c>
      <c r="I281" s="4" t="s">
        <v>1325</v>
      </c>
      <c r="J281" s="4" t="s">
        <v>1326</v>
      </c>
      <c r="K281" s="4" t="s">
        <v>1327</v>
      </c>
      <c r="L281" s="4" t="s">
        <v>969</v>
      </c>
      <c r="M281" s="3" t="str">
        <f t="shared" si="1"/>
        <v>Outstanding</v>
      </c>
      <c r="N281" s="11" t="s">
        <v>20</v>
      </c>
    </row>
    <row r="282" spans="1:14" ht="60" customHeight="1" x14ac:dyDescent="0.35">
      <c r="A282" s="9" t="s">
        <v>1240</v>
      </c>
      <c r="B282" s="2" t="s">
        <v>1328</v>
      </c>
      <c r="C282" s="1" t="s">
        <v>1329</v>
      </c>
      <c r="D282" s="3" t="s">
        <v>17</v>
      </c>
      <c r="E282" s="3" t="s">
        <v>18</v>
      </c>
      <c r="F282" s="3" t="s">
        <v>19</v>
      </c>
      <c r="G282" s="3" t="s">
        <v>20</v>
      </c>
      <c r="H282" s="4" t="s">
        <v>20</v>
      </c>
      <c r="I282" s="4" t="s">
        <v>1330</v>
      </c>
      <c r="J282" s="4" t="s">
        <v>1331</v>
      </c>
      <c r="K282" s="4" t="s">
        <v>1332</v>
      </c>
      <c r="L282" s="4" t="s">
        <v>969</v>
      </c>
      <c r="M282" s="3" t="str">
        <f t="shared" si="1"/>
        <v>Outstanding</v>
      </c>
      <c r="N282" s="11" t="s">
        <v>20</v>
      </c>
    </row>
    <row r="283" spans="1:14" ht="60" customHeight="1" x14ac:dyDescent="0.35">
      <c r="A283" s="9" t="s">
        <v>1240</v>
      </c>
      <c r="B283" s="2" t="s">
        <v>1333</v>
      </c>
      <c r="C283" s="1" t="s">
        <v>1145</v>
      </c>
      <c r="D283" s="3" t="s">
        <v>17</v>
      </c>
      <c r="E283" s="3" t="s">
        <v>18</v>
      </c>
      <c r="F283" s="3" t="s">
        <v>19</v>
      </c>
      <c r="G283" s="3" t="s">
        <v>20</v>
      </c>
      <c r="H283" s="4" t="s">
        <v>20</v>
      </c>
      <c r="I283" s="4" t="s">
        <v>1334</v>
      </c>
      <c r="J283" s="4" t="s">
        <v>1335</v>
      </c>
      <c r="K283" s="4" t="s">
        <v>1336</v>
      </c>
      <c r="L283" s="4" t="s">
        <v>969</v>
      </c>
      <c r="M283" s="3" t="str">
        <f t="shared" si="1"/>
        <v>Outstanding</v>
      </c>
      <c r="N283" s="11" t="s">
        <v>20</v>
      </c>
    </row>
    <row r="284" spans="1:14" ht="60" customHeight="1" x14ac:dyDescent="0.35">
      <c r="A284" s="9" t="s">
        <v>1240</v>
      </c>
      <c r="B284" s="2" t="s">
        <v>1337</v>
      </c>
      <c r="C284" s="1" t="s">
        <v>1150</v>
      </c>
      <c r="D284" s="3" t="s">
        <v>17</v>
      </c>
      <c r="E284" s="3" t="s">
        <v>18</v>
      </c>
      <c r="F284" s="3" t="s">
        <v>19</v>
      </c>
      <c r="G284" s="3" t="s">
        <v>20</v>
      </c>
      <c r="H284" s="4" t="s">
        <v>20</v>
      </c>
      <c r="I284" s="4" t="s">
        <v>1338</v>
      </c>
      <c r="J284" s="4" t="s">
        <v>1339</v>
      </c>
      <c r="K284" s="4" t="s">
        <v>1340</v>
      </c>
      <c r="L284" s="4" t="s">
        <v>969</v>
      </c>
      <c r="M284" s="3" t="str">
        <f t="shared" si="1"/>
        <v>Outstanding</v>
      </c>
      <c r="N284" s="11" t="s">
        <v>20</v>
      </c>
    </row>
    <row r="285" spans="1:14" ht="60" customHeight="1" x14ac:dyDescent="0.35">
      <c r="A285" s="9" t="s">
        <v>1240</v>
      </c>
      <c r="B285" s="2" t="s">
        <v>1341</v>
      </c>
      <c r="C285" s="1" t="s">
        <v>1155</v>
      </c>
      <c r="D285" s="3" t="s">
        <v>17</v>
      </c>
      <c r="E285" s="3" t="s">
        <v>18</v>
      </c>
      <c r="F285" s="3" t="s">
        <v>19</v>
      </c>
      <c r="G285" s="3" t="s">
        <v>20</v>
      </c>
      <c r="H285" s="4" t="s">
        <v>20</v>
      </c>
      <c r="I285" s="4" t="s">
        <v>1342</v>
      </c>
      <c r="J285" s="4" t="s">
        <v>1343</v>
      </c>
      <c r="K285" s="4" t="s">
        <v>1344</v>
      </c>
      <c r="L285" s="4" t="s">
        <v>969</v>
      </c>
      <c r="M285" s="3" t="str">
        <f t="shared" si="1"/>
        <v>Outstanding</v>
      </c>
      <c r="N285" s="11" t="s">
        <v>20</v>
      </c>
    </row>
    <row r="286" spans="1:14" ht="60" customHeight="1" x14ac:dyDescent="0.35">
      <c r="A286" s="9" t="s">
        <v>1240</v>
      </c>
      <c r="B286" s="2" t="s">
        <v>1345</v>
      </c>
      <c r="C286" s="1" t="s">
        <v>1346</v>
      </c>
      <c r="D286" s="3" t="s">
        <v>17</v>
      </c>
      <c r="E286" s="3" t="s">
        <v>18</v>
      </c>
      <c r="F286" s="3" t="s">
        <v>19</v>
      </c>
      <c r="G286" s="3" t="s">
        <v>20</v>
      </c>
      <c r="H286" s="4" t="s">
        <v>20</v>
      </c>
      <c r="I286" s="4" t="s">
        <v>1347</v>
      </c>
      <c r="J286" s="4" t="s">
        <v>1348</v>
      </c>
      <c r="K286" s="4" t="s">
        <v>1349</v>
      </c>
      <c r="L286" s="4" t="s">
        <v>969</v>
      </c>
      <c r="M286" s="3" t="str">
        <f t="shared" si="1"/>
        <v>Outstanding</v>
      </c>
      <c r="N286" s="11" t="s">
        <v>20</v>
      </c>
    </row>
    <row r="287" spans="1:14" ht="60" customHeight="1" x14ac:dyDescent="0.35">
      <c r="A287" s="9" t="s">
        <v>1240</v>
      </c>
      <c r="B287" s="2" t="s">
        <v>1350</v>
      </c>
      <c r="C287" s="1" t="s">
        <v>1351</v>
      </c>
      <c r="D287" s="3" t="s">
        <v>17</v>
      </c>
      <c r="E287" s="3" t="s">
        <v>18</v>
      </c>
      <c r="F287" s="3" t="s">
        <v>19</v>
      </c>
      <c r="G287" s="3" t="s">
        <v>20</v>
      </c>
      <c r="H287" s="4" t="s">
        <v>20</v>
      </c>
      <c r="I287" s="4" t="s">
        <v>1352</v>
      </c>
      <c r="J287" s="4" t="s">
        <v>1353</v>
      </c>
      <c r="K287" s="4" t="s">
        <v>1354</v>
      </c>
      <c r="L287" s="4" t="s">
        <v>969</v>
      </c>
      <c r="M287" s="3" t="str">
        <f t="shared" si="1"/>
        <v>Outstanding</v>
      </c>
      <c r="N287" s="11" t="s">
        <v>20</v>
      </c>
    </row>
    <row r="288" spans="1:14" ht="60" customHeight="1" x14ac:dyDescent="0.35">
      <c r="A288" s="9" t="s">
        <v>1240</v>
      </c>
      <c r="B288" s="2" t="s">
        <v>1355</v>
      </c>
      <c r="C288" s="1" t="s">
        <v>1356</v>
      </c>
      <c r="D288" s="3" t="s">
        <v>17</v>
      </c>
      <c r="E288" s="3" t="s">
        <v>18</v>
      </c>
      <c r="F288" s="3" t="s">
        <v>19</v>
      </c>
      <c r="G288" s="3" t="s">
        <v>20</v>
      </c>
      <c r="H288" s="4" t="s">
        <v>20</v>
      </c>
      <c r="I288" s="4" t="s">
        <v>1357</v>
      </c>
      <c r="J288" s="4" t="s">
        <v>1358</v>
      </c>
      <c r="K288" s="4" t="s">
        <v>1359</v>
      </c>
      <c r="L288" s="4" t="s">
        <v>969</v>
      </c>
      <c r="M288" s="3" t="str">
        <f t="shared" si="1"/>
        <v>Outstanding</v>
      </c>
      <c r="N288" s="11" t="s">
        <v>20</v>
      </c>
    </row>
    <row r="289" spans="1:14" ht="60" customHeight="1" x14ac:dyDescent="0.35">
      <c r="A289" s="9" t="s">
        <v>1240</v>
      </c>
      <c r="B289" s="2" t="s">
        <v>1360</v>
      </c>
      <c r="C289" s="1" t="s">
        <v>1361</v>
      </c>
      <c r="D289" s="3" t="s">
        <v>17</v>
      </c>
      <c r="E289" s="3" t="s">
        <v>18</v>
      </c>
      <c r="F289" s="3" t="s">
        <v>19</v>
      </c>
      <c r="G289" s="3" t="s">
        <v>20</v>
      </c>
      <c r="H289" s="4" t="s">
        <v>20</v>
      </c>
      <c r="I289" s="4" t="s">
        <v>1362</v>
      </c>
      <c r="J289" s="4" t="s">
        <v>1162</v>
      </c>
      <c r="K289" s="4" t="s">
        <v>1363</v>
      </c>
      <c r="L289" s="4" t="s">
        <v>975</v>
      </c>
      <c r="M289" s="3" t="str">
        <f t="shared" si="1"/>
        <v>Outstanding</v>
      </c>
      <c r="N289" s="11" t="s">
        <v>20</v>
      </c>
    </row>
    <row r="290" spans="1:14" ht="60" customHeight="1" x14ac:dyDescent="0.35">
      <c r="A290" s="9" t="s">
        <v>1240</v>
      </c>
      <c r="B290" s="2" t="s">
        <v>1364</v>
      </c>
      <c r="C290" s="1" t="s">
        <v>1165</v>
      </c>
      <c r="D290" s="3" t="s">
        <v>17</v>
      </c>
      <c r="E290" s="3" t="s">
        <v>18</v>
      </c>
      <c r="F290" s="3" t="s">
        <v>19</v>
      </c>
      <c r="G290" s="3" t="s">
        <v>20</v>
      </c>
      <c r="H290" s="4" t="s">
        <v>20</v>
      </c>
      <c r="I290" s="4" t="s">
        <v>1365</v>
      </c>
      <c r="J290" s="4" t="s">
        <v>1167</v>
      </c>
      <c r="K290" s="4" t="s">
        <v>1366</v>
      </c>
      <c r="L290" s="4" t="s">
        <v>926</v>
      </c>
      <c r="M290" s="3" t="str">
        <f t="shared" si="1"/>
        <v>Outstanding</v>
      </c>
      <c r="N290" s="11" t="s">
        <v>20</v>
      </c>
    </row>
    <row r="291" spans="1:14" ht="60" customHeight="1" x14ac:dyDescent="0.35">
      <c r="A291" s="9" t="s">
        <v>1240</v>
      </c>
      <c r="B291" s="2" t="s">
        <v>1367</v>
      </c>
      <c r="C291" s="1" t="s">
        <v>1170</v>
      </c>
      <c r="D291" s="3" t="s">
        <v>17</v>
      </c>
      <c r="E291" s="3" t="s">
        <v>18</v>
      </c>
      <c r="F291" s="3" t="s">
        <v>19</v>
      </c>
      <c r="G291" s="3" t="s">
        <v>20</v>
      </c>
      <c r="H291" s="4" t="s">
        <v>20</v>
      </c>
      <c r="I291" s="4" t="s">
        <v>1368</v>
      </c>
      <c r="J291" s="4" t="s">
        <v>1172</v>
      </c>
      <c r="K291" s="4" t="s">
        <v>1369</v>
      </c>
      <c r="L291" s="4" t="s">
        <v>1174</v>
      </c>
      <c r="M291" s="3" t="str">
        <f t="shared" si="1"/>
        <v>Outstanding</v>
      </c>
      <c r="N291" s="11" t="s">
        <v>20</v>
      </c>
    </row>
    <row r="292" spans="1:14" ht="60" customHeight="1" x14ac:dyDescent="0.35">
      <c r="A292" s="9" t="s">
        <v>1240</v>
      </c>
      <c r="B292" s="2" t="s">
        <v>1370</v>
      </c>
      <c r="C292" s="1" t="s">
        <v>1176</v>
      </c>
      <c r="D292" s="3" t="s">
        <v>17</v>
      </c>
      <c r="E292" s="3" t="s">
        <v>18</v>
      </c>
      <c r="F292" s="3" t="s">
        <v>19</v>
      </c>
      <c r="G292" s="3" t="s">
        <v>20</v>
      </c>
      <c r="H292" s="4" t="s">
        <v>20</v>
      </c>
      <c r="I292" s="4" t="s">
        <v>1371</v>
      </c>
      <c r="J292" s="4" t="s">
        <v>1178</v>
      </c>
      <c r="K292" s="4" t="s">
        <v>1372</v>
      </c>
      <c r="L292" s="4" t="s">
        <v>975</v>
      </c>
      <c r="M292" s="3" t="str">
        <f t="shared" si="1"/>
        <v>Outstanding</v>
      </c>
      <c r="N292" s="11" t="s">
        <v>20</v>
      </c>
    </row>
    <row r="293" spans="1:14" ht="60" customHeight="1" x14ac:dyDescent="0.35">
      <c r="A293" s="9" t="s">
        <v>1240</v>
      </c>
      <c r="B293" s="2" t="s">
        <v>1373</v>
      </c>
      <c r="C293" s="1" t="s">
        <v>1181</v>
      </c>
      <c r="D293" s="3" t="s">
        <v>17</v>
      </c>
      <c r="E293" s="3" t="s">
        <v>18</v>
      </c>
      <c r="F293" s="3" t="s">
        <v>19</v>
      </c>
      <c r="G293" s="3" t="s">
        <v>20</v>
      </c>
      <c r="H293" s="4" t="s">
        <v>20</v>
      </c>
      <c r="I293" s="4" t="s">
        <v>1374</v>
      </c>
      <c r="J293" s="4" t="s">
        <v>1183</v>
      </c>
      <c r="K293" s="4" t="s">
        <v>1375</v>
      </c>
      <c r="L293" s="4" t="s">
        <v>969</v>
      </c>
      <c r="M293" s="3" t="str">
        <f t="shared" si="1"/>
        <v>Outstanding</v>
      </c>
      <c r="N293" s="11" t="s">
        <v>20</v>
      </c>
    </row>
    <row r="294" spans="1:14" ht="60" customHeight="1" x14ac:dyDescent="0.35">
      <c r="A294" s="9" t="s">
        <v>1240</v>
      </c>
      <c r="B294" s="2" t="s">
        <v>1376</v>
      </c>
      <c r="C294" s="1" t="s">
        <v>1186</v>
      </c>
      <c r="D294" s="3" t="s">
        <v>17</v>
      </c>
      <c r="E294" s="3" t="s">
        <v>18</v>
      </c>
      <c r="F294" s="3" t="s">
        <v>19</v>
      </c>
      <c r="G294" s="3" t="s">
        <v>20</v>
      </c>
      <c r="H294" s="4" t="s">
        <v>20</v>
      </c>
      <c r="I294" s="4" t="s">
        <v>1377</v>
      </c>
      <c r="J294" s="4" t="s">
        <v>1378</v>
      </c>
      <c r="K294" s="4" t="s">
        <v>1379</v>
      </c>
      <c r="L294" s="4" t="s">
        <v>969</v>
      </c>
      <c r="M294" s="3" t="str">
        <f t="shared" si="1"/>
        <v>Outstanding</v>
      </c>
      <c r="N294" s="11" t="s">
        <v>20</v>
      </c>
    </row>
    <row r="295" spans="1:14" ht="60" customHeight="1" x14ac:dyDescent="0.35">
      <c r="A295" s="9" t="s">
        <v>1240</v>
      </c>
      <c r="B295" s="2" t="s">
        <v>1380</v>
      </c>
      <c r="C295" s="1" t="s">
        <v>1191</v>
      </c>
      <c r="D295" s="3" t="s">
        <v>17</v>
      </c>
      <c r="E295" s="3" t="s">
        <v>18</v>
      </c>
      <c r="F295" s="3" t="s">
        <v>19</v>
      </c>
      <c r="G295" s="3" t="s">
        <v>20</v>
      </c>
      <c r="H295" s="4" t="s">
        <v>20</v>
      </c>
      <c r="I295" s="4" t="s">
        <v>1381</v>
      </c>
      <c r="J295" s="4" t="s">
        <v>1382</v>
      </c>
      <c r="K295" s="4" t="s">
        <v>1383</v>
      </c>
      <c r="L295" s="4" t="s">
        <v>969</v>
      </c>
      <c r="M295" s="3" t="str">
        <f t="shared" si="1"/>
        <v>Outstanding</v>
      </c>
      <c r="N295" s="11" t="s">
        <v>20</v>
      </c>
    </row>
    <row r="296" spans="1:14" ht="60" customHeight="1" x14ac:dyDescent="0.35">
      <c r="A296" s="9" t="s">
        <v>1384</v>
      </c>
      <c r="B296" s="2" t="s">
        <v>1385</v>
      </c>
      <c r="C296" s="1" t="s">
        <v>1386</v>
      </c>
      <c r="D296" s="3" t="s">
        <v>17</v>
      </c>
      <c r="E296" s="3" t="s">
        <v>18</v>
      </c>
      <c r="F296" s="3" t="s">
        <v>19</v>
      </c>
      <c r="G296" s="3" t="s">
        <v>20</v>
      </c>
      <c r="H296" s="4" t="s">
        <v>20</v>
      </c>
      <c r="I296" s="4" t="s">
        <v>1387</v>
      </c>
      <c r="J296" s="4" t="s">
        <v>1198</v>
      </c>
      <c r="K296" s="4" t="s">
        <v>1388</v>
      </c>
      <c r="L296" s="4" t="s">
        <v>1015</v>
      </c>
      <c r="M296" s="3" t="str">
        <f t="shared" si="1"/>
        <v>Outstanding</v>
      </c>
      <c r="N296" s="11" t="s">
        <v>20</v>
      </c>
    </row>
    <row r="297" spans="1:14" ht="60" customHeight="1" x14ac:dyDescent="0.35">
      <c r="A297" s="9" t="s">
        <v>1384</v>
      </c>
      <c r="B297" s="2" t="s">
        <v>1389</v>
      </c>
      <c r="C297" s="1" t="s">
        <v>1390</v>
      </c>
      <c r="D297" s="3" t="s">
        <v>17</v>
      </c>
      <c r="E297" s="3" t="s">
        <v>18</v>
      </c>
      <c r="F297" s="3" t="s">
        <v>19</v>
      </c>
      <c r="G297" s="3" t="s">
        <v>20</v>
      </c>
      <c r="H297" s="4" t="s">
        <v>20</v>
      </c>
      <c r="I297" s="4" t="s">
        <v>1391</v>
      </c>
      <c r="J297" s="4" t="s">
        <v>1392</v>
      </c>
      <c r="K297" s="4" t="s">
        <v>1393</v>
      </c>
      <c r="L297" s="4" t="s">
        <v>969</v>
      </c>
      <c r="M297" s="3" t="str">
        <f t="shared" si="1"/>
        <v>Outstanding</v>
      </c>
      <c r="N297" s="11" t="s">
        <v>20</v>
      </c>
    </row>
    <row r="298" spans="1:14" ht="60" customHeight="1" x14ac:dyDescent="0.35">
      <c r="A298" s="9" t="s">
        <v>1384</v>
      </c>
      <c r="B298" s="2" t="s">
        <v>1394</v>
      </c>
      <c r="C298" s="1" t="s">
        <v>1204</v>
      </c>
      <c r="D298" s="3" t="s">
        <v>17</v>
      </c>
      <c r="E298" s="3" t="s">
        <v>18</v>
      </c>
      <c r="F298" s="3" t="s">
        <v>19</v>
      </c>
      <c r="G298" s="3" t="s">
        <v>20</v>
      </c>
      <c r="H298" s="4" t="s">
        <v>20</v>
      </c>
      <c r="I298" s="4" t="s">
        <v>1395</v>
      </c>
      <c r="J298" s="4" t="s">
        <v>1396</v>
      </c>
      <c r="K298" s="4" t="s">
        <v>1397</v>
      </c>
      <c r="L298" s="4" t="s">
        <v>969</v>
      </c>
      <c r="M298" s="3" t="str">
        <f t="shared" si="1"/>
        <v>Outstanding</v>
      </c>
      <c r="N298" s="11" t="s">
        <v>20</v>
      </c>
    </row>
    <row r="299" spans="1:14" ht="60" customHeight="1" x14ac:dyDescent="0.35">
      <c r="A299" s="9" t="s">
        <v>1398</v>
      </c>
      <c r="B299" s="2" t="s">
        <v>1399</v>
      </c>
      <c r="C299" s="1" t="s">
        <v>1400</v>
      </c>
      <c r="D299" s="3" t="s">
        <v>17</v>
      </c>
      <c r="E299" s="3" t="s">
        <v>18</v>
      </c>
      <c r="F299" s="3" t="s">
        <v>19</v>
      </c>
      <c r="G299" s="3" t="s">
        <v>20</v>
      </c>
      <c r="H299" s="4" t="s">
        <v>20</v>
      </c>
      <c r="I299" s="4" t="s">
        <v>1401</v>
      </c>
      <c r="J299" s="4" t="s">
        <v>1402</v>
      </c>
      <c r="K299" s="4" t="s">
        <v>1403</v>
      </c>
      <c r="L299" s="4" t="s">
        <v>975</v>
      </c>
      <c r="M299" s="3" t="str">
        <f t="shared" si="1"/>
        <v>Outstanding</v>
      </c>
      <c r="N299" s="11" t="s">
        <v>20</v>
      </c>
    </row>
    <row r="300" spans="1:14" ht="60" customHeight="1" x14ac:dyDescent="0.35">
      <c r="A300" s="9" t="s">
        <v>1404</v>
      </c>
      <c r="B300" s="2" t="s">
        <v>1405</v>
      </c>
      <c r="C300" s="1" t="s">
        <v>1406</v>
      </c>
      <c r="D300" s="3" t="s">
        <v>17</v>
      </c>
      <c r="E300" s="3" t="s">
        <v>18</v>
      </c>
      <c r="F300" s="3" t="s">
        <v>19</v>
      </c>
      <c r="G300" s="3" t="s">
        <v>20</v>
      </c>
      <c r="H300" s="4" t="s">
        <v>20</v>
      </c>
      <c r="I300" s="4" t="s">
        <v>1407</v>
      </c>
      <c r="J300" s="4" t="s">
        <v>1408</v>
      </c>
      <c r="K300" s="4" t="s">
        <v>1409</v>
      </c>
      <c r="L300" s="4" t="s">
        <v>926</v>
      </c>
      <c r="M300" s="3" t="str">
        <f t="shared" si="1"/>
        <v>Outstanding</v>
      </c>
      <c r="N300" s="11" t="s">
        <v>20</v>
      </c>
    </row>
    <row r="301" spans="1:14" ht="60" customHeight="1" x14ac:dyDescent="0.35">
      <c r="A301" s="9" t="s">
        <v>1404</v>
      </c>
      <c r="B301" s="2" t="s">
        <v>1410</v>
      </c>
      <c r="C301" s="1" t="s">
        <v>1411</v>
      </c>
      <c r="D301" s="3" t="s">
        <v>17</v>
      </c>
      <c r="E301" s="3" t="s">
        <v>18</v>
      </c>
      <c r="F301" s="3" t="s">
        <v>19</v>
      </c>
      <c r="G301" s="3" t="s">
        <v>20</v>
      </c>
      <c r="H301" s="4" t="s">
        <v>20</v>
      </c>
      <c r="I301" s="4" t="s">
        <v>1412</v>
      </c>
      <c r="J301" s="4" t="s">
        <v>1413</v>
      </c>
      <c r="K301" s="4" t="s">
        <v>1414</v>
      </c>
      <c r="L301" s="4" t="s">
        <v>926</v>
      </c>
      <c r="M301" s="3" t="str">
        <f t="shared" si="1"/>
        <v>Outstanding</v>
      </c>
      <c r="N301" s="11" t="s">
        <v>20</v>
      </c>
    </row>
    <row r="302" spans="1:14" ht="60" customHeight="1" x14ac:dyDescent="0.35">
      <c r="A302" s="9" t="s">
        <v>1415</v>
      </c>
      <c r="B302" s="2" t="s">
        <v>1416</v>
      </c>
      <c r="C302" s="1" t="s">
        <v>1417</v>
      </c>
      <c r="D302" s="3" t="s">
        <v>17</v>
      </c>
      <c r="E302" s="3" t="s">
        <v>18</v>
      </c>
      <c r="F302" s="3" t="s">
        <v>19</v>
      </c>
      <c r="G302" s="3" t="s">
        <v>20</v>
      </c>
      <c r="H302" s="4" t="s">
        <v>20</v>
      </c>
      <c r="I302" s="4" t="s">
        <v>1418</v>
      </c>
      <c r="J302" s="4" t="s">
        <v>1419</v>
      </c>
      <c r="K302" s="4" t="s">
        <v>1420</v>
      </c>
      <c r="L302" s="4" t="s">
        <v>969</v>
      </c>
      <c r="M302" s="3" t="str">
        <f t="shared" si="1"/>
        <v>Outstanding</v>
      </c>
      <c r="N302" s="11" t="s">
        <v>20</v>
      </c>
    </row>
    <row r="303" spans="1:14" ht="60" customHeight="1" x14ac:dyDescent="0.35">
      <c r="A303" s="9" t="s">
        <v>1421</v>
      </c>
      <c r="B303" s="2" t="s">
        <v>1422</v>
      </c>
      <c r="C303" s="1" t="s">
        <v>1417</v>
      </c>
      <c r="D303" s="3" t="s">
        <v>17</v>
      </c>
      <c r="E303" s="3" t="s">
        <v>18</v>
      </c>
      <c r="F303" s="3" t="s">
        <v>19</v>
      </c>
      <c r="G303" s="3" t="s">
        <v>20</v>
      </c>
      <c r="H303" s="4" t="s">
        <v>20</v>
      </c>
      <c r="I303" s="4" t="s">
        <v>1423</v>
      </c>
      <c r="J303" s="4" t="s">
        <v>1424</v>
      </c>
      <c r="K303" s="4" t="s">
        <v>1425</v>
      </c>
      <c r="L303" s="4" t="s">
        <v>969</v>
      </c>
      <c r="M303" s="3" t="str">
        <f t="shared" si="1"/>
        <v>Outstanding</v>
      </c>
      <c r="N303" s="11" t="s">
        <v>20</v>
      </c>
    </row>
    <row r="304" spans="1:14" ht="60" customHeight="1" x14ac:dyDescent="0.35">
      <c r="A304" s="9" t="s">
        <v>1426</v>
      </c>
      <c r="B304" s="2" t="s">
        <v>1427</v>
      </c>
      <c r="C304" s="1" t="s">
        <v>1417</v>
      </c>
      <c r="D304" s="3" t="s">
        <v>17</v>
      </c>
      <c r="E304" s="3" t="s">
        <v>18</v>
      </c>
      <c r="F304" s="3" t="s">
        <v>19</v>
      </c>
      <c r="G304" s="3" t="s">
        <v>20</v>
      </c>
      <c r="H304" s="4" t="s">
        <v>20</v>
      </c>
      <c r="I304" s="4" t="s">
        <v>1428</v>
      </c>
      <c r="J304" s="4" t="s">
        <v>1429</v>
      </c>
      <c r="K304" s="4" t="s">
        <v>1430</v>
      </c>
      <c r="L304" s="4" t="s">
        <v>969</v>
      </c>
      <c r="M304" s="3" t="str">
        <f t="shared" si="1"/>
        <v>Outstanding</v>
      </c>
      <c r="N304" s="11" t="s">
        <v>20</v>
      </c>
    </row>
    <row r="305" spans="1:14" ht="60" customHeight="1" x14ac:dyDescent="0.35">
      <c r="A305" s="9" t="s">
        <v>1431</v>
      </c>
      <c r="B305" s="2" t="s">
        <v>1432</v>
      </c>
      <c r="C305" s="1" t="s">
        <v>1417</v>
      </c>
      <c r="D305" s="3" t="s">
        <v>17</v>
      </c>
      <c r="E305" s="3" t="s">
        <v>18</v>
      </c>
      <c r="F305" s="3" t="s">
        <v>19</v>
      </c>
      <c r="G305" s="3" t="s">
        <v>20</v>
      </c>
      <c r="H305" s="4" t="s">
        <v>20</v>
      </c>
      <c r="I305" s="4" t="s">
        <v>1433</v>
      </c>
      <c r="J305" s="4" t="s">
        <v>1434</v>
      </c>
      <c r="K305" s="4" t="s">
        <v>1435</v>
      </c>
      <c r="L305" s="4" t="s">
        <v>969</v>
      </c>
      <c r="M305" s="3" t="str">
        <f t="shared" si="1"/>
        <v>Outstanding</v>
      </c>
      <c r="N305" s="11" t="s">
        <v>20</v>
      </c>
    </row>
    <row r="306" spans="1:14" ht="60" customHeight="1" x14ac:dyDescent="0.35">
      <c r="A306" s="9" t="s">
        <v>1436</v>
      </c>
      <c r="B306" s="2" t="s">
        <v>1437</v>
      </c>
      <c r="C306" s="1" t="s">
        <v>1417</v>
      </c>
      <c r="D306" s="3" t="s">
        <v>17</v>
      </c>
      <c r="E306" s="3" t="s">
        <v>18</v>
      </c>
      <c r="F306" s="3" t="s">
        <v>19</v>
      </c>
      <c r="G306" s="3" t="s">
        <v>20</v>
      </c>
      <c r="H306" s="4" t="s">
        <v>20</v>
      </c>
      <c r="I306" s="4" t="s">
        <v>1438</v>
      </c>
      <c r="J306" s="4" t="s">
        <v>1439</v>
      </c>
      <c r="K306" s="4" t="s">
        <v>1440</v>
      </c>
      <c r="L306" s="4" t="s">
        <v>969</v>
      </c>
      <c r="M306" s="3" t="str">
        <f t="shared" si="1"/>
        <v>Outstanding</v>
      </c>
      <c r="N306" s="11" t="s">
        <v>20</v>
      </c>
    </row>
    <row r="307" spans="1:14" ht="60" customHeight="1" x14ac:dyDescent="0.35">
      <c r="A307" s="9" t="s">
        <v>1441</v>
      </c>
      <c r="B307" s="2" t="s">
        <v>1442</v>
      </c>
      <c r="C307" s="1" t="s">
        <v>1417</v>
      </c>
      <c r="D307" s="3" t="s">
        <v>17</v>
      </c>
      <c r="E307" s="3" t="s">
        <v>18</v>
      </c>
      <c r="F307" s="3" t="s">
        <v>19</v>
      </c>
      <c r="G307" s="3" t="s">
        <v>20</v>
      </c>
      <c r="H307" s="4" t="s">
        <v>20</v>
      </c>
      <c r="I307" s="4" t="s">
        <v>1443</v>
      </c>
      <c r="J307" s="4" t="s">
        <v>1444</v>
      </c>
      <c r="K307" s="4" t="s">
        <v>1445</v>
      </c>
      <c r="L307" s="4" t="s">
        <v>969</v>
      </c>
      <c r="M307" s="3" t="str">
        <f t="shared" si="1"/>
        <v>Outstanding</v>
      </c>
      <c r="N307" s="11" t="s">
        <v>20</v>
      </c>
    </row>
    <row r="308" spans="1:14" ht="60" customHeight="1" x14ac:dyDescent="0.35">
      <c r="A308" s="9" t="s">
        <v>1446</v>
      </c>
      <c r="B308" s="2" t="s">
        <v>1447</v>
      </c>
      <c r="C308" s="1" t="s">
        <v>1417</v>
      </c>
      <c r="D308" s="3" t="s">
        <v>17</v>
      </c>
      <c r="E308" s="3" t="s">
        <v>18</v>
      </c>
      <c r="F308" s="3" t="s">
        <v>19</v>
      </c>
      <c r="G308" s="3" t="s">
        <v>20</v>
      </c>
      <c r="H308" s="4" t="s">
        <v>20</v>
      </c>
      <c r="I308" s="4" t="s">
        <v>1448</v>
      </c>
      <c r="J308" s="4" t="s">
        <v>1449</v>
      </c>
      <c r="K308" s="4" t="s">
        <v>1450</v>
      </c>
      <c r="L308" s="4" t="s">
        <v>969</v>
      </c>
      <c r="M308" s="3" t="str">
        <f t="shared" si="1"/>
        <v>Outstanding</v>
      </c>
      <c r="N308" s="11" t="s">
        <v>20</v>
      </c>
    </row>
    <row r="309" spans="1:14" ht="60" customHeight="1" x14ac:dyDescent="0.35">
      <c r="A309" s="9" t="s">
        <v>1451</v>
      </c>
      <c r="B309" s="2" t="s">
        <v>1452</v>
      </c>
      <c r="C309" s="1" t="s">
        <v>1417</v>
      </c>
      <c r="D309" s="3" t="s">
        <v>17</v>
      </c>
      <c r="E309" s="3" t="s">
        <v>18</v>
      </c>
      <c r="F309" s="3" t="s">
        <v>19</v>
      </c>
      <c r="G309" s="3" t="s">
        <v>20</v>
      </c>
      <c r="H309" s="4" t="s">
        <v>20</v>
      </c>
      <c r="I309" s="4" t="s">
        <v>1453</v>
      </c>
      <c r="J309" s="4" t="s">
        <v>1454</v>
      </c>
      <c r="K309" s="4" t="s">
        <v>1455</v>
      </c>
      <c r="L309" s="4" t="s">
        <v>969</v>
      </c>
      <c r="M309" s="3" t="str">
        <f t="shared" si="1"/>
        <v>Outstanding</v>
      </c>
      <c r="N309" s="11" t="s">
        <v>20</v>
      </c>
    </row>
    <row r="310" spans="1:14" ht="60" customHeight="1" x14ac:dyDescent="0.35">
      <c r="A310" s="9" t="s">
        <v>1456</v>
      </c>
      <c r="B310" s="2" t="s">
        <v>1457</v>
      </c>
      <c r="C310" s="1" t="s">
        <v>1458</v>
      </c>
      <c r="D310" s="3" t="s">
        <v>17</v>
      </c>
      <c r="E310" s="3" t="s">
        <v>18</v>
      </c>
      <c r="F310" s="3" t="s">
        <v>19</v>
      </c>
      <c r="G310" s="3" t="s">
        <v>20</v>
      </c>
      <c r="H310" s="4" t="s">
        <v>20</v>
      </c>
      <c r="I310" s="4" t="s">
        <v>1459</v>
      </c>
      <c r="J310" s="4" t="s">
        <v>1460</v>
      </c>
      <c r="K310" s="4" t="s">
        <v>1461</v>
      </c>
      <c r="L310" s="4" t="s">
        <v>1462</v>
      </c>
      <c r="M310" s="3" t="str">
        <f t="shared" si="1"/>
        <v>Outstanding</v>
      </c>
      <c r="N310" s="11" t="s">
        <v>20</v>
      </c>
    </row>
    <row r="311" spans="1:14" ht="60" customHeight="1" x14ac:dyDescent="0.35">
      <c r="A311" s="9" t="s">
        <v>1456</v>
      </c>
      <c r="B311" s="2" t="s">
        <v>1463</v>
      </c>
      <c r="C311" s="1" t="s">
        <v>1464</v>
      </c>
      <c r="D311" s="3" t="s">
        <v>17</v>
      </c>
      <c r="E311" s="3" t="s">
        <v>18</v>
      </c>
      <c r="F311" s="3" t="s">
        <v>19</v>
      </c>
      <c r="G311" s="3" t="s">
        <v>20</v>
      </c>
      <c r="H311" s="4" t="s">
        <v>20</v>
      </c>
      <c r="I311" s="4" t="s">
        <v>1465</v>
      </c>
      <c r="J311" s="4" t="s">
        <v>1466</v>
      </c>
      <c r="K311" s="4" t="s">
        <v>1467</v>
      </c>
      <c r="L311" s="4" t="s">
        <v>634</v>
      </c>
      <c r="M311" s="3" t="str">
        <f t="shared" si="1"/>
        <v>Outstanding</v>
      </c>
      <c r="N311" s="11" t="s">
        <v>20</v>
      </c>
    </row>
    <row r="312" spans="1:14" ht="60" customHeight="1" x14ac:dyDescent="0.35">
      <c r="A312" s="9" t="s">
        <v>1456</v>
      </c>
      <c r="B312" s="2" t="s">
        <v>1468</v>
      </c>
      <c r="C312" s="1" t="s">
        <v>1469</v>
      </c>
      <c r="D312" s="3" t="s">
        <v>17</v>
      </c>
      <c r="E312" s="3" t="s">
        <v>18</v>
      </c>
      <c r="F312" s="3" t="s">
        <v>19</v>
      </c>
      <c r="G312" s="3" t="s">
        <v>20</v>
      </c>
      <c r="H312" s="4" t="s">
        <v>20</v>
      </c>
      <c r="I312" s="4" t="s">
        <v>1470</v>
      </c>
      <c r="J312" s="4" t="s">
        <v>1471</v>
      </c>
      <c r="K312" s="4" t="s">
        <v>1472</v>
      </c>
      <c r="L312" s="4" t="s">
        <v>1462</v>
      </c>
      <c r="M312" s="3" t="str">
        <f t="shared" si="1"/>
        <v>Outstanding</v>
      </c>
      <c r="N312" s="11" t="s">
        <v>20</v>
      </c>
    </row>
    <row r="313" spans="1:14" ht="60" customHeight="1" x14ac:dyDescent="0.35">
      <c r="A313" s="9" t="s">
        <v>1456</v>
      </c>
      <c r="B313" s="2" t="s">
        <v>1473</v>
      </c>
      <c r="C313" s="1" t="s">
        <v>1474</v>
      </c>
      <c r="D313" s="3" t="s">
        <v>17</v>
      </c>
      <c r="E313" s="3" t="s">
        <v>18</v>
      </c>
      <c r="F313" s="3" t="s">
        <v>19</v>
      </c>
      <c r="G313" s="3" t="s">
        <v>20</v>
      </c>
      <c r="H313" s="4" t="s">
        <v>20</v>
      </c>
      <c r="I313" s="4" t="s">
        <v>1475</v>
      </c>
      <c r="J313" s="4" t="s">
        <v>1476</v>
      </c>
      <c r="K313" s="4" t="s">
        <v>1477</v>
      </c>
      <c r="L313" s="4" t="s">
        <v>471</v>
      </c>
      <c r="M313" s="3" t="str">
        <f t="shared" si="1"/>
        <v>Outstanding</v>
      </c>
      <c r="N313" s="11" t="s">
        <v>20</v>
      </c>
    </row>
    <row r="314" spans="1:14" ht="60" customHeight="1" x14ac:dyDescent="0.35">
      <c r="A314" s="9" t="s">
        <v>1478</v>
      </c>
      <c r="B314" s="2" t="s">
        <v>1479</v>
      </c>
      <c r="C314" s="1" t="s">
        <v>1480</v>
      </c>
      <c r="D314" s="3" t="s">
        <v>17</v>
      </c>
      <c r="E314" s="3" t="s">
        <v>18</v>
      </c>
      <c r="F314" s="3" t="s">
        <v>19</v>
      </c>
      <c r="G314" s="3" t="s">
        <v>20</v>
      </c>
      <c r="H314" s="4" t="s">
        <v>20</v>
      </c>
      <c r="I314" s="4" t="s">
        <v>1481</v>
      </c>
      <c r="J314" s="4" t="s">
        <v>1482</v>
      </c>
      <c r="K314" s="4" t="s">
        <v>1483</v>
      </c>
      <c r="L314" s="4" t="s">
        <v>634</v>
      </c>
      <c r="M314" s="3" t="str">
        <f t="shared" si="1"/>
        <v>Outstanding</v>
      </c>
      <c r="N314" s="11" t="s">
        <v>20</v>
      </c>
    </row>
    <row r="315" spans="1:14" ht="60" customHeight="1" x14ac:dyDescent="0.35">
      <c r="A315" s="9" t="s">
        <v>1484</v>
      </c>
      <c r="B315" s="2" t="s">
        <v>1485</v>
      </c>
      <c r="C315" s="1" t="s">
        <v>1486</v>
      </c>
      <c r="D315" s="3" t="s">
        <v>17</v>
      </c>
      <c r="E315" s="3" t="s">
        <v>18</v>
      </c>
      <c r="F315" s="3" t="s">
        <v>19</v>
      </c>
      <c r="G315" s="3" t="s">
        <v>20</v>
      </c>
      <c r="H315" s="4" t="s">
        <v>20</v>
      </c>
      <c r="I315" s="4" t="s">
        <v>1487</v>
      </c>
      <c r="J315" s="4" t="s">
        <v>1488</v>
      </c>
      <c r="K315" s="4" t="s">
        <v>1489</v>
      </c>
      <c r="L315" s="4" t="s">
        <v>477</v>
      </c>
      <c r="M315" s="3" t="str">
        <f t="shared" si="1"/>
        <v>Outstanding</v>
      </c>
      <c r="N315" s="11" t="s">
        <v>20</v>
      </c>
    </row>
    <row r="316" spans="1:14" ht="60" customHeight="1" x14ac:dyDescent="0.35">
      <c r="A316" s="9" t="s">
        <v>1484</v>
      </c>
      <c r="B316" s="2" t="s">
        <v>1490</v>
      </c>
      <c r="C316" s="1" t="s">
        <v>1491</v>
      </c>
      <c r="D316" s="3" t="s">
        <v>17</v>
      </c>
      <c r="E316" s="3" t="s">
        <v>18</v>
      </c>
      <c r="F316" s="3" t="s">
        <v>19</v>
      </c>
      <c r="G316" s="3" t="s">
        <v>20</v>
      </c>
      <c r="H316" s="4" t="s">
        <v>20</v>
      </c>
      <c r="I316" s="4" t="s">
        <v>1492</v>
      </c>
      <c r="J316" s="4" t="s">
        <v>1493</v>
      </c>
      <c r="K316" s="4" t="s">
        <v>1494</v>
      </c>
      <c r="L316" s="4" t="s">
        <v>471</v>
      </c>
      <c r="M316" s="3" t="str">
        <f t="shared" si="1"/>
        <v>Outstanding</v>
      </c>
      <c r="N316" s="11" t="s">
        <v>20</v>
      </c>
    </row>
    <row r="317" spans="1:14" ht="60" customHeight="1" x14ac:dyDescent="0.35">
      <c r="A317" s="9" t="s">
        <v>1484</v>
      </c>
      <c r="B317" s="2" t="s">
        <v>1495</v>
      </c>
      <c r="C317" s="1" t="s">
        <v>1496</v>
      </c>
      <c r="D317" s="3" t="s">
        <v>17</v>
      </c>
      <c r="E317" s="3" t="s">
        <v>18</v>
      </c>
      <c r="F317" s="3" t="s">
        <v>19</v>
      </c>
      <c r="G317" s="3" t="s">
        <v>20</v>
      </c>
      <c r="H317" s="4" t="s">
        <v>20</v>
      </c>
      <c r="I317" s="4" t="s">
        <v>1497</v>
      </c>
      <c r="J317" s="4" t="s">
        <v>1498</v>
      </c>
      <c r="K317" s="4" t="s">
        <v>1499</v>
      </c>
      <c r="L317" s="4" t="s">
        <v>471</v>
      </c>
      <c r="M317" s="3" t="str">
        <f t="shared" si="1"/>
        <v>Outstanding</v>
      </c>
      <c r="N317" s="11" t="s">
        <v>20</v>
      </c>
    </row>
    <row r="318" spans="1:14" ht="60" customHeight="1" x14ac:dyDescent="0.35">
      <c r="A318" s="9" t="s">
        <v>1500</v>
      </c>
      <c r="B318" s="2" t="s">
        <v>1501</v>
      </c>
      <c r="C318" s="1" t="s">
        <v>1502</v>
      </c>
      <c r="D318" s="3" t="s">
        <v>17</v>
      </c>
      <c r="E318" s="3" t="s">
        <v>18</v>
      </c>
      <c r="F318" s="3" t="s">
        <v>19</v>
      </c>
      <c r="G318" s="3" t="s">
        <v>20</v>
      </c>
      <c r="H318" s="4" t="s">
        <v>20</v>
      </c>
      <c r="I318" s="4" t="s">
        <v>1503</v>
      </c>
      <c r="J318" s="4" t="s">
        <v>1504</v>
      </c>
      <c r="K318" s="4" t="s">
        <v>1505</v>
      </c>
      <c r="L318" s="4" t="s">
        <v>1506</v>
      </c>
      <c r="M318" s="3" t="str">
        <f t="shared" si="1"/>
        <v>Outstanding</v>
      </c>
      <c r="N318" s="11" t="s">
        <v>20</v>
      </c>
    </row>
    <row r="319" spans="1:14" ht="60" customHeight="1" x14ac:dyDescent="0.35">
      <c r="A319" s="9" t="s">
        <v>1507</v>
      </c>
      <c r="B319" s="2" t="s">
        <v>1508</v>
      </c>
      <c r="C319" s="1" t="s">
        <v>1509</v>
      </c>
      <c r="D319" s="3" t="s">
        <v>17</v>
      </c>
      <c r="E319" s="3" t="s">
        <v>18</v>
      </c>
      <c r="F319" s="3" t="s">
        <v>19</v>
      </c>
      <c r="G319" s="3" t="s">
        <v>20</v>
      </c>
      <c r="H319" s="4" t="s">
        <v>20</v>
      </c>
      <c r="I319" s="4" t="s">
        <v>1510</v>
      </c>
      <c r="J319" s="4" t="s">
        <v>1511</v>
      </c>
      <c r="K319" s="4" t="s">
        <v>1512</v>
      </c>
      <c r="L319" s="4" t="s">
        <v>1506</v>
      </c>
      <c r="M319" s="3" t="str">
        <f t="shared" si="1"/>
        <v>Outstanding</v>
      </c>
      <c r="N319" s="11" t="s">
        <v>20</v>
      </c>
    </row>
    <row r="320" spans="1:14" ht="60" customHeight="1" x14ac:dyDescent="0.35">
      <c r="A320" s="9" t="s">
        <v>1513</v>
      </c>
      <c r="B320" s="2" t="s">
        <v>1514</v>
      </c>
      <c r="C320" s="1" t="s">
        <v>1515</v>
      </c>
      <c r="D320" s="3" t="s">
        <v>17</v>
      </c>
      <c r="E320" s="3" t="s">
        <v>18</v>
      </c>
      <c r="F320" s="3" t="s">
        <v>19</v>
      </c>
      <c r="G320" s="3" t="s">
        <v>20</v>
      </c>
      <c r="H320" s="4" t="s">
        <v>20</v>
      </c>
      <c r="I320" s="4" t="s">
        <v>1516</v>
      </c>
      <c r="J320" s="4" t="s">
        <v>1517</v>
      </c>
      <c r="K320" s="4" t="s">
        <v>1518</v>
      </c>
      <c r="L320" s="4" t="s">
        <v>477</v>
      </c>
      <c r="M320" s="3" t="str">
        <f t="shared" si="1"/>
        <v>Outstanding</v>
      </c>
      <c r="N320" s="11" t="s">
        <v>20</v>
      </c>
    </row>
    <row r="321" spans="1:14" ht="60" customHeight="1" x14ac:dyDescent="0.35">
      <c r="A321" s="9" t="s">
        <v>1513</v>
      </c>
      <c r="B321" s="2" t="s">
        <v>1519</v>
      </c>
      <c r="C321" s="1" t="s">
        <v>1520</v>
      </c>
      <c r="D321" s="3" t="s">
        <v>17</v>
      </c>
      <c r="E321" s="3" t="s">
        <v>18</v>
      </c>
      <c r="F321" s="3" t="s">
        <v>19</v>
      </c>
      <c r="G321" s="3" t="s">
        <v>20</v>
      </c>
      <c r="H321" s="4" t="s">
        <v>20</v>
      </c>
      <c r="I321" s="4" t="s">
        <v>1521</v>
      </c>
      <c r="J321" s="4" t="s">
        <v>1522</v>
      </c>
      <c r="K321" s="4" t="s">
        <v>1523</v>
      </c>
      <c r="L321" s="4" t="s">
        <v>477</v>
      </c>
      <c r="M321" s="3" t="str">
        <f t="shared" si="1"/>
        <v>Outstanding</v>
      </c>
      <c r="N321" s="11" t="s">
        <v>20</v>
      </c>
    </row>
    <row r="322" spans="1:14" ht="60" customHeight="1" x14ac:dyDescent="0.35">
      <c r="A322" s="9" t="s">
        <v>1524</v>
      </c>
      <c r="B322" s="2" t="s">
        <v>1525</v>
      </c>
      <c r="C322" s="1" t="s">
        <v>1526</v>
      </c>
      <c r="D322" s="3" t="s">
        <v>17</v>
      </c>
      <c r="E322" s="3" t="s">
        <v>18</v>
      </c>
      <c r="F322" s="3" t="s">
        <v>19</v>
      </c>
      <c r="G322" s="3" t="s">
        <v>20</v>
      </c>
      <c r="H322" s="4" t="s">
        <v>20</v>
      </c>
      <c r="I322" s="4" t="s">
        <v>1527</v>
      </c>
      <c r="J322" s="4" t="s">
        <v>1528</v>
      </c>
      <c r="K322" s="4" t="s">
        <v>1529</v>
      </c>
      <c r="L322" s="4" t="s">
        <v>1506</v>
      </c>
      <c r="M322" s="3" t="str">
        <f t="shared" si="1"/>
        <v>Outstanding</v>
      </c>
      <c r="N322" s="11" t="s">
        <v>20</v>
      </c>
    </row>
    <row r="323" spans="1:14" ht="60" customHeight="1" x14ac:dyDescent="0.35">
      <c r="A323" s="9" t="s">
        <v>1530</v>
      </c>
      <c r="B323" s="2" t="s">
        <v>1531</v>
      </c>
      <c r="C323" s="1" t="s">
        <v>1532</v>
      </c>
      <c r="D323" s="3" t="s">
        <v>17</v>
      </c>
      <c r="E323" s="3" t="s">
        <v>18</v>
      </c>
      <c r="F323" s="3" t="s">
        <v>19</v>
      </c>
      <c r="G323" s="3" t="s">
        <v>20</v>
      </c>
      <c r="H323" s="4" t="s">
        <v>20</v>
      </c>
      <c r="I323" s="4" t="s">
        <v>1533</v>
      </c>
      <c r="J323" s="4" t="s">
        <v>1534</v>
      </c>
      <c r="K323" s="4" t="s">
        <v>1535</v>
      </c>
      <c r="L323" s="4" t="s">
        <v>634</v>
      </c>
      <c r="M323" s="3" t="str">
        <f t="shared" si="1"/>
        <v>Outstanding</v>
      </c>
      <c r="N323" s="11" t="s">
        <v>20</v>
      </c>
    </row>
    <row r="324" spans="1:14" ht="60" customHeight="1" x14ac:dyDescent="0.35">
      <c r="A324" s="9" t="s">
        <v>1530</v>
      </c>
      <c r="B324" s="2" t="s">
        <v>1536</v>
      </c>
      <c r="C324" s="1" t="s">
        <v>1537</v>
      </c>
      <c r="D324" s="3" t="s">
        <v>17</v>
      </c>
      <c r="E324" s="3" t="s">
        <v>18</v>
      </c>
      <c r="F324" s="3" t="s">
        <v>19</v>
      </c>
      <c r="G324" s="3" t="s">
        <v>20</v>
      </c>
      <c r="H324" s="4" t="s">
        <v>20</v>
      </c>
      <c r="I324" s="4" t="s">
        <v>1538</v>
      </c>
      <c r="J324" s="4" t="s">
        <v>1539</v>
      </c>
      <c r="K324" s="4" t="s">
        <v>1540</v>
      </c>
      <c r="L324" s="4" t="s">
        <v>634</v>
      </c>
      <c r="M324" s="3" t="str">
        <f t="shared" si="1"/>
        <v>Outstanding</v>
      </c>
      <c r="N324" s="11" t="s">
        <v>20</v>
      </c>
    </row>
    <row r="325" spans="1:14" ht="60" customHeight="1" x14ac:dyDescent="0.35">
      <c r="A325" s="9" t="s">
        <v>1530</v>
      </c>
      <c r="B325" s="2" t="s">
        <v>1541</v>
      </c>
      <c r="C325" s="1" t="s">
        <v>1542</v>
      </c>
      <c r="D325" s="3" t="s">
        <v>17</v>
      </c>
      <c r="E325" s="3" t="s">
        <v>18</v>
      </c>
      <c r="F325" s="3" t="s">
        <v>19</v>
      </c>
      <c r="G325" s="3" t="s">
        <v>20</v>
      </c>
      <c r="H325" s="4" t="s">
        <v>20</v>
      </c>
      <c r="I325" s="4" t="s">
        <v>1543</v>
      </c>
      <c r="J325" s="4" t="s">
        <v>1544</v>
      </c>
      <c r="K325" s="4" t="s">
        <v>1545</v>
      </c>
      <c r="L325" s="4" t="s">
        <v>634</v>
      </c>
      <c r="M325" s="3" t="str">
        <f t="shared" si="1"/>
        <v>Outstanding</v>
      </c>
      <c r="N325" s="11" t="s">
        <v>20</v>
      </c>
    </row>
    <row r="326" spans="1:14" ht="60" customHeight="1" x14ac:dyDescent="0.35">
      <c r="A326" s="9" t="s">
        <v>1530</v>
      </c>
      <c r="B326" s="2" t="s">
        <v>1546</v>
      </c>
      <c r="C326" s="1" t="s">
        <v>1547</v>
      </c>
      <c r="D326" s="3" t="s">
        <v>17</v>
      </c>
      <c r="E326" s="3" t="s">
        <v>18</v>
      </c>
      <c r="F326" s="3" t="s">
        <v>19</v>
      </c>
      <c r="G326" s="3" t="s">
        <v>20</v>
      </c>
      <c r="H326" s="4" t="s">
        <v>20</v>
      </c>
      <c r="I326" s="4" t="s">
        <v>1548</v>
      </c>
      <c r="J326" s="4" t="s">
        <v>1549</v>
      </c>
      <c r="K326" s="4" t="s">
        <v>1550</v>
      </c>
      <c r="L326" s="4" t="s">
        <v>634</v>
      </c>
      <c r="M326" s="3" t="str">
        <f t="shared" si="1"/>
        <v>Outstanding</v>
      </c>
      <c r="N326" s="11" t="s">
        <v>20</v>
      </c>
    </row>
    <row r="327" spans="1:14" ht="60" customHeight="1" x14ac:dyDescent="0.35">
      <c r="A327" s="9" t="s">
        <v>1530</v>
      </c>
      <c r="B327" s="2" t="s">
        <v>1551</v>
      </c>
      <c r="C327" s="1" t="s">
        <v>1552</v>
      </c>
      <c r="D327" s="3" t="s">
        <v>17</v>
      </c>
      <c r="E327" s="3" t="s">
        <v>18</v>
      </c>
      <c r="F327" s="3" t="s">
        <v>19</v>
      </c>
      <c r="G327" s="3" t="s">
        <v>20</v>
      </c>
      <c r="H327" s="4" t="s">
        <v>20</v>
      </c>
      <c r="I327" s="4" t="s">
        <v>1553</v>
      </c>
      <c r="J327" s="4" t="s">
        <v>1554</v>
      </c>
      <c r="K327" s="4" t="s">
        <v>1555</v>
      </c>
      <c r="L327" s="4" t="s">
        <v>471</v>
      </c>
      <c r="M327" s="3" t="str">
        <f t="shared" si="1"/>
        <v>Outstanding</v>
      </c>
      <c r="N327" s="11" t="s">
        <v>20</v>
      </c>
    </row>
    <row r="328" spans="1:14" ht="60" customHeight="1" x14ac:dyDescent="0.35">
      <c r="A328" s="9" t="s">
        <v>1530</v>
      </c>
      <c r="B328" s="2" t="s">
        <v>1556</v>
      </c>
      <c r="C328" s="1" t="s">
        <v>1557</v>
      </c>
      <c r="D328" s="3" t="s">
        <v>17</v>
      </c>
      <c r="E328" s="3" t="s">
        <v>18</v>
      </c>
      <c r="F328" s="3" t="s">
        <v>19</v>
      </c>
      <c r="G328" s="3" t="s">
        <v>20</v>
      </c>
      <c r="H328" s="4" t="s">
        <v>20</v>
      </c>
      <c r="I328" s="4" t="s">
        <v>1558</v>
      </c>
      <c r="J328" s="4" t="s">
        <v>1559</v>
      </c>
      <c r="K328" s="4" t="s">
        <v>1560</v>
      </c>
      <c r="L328" s="4" t="s">
        <v>634</v>
      </c>
      <c r="M328" s="3" t="str">
        <f t="shared" si="1"/>
        <v>Outstanding</v>
      </c>
      <c r="N328" s="11" t="s">
        <v>20</v>
      </c>
    </row>
    <row r="329" spans="1:14" ht="60" customHeight="1" x14ac:dyDescent="0.35">
      <c r="A329" s="9" t="s">
        <v>1530</v>
      </c>
      <c r="B329" s="2" t="s">
        <v>1561</v>
      </c>
      <c r="C329" s="1" t="s">
        <v>1562</v>
      </c>
      <c r="D329" s="3" t="s">
        <v>17</v>
      </c>
      <c r="E329" s="3" t="s">
        <v>18</v>
      </c>
      <c r="F329" s="3" t="s">
        <v>19</v>
      </c>
      <c r="G329" s="3" t="s">
        <v>20</v>
      </c>
      <c r="H329" s="4" t="s">
        <v>20</v>
      </c>
      <c r="I329" s="4" t="s">
        <v>1563</v>
      </c>
      <c r="J329" s="4" t="s">
        <v>1564</v>
      </c>
      <c r="K329" s="4" t="s">
        <v>1565</v>
      </c>
      <c r="L329" s="4" t="s">
        <v>634</v>
      </c>
      <c r="M329" s="3" t="str">
        <f t="shared" si="1"/>
        <v>Outstanding</v>
      </c>
      <c r="N329" s="11" t="s">
        <v>20</v>
      </c>
    </row>
    <row r="330" spans="1:14" ht="60" customHeight="1" x14ac:dyDescent="0.35">
      <c r="A330" s="9" t="s">
        <v>1530</v>
      </c>
      <c r="B330" s="2" t="s">
        <v>1566</v>
      </c>
      <c r="C330" s="1" t="s">
        <v>1567</v>
      </c>
      <c r="D330" s="3" t="s">
        <v>17</v>
      </c>
      <c r="E330" s="3" t="s">
        <v>18</v>
      </c>
      <c r="F330" s="3" t="s">
        <v>19</v>
      </c>
      <c r="G330" s="3" t="s">
        <v>20</v>
      </c>
      <c r="H330" s="4" t="s">
        <v>20</v>
      </c>
      <c r="I330" s="4" t="s">
        <v>1568</v>
      </c>
      <c r="J330" s="4" t="s">
        <v>1569</v>
      </c>
      <c r="K330" s="4" t="s">
        <v>1570</v>
      </c>
      <c r="L330" s="4" t="s">
        <v>634</v>
      </c>
      <c r="M330" s="3" t="str">
        <f t="shared" si="1"/>
        <v>Outstanding</v>
      </c>
      <c r="N330" s="11" t="s">
        <v>20</v>
      </c>
    </row>
    <row r="331" spans="1:14" ht="60" customHeight="1" x14ac:dyDescent="0.35">
      <c r="A331" s="9" t="s">
        <v>1571</v>
      </c>
      <c r="B331" s="2" t="s">
        <v>1572</v>
      </c>
      <c r="C331" s="1" t="s">
        <v>1573</v>
      </c>
      <c r="D331" s="3" t="s">
        <v>17</v>
      </c>
      <c r="E331" s="3" t="s">
        <v>18</v>
      </c>
      <c r="F331" s="3" t="s">
        <v>19</v>
      </c>
      <c r="G331" s="3" t="s">
        <v>20</v>
      </c>
      <c r="H331" s="4" t="s">
        <v>20</v>
      </c>
      <c r="I331" s="4" t="s">
        <v>1574</v>
      </c>
      <c r="J331" s="4" t="s">
        <v>1575</v>
      </c>
      <c r="K331" s="4" t="s">
        <v>1576</v>
      </c>
      <c r="L331" s="4" t="s">
        <v>634</v>
      </c>
      <c r="M331" s="3" t="str">
        <f t="shared" si="1"/>
        <v>Outstanding</v>
      </c>
      <c r="N331" s="11" t="s">
        <v>20</v>
      </c>
    </row>
    <row r="332" spans="1:14" ht="60" customHeight="1" x14ac:dyDescent="0.35">
      <c r="A332" s="9" t="s">
        <v>1577</v>
      </c>
      <c r="B332" s="2" t="s">
        <v>1578</v>
      </c>
      <c r="C332" s="1" t="s">
        <v>1579</v>
      </c>
      <c r="D332" s="3" t="s">
        <v>17</v>
      </c>
      <c r="E332" s="3" t="s">
        <v>18</v>
      </c>
      <c r="F332" s="3" t="s">
        <v>19</v>
      </c>
      <c r="G332" s="3" t="s">
        <v>20</v>
      </c>
      <c r="H332" s="4" t="s">
        <v>20</v>
      </c>
      <c r="I332" s="4" t="s">
        <v>1580</v>
      </c>
      <c r="J332" s="4" t="s">
        <v>1581</v>
      </c>
      <c r="K332" s="4" t="s">
        <v>1582</v>
      </c>
      <c r="L332" s="4" t="s">
        <v>634</v>
      </c>
      <c r="M332" s="3" t="str">
        <f t="shared" si="1"/>
        <v>Outstanding</v>
      </c>
      <c r="N332" s="11" t="s">
        <v>20</v>
      </c>
    </row>
    <row r="333" spans="1:14" ht="60" customHeight="1" x14ac:dyDescent="0.35">
      <c r="A333" s="9" t="s">
        <v>1577</v>
      </c>
      <c r="B333" s="2" t="s">
        <v>1583</v>
      </c>
      <c r="C333" s="1" t="s">
        <v>1584</v>
      </c>
      <c r="D333" s="3" t="s">
        <v>17</v>
      </c>
      <c r="E333" s="3" t="s">
        <v>18</v>
      </c>
      <c r="F333" s="3" t="s">
        <v>19</v>
      </c>
      <c r="G333" s="3" t="s">
        <v>20</v>
      </c>
      <c r="H333" s="4" t="s">
        <v>20</v>
      </c>
      <c r="I333" s="4" t="s">
        <v>1585</v>
      </c>
      <c r="J333" s="4" t="s">
        <v>1586</v>
      </c>
      <c r="K333" s="4" t="s">
        <v>1587</v>
      </c>
      <c r="L333" s="4" t="s">
        <v>634</v>
      </c>
      <c r="M333" s="3" t="str">
        <f t="shared" si="1"/>
        <v>Outstanding</v>
      </c>
      <c r="N333" s="11" t="s">
        <v>20</v>
      </c>
    </row>
    <row r="334" spans="1:14" ht="60" customHeight="1" x14ac:dyDescent="0.35">
      <c r="A334" s="9" t="s">
        <v>1588</v>
      </c>
      <c r="B334" s="2" t="s">
        <v>1589</v>
      </c>
      <c r="C334" s="1" t="s">
        <v>1590</v>
      </c>
      <c r="D334" s="3" t="s">
        <v>17</v>
      </c>
      <c r="E334" s="3" t="s">
        <v>18</v>
      </c>
      <c r="F334" s="3" t="s">
        <v>19</v>
      </c>
      <c r="G334" s="3" t="s">
        <v>20</v>
      </c>
      <c r="H334" s="4" t="s">
        <v>20</v>
      </c>
      <c r="I334" s="4" t="s">
        <v>1591</v>
      </c>
      <c r="J334" s="4" t="s">
        <v>1592</v>
      </c>
      <c r="K334" s="4" t="s">
        <v>1593</v>
      </c>
      <c r="L334" s="4" t="s">
        <v>724</v>
      </c>
      <c r="M334" s="3" t="str">
        <f t="shared" si="1"/>
        <v>Outstanding</v>
      </c>
      <c r="N334" s="11" t="s">
        <v>20</v>
      </c>
    </row>
    <row r="335" spans="1:14" ht="60" customHeight="1" x14ac:dyDescent="0.35">
      <c r="A335" s="9" t="s">
        <v>1594</v>
      </c>
      <c r="B335" s="2" t="s">
        <v>1595</v>
      </c>
      <c r="C335" s="1" t="s">
        <v>1596</v>
      </c>
      <c r="D335" s="3" t="s">
        <v>17</v>
      </c>
      <c r="E335" s="3" t="s">
        <v>18</v>
      </c>
      <c r="F335" s="3" t="s">
        <v>19</v>
      </c>
      <c r="G335" s="3" t="s">
        <v>20</v>
      </c>
      <c r="H335" s="4" t="s">
        <v>20</v>
      </c>
      <c r="I335" s="4" t="s">
        <v>1597</v>
      </c>
      <c r="J335" s="4" t="s">
        <v>1598</v>
      </c>
      <c r="K335" s="4" t="s">
        <v>1599</v>
      </c>
      <c r="L335" s="4" t="s">
        <v>621</v>
      </c>
      <c r="M335" s="3" t="str">
        <f t="shared" si="1"/>
        <v>Outstanding</v>
      </c>
      <c r="N335" s="11" t="s">
        <v>20</v>
      </c>
    </row>
    <row r="336" spans="1:14" ht="60" customHeight="1" x14ac:dyDescent="0.35">
      <c r="A336" s="9" t="s">
        <v>1600</v>
      </c>
      <c r="B336" s="2" t="s">
        <v>1601</v>
      </c>
      <c r="C336" s="1" t="s">
        <v>1602</v>
      </c>
      <c r="D336" s="3" t="s">
        <v>17</v>
      </c>
      <c r="E336" s="3" t="s">
        <v>18</v>
      </c>
      <c r="F336" s="3" t="s">
        <v>19</v>
      </c>
      <c r="G336" s="3" t="s">
        <v>20</v>
      </c>
      <c r="H336" s="4" t="s">
        <v>20</v>
      </c>
      <c r="I336" s="4" t="s">
        <v>1603</v>
      </c>
      <c r="J336" s="4" t="s">
        <v>1604</v>
      </c>
      <c r="K336" s="4" t="s">
        <v>1605</v>
      </c>
      <c r="L336" s="4" t="s">
        <v>621</v>
      </c>
      <c r="M336" s="3" t="str">
        <f t="shared" si="1"/>
        <v>Outstanding</v>
      </c>
      <c r="N336" s="11" t="s">
        <v>20</v>
      </c>
    </row>
    <row r="337" spans="1:14" ht="60" customHeight="1" x14ac:dyDescent="0.35">
      <c r="A337" s="9" t="s">
        <v>1600</v>
      </c>
      <c r="B337" s="2" t="s">
        <v>1606</v>
      </c>
      <c r="C337" s="1" t="s">
        <v>1607</v>
      </c>
      <c r="D337" s="3" t="s">
        <v>17</v>
      </c>
      <c r="E337" s="3" t="s">
        <v>18</v>
      </c>
      <c r="F337" s="3" t="s">
        <v>19</v>
      </c>
      <c r="G337" s="3" t="s">
        <v>20</v>
      </c>
      <c r="H337" s="4" t="s">
        <v>20</v>
      </c>
      <c r="I337" s="4" t="s">
        <v>1608</v>
      </c>
      <c r="J337" s="4" t="s">
        <v>1609</v>
      </c>
      <c r="K337" s="4" t="s">
        <v>1610</v>
      </c>
      <c r="L337" s="4" t="s">
        <v>1611</v>
      </c>
      <c r="M337" s="3" t="str">
        <f t="shared" si="1"/>
        <v>Outstanding</v>
      </c>
      <c r="N337" s="11" t="s">
        <v>20</v>
      </c>
    </row>
    <row r="338" spans="1:14" ht="60" customHeight="1" x14ac:dyDescent="0.35">
      <c r="A338" s="9" t="s">
        <v>1600</v>
      </c>
      <c r="B338" s="2" t="s">
        <v>1612</v>
      </c>
      <c r="C338" s="1" t="s">
        <v>1613</v>
      </c>
      <c r="D338" s="3" t="s">
        <v>17</v>
      </c>
      <c r="E338" s="3" t="s">
        <v>18</v>
      </c>
      <c r="F338" s="3" t="s">
        <v>19</v>
      </c>
      <c r="G338" s="3" t="s">
        <v>20</v>
      </c>
      <c r="H338" s="4" t="s">
        <v>20</v>
      </c>
      <c r="I338" s="4" t="s">
        <v>1614</v>
      </c>
      <c r="J338" s="4" t="s">
        <v>1615</v>
      </c>
      <c r="K338" s="4" t="s">
        <v>1616</v>
      </c>
      <c r="L338" s="4" t="s">
        <v>621</v>
      </c>
      <c r="M338" s="3" t="str">
        <f t="shared" si="1"/>
        <v>Outstanding</v>
      </c>
      <c r="N338" s="11" t="s">
        <v>20</v>
      </c>
    </row>
    <row r="339" spans="1:14" ht="60" customHeight="1" x14ac:dyDescent="0.35">
      <c r="A339" s="9" t="s">
        <v>1617</v>
      </c>
      <c r="B339" s="2" t="s">
        <v>1618</v>
      </c>
      <c r="C339" s="1" t="s">
        <v>1619</v>
      </c>
      <c r="D339" s="3" t="s">
        <v>17</v>
      </c>
      <c r="E339" s="3" t="s">
        <v>18</v>
      </c>
      <c r="F339" s="3" t="s">
        <v>19</v>
      </c>
      <c r="G339" s="3" t="s">
        <v>20</v>
      </c>
      <c r="H339" s="4" t="s">
        <v>20</v>
      </c>
      <c r="I339" s="4" t="s">
        <v>1620</v>
      </c>
      <c r="J339" s="4" t="s">
        <v>1621</v>
      </c>
      <c r="K339" s="4" t="s">
        <v>1622</v>
      </c>
      <c r="L339" s="4" t="s">
        <v>975</v>
      </c>
      <c r="M339" s="3" t="str">
        <f t="shared" si="1"/>
        <v>Outstanding</v>
      </c>
      <c r="N339" s="11" t="s">
        <v>20</v>
      </c>
    </row>
    <row r="340" spans="1:14" ht="60" customHeight="1" x14ac:dyDescent="0.35">
      <c r="A340" s="9" t="s">
        <v>1623</v>
      </c>
      <c r="B340" s="2" t="s">
        <v>1624</v>
      </c>
      <c r="C340" s="1" t="s">
        <v>1625</v>
      </c>
      <c r="D340" s="3" t="s">
        <v>17</v>
      </c>
      <c r="E340" s="3" t="s">
        <v>18</v>
      </c>
      <c r="F340" s="3" t="s">
        <v>19</v>
      </c>
      <c r="G340" s="3" t="s">
        <v>20</v>
      </c>
      <c r="H340" s="4" t="s">
        <v>20</v>
      </c>
      <c r="I340" s="4" t="s">
        <v>1626</v>
      </c>
      <c r="J340" s="4" t="s">
        <v>1627</v>
      </c>
      <c r="K340" s="4" t="s">
        <v>1628</v>
      </c>
      <c r="L340" s="4" t="s">
        <v>1629</v>
      </c>
      <c r="M340" s="3" t="str">
        <f t="shared" si="1"/>
        <v>Outstanding</v>
      </c>
      <c r="N340" s="11" t="s">
        <v>20</v>
      </c>
    </row>
    <row r="341" spans="1:14" ht="60" customHeight="1" x14ac:dyDescent="0.35">
      <c r="A341" s="9" t="s">
        <v>1630</v>
      </c>
      <c r="B341" s="2" t="s">
        <v>1631</v>
      </c>
      <c r="C341" s="1" t="s">
        <v>1632</v>
      </c>
      <c r="D341" s="3" t="s">
        <v>17</v>
      </c>
      <c r="E341" s="3" t="s">
        <v>18</v>
      </c>
      <c r="F341" s="3" t="s">
        <v>19</v>
      </c>
      <c r="G341" s="3" t="s">
        <v>20</v>
      </c>
      <c r="H341" s="4" t="s">
        <v>20</v>
      </c>
      <c r="I341" s="4" t="s">
        <v>1633</v>
      </c>
      <c r="J341" s="4" t="s">
        <v>1634</v>
      </c>
      <c r="K341" s="4" t="s">
        <v>1635</v>
      </c>
      <c r="L341" s="4" t="s">
        <v>737</v>
      </c>
      <c r="M341" s="3" t="str">
        <f t="shared" si="1"/>
        <v>Outstanding</v>
      </c>
      <c r="N341" s="11" t="s">
        <v>20</v>
      </c>
    </row>
    <row r="342" spans="1:14" ht="60" customHeight="1" x14ac:dyDescent="0.35">
      <c r="A342" s="9" t="s">
        <v>1630</v>
      </c>
      <c r="B342" s="2" t="s">
        <v>1636</v>
      </c>
      <c r="C342" s="1" t="s">
        <v>1637</v>
      </c>
      <c r="D342" s="3" t="s">
        <v>17</v>
      </c>
      <c r="E342" s="3" t="s">
        <v>18</v>
      </c>
      <c r="F342" s="3" t="s">
        <v>19</v>
      </c>
      <c r="G342" s="3" t="s">
        <v>20</v>
      </c>
      <c r="H342" s="4" t="s">
        <v>20</v>
      </c>
      <c r="I342" s="4" t="s">
        <v>1638</v>
      </c>
      <c r="J342" s="4" t="s">
        <v>1639</v>
      </c>
      <c r="K342" s="4" t="s">
        <v>1640</v>
      </c>
      <c r="L342" s="4" t="s">
        <v>737</v>
      </c>
      <c r="M342" s="3" t="str">
        <f t="shared" si="1"/>
        <v>Outstanding</v>
      </c>
      <c r="N342" s="11" t="s">
        <v>20</v>
      </c>
    </row>
    <row r="343" spans="1:14" ht="60" customHeight="1" x14ac:dyDescent="0.35">
      <c r="A343" s="9" t="s">
        <v>1630</v>
      </c>
      <c r="B343" s="2" t="s">
        <v>1641</v>
      </c>
      <c r="C343" s="1" t="s">
        <v>1642</v>
      </c>
      <c r="D343" s="3" t="s">
        <v>17</v>
      </c>
      <c r="E343" s="3" t="s">
        <v>18</v>
      </c>
      <c r="F343" s="3" t="s">
        <v>19</v>
      </c>
      <c r="G343" s="3" t="s">
        <v>20</v>
      </c>
      <c r="H343" s="4" t="s">
        <v>20</v>
      </c>
      <c r="I343" s="4" t="s">
        <v>1643</v>
      </c>
      <c r="J343" s="4" t="s">
        <v>1644</v>
      </c>
      <c r="K343" s="4" t="s">
        <v>1645</v>
      </c>
      <c r="L343" s="4" t="s">
        <v>737</v>
      </c>
      <c r="M343" s="3" t="str">
        <f t="shared" si="1"/>
        <v>Outstanding</v>
      </c>
      <c r="N343" s="11" t="s">
        <v>20</v>
      </c>
    </row>
    <row r="344" spans="1:14" ht="60" customHeight="1" x14ac:dyDescent="0.35">
      <c r="A344" s="9" t="s">
        <v>1630</v>
      </c>
      <c r="B344" s="2" t="s">
        <v>1646</v>
      </c>
      <c r="C344" s="1" t="s">
        <v>1647</v>
      </c>
      <c r="D344" s="3" t="s">
        <v>17</v>
      </c>
      <c r="E344" s="3" t="s">
        <v>18</v>
      </c>
      <c r="F344" s="3" t="s">
        <v>19</v>
      </c>
      <c r="G344" s="3" t="s">
        <v>20</v>
      </c>
      <c r="H344" s="4" t="s">
        <v>20</v>
      </c>
      <c r="I344" s="4" t="s">
        <v>1648</v>
      </c>
      <c r="J344" s="4" t="s">
        <v>1649</v>
      </c>
      <c r="K344" s="4" t="s">
        <v>1650</v>
      </c>
      <c r="L344" s="4" t="s">
        <v>737</v>
      </c>
      <c r="M344" s="3" t="str">
        <f t="shared" si="1"/>
        <v>Outstanding</v>
      </c>
      <c r="N344" s="11" t="s">
        <v>20</v>
      </c>
    </row>
    <row r="345" spans="1:14" ht="60" customHeight="1" x14ac:dyDescent="0.35">
      <c r="A345" s="9" t="s">
        <v>1651</v>
      </c>
      <c r="B345" s="2" t="s">
        <v>1652</v>
      </c>
      <c r="C345" s="1" t="s">
        <v>905</v>
      </c>
      <c r="D345" s="3" t="s">
        <v>17</v>
      </c>
      <c r="E345" s="3" t="s">
        <v>18</v>
      </c>
      <c r="F345" s="3" t="s">
        <v>19</v>
      </c>
      <c r="G345" s="3" t="s">
        <v>20</v>
      </c>
      <c r="H345" s="4" t="s">
        <v>20</v>
      </c>
      <c r="I345" s="4" t="s">
        <v>1653</v>
      </c>
      <c r="J345" s="4" t="s">
        <v>907</v>
      </c>
      <c r="K345" s="4" t="s">
        <v>908</v>
      </c>
      <c r="L345" s="4" t="s">
        <v>634</v>
      </c>
      <c r="M345" s="3" t="str">
        <f t="shared" si="1"/>
        <v>Outstanding</v>
      </c>
      <c r="N345" s="11" t="s">
        <v>20</v>
      </c>
    </row>
    <row r="346" spans="1:14" ht="60" customHeight="1" x14ac:dyDescent="0.35">
      <c r="A346" s="9" t="s">
        <v>1654</v>
      </c>
      <c r="B346" s="2" t="s">
        <v>1655</v>
      </c>
      <c r="C346" s="1" t="s">
        <v>1656</v>
      </c>
      <c r="D346" s="3" t="s">
        <v>17</v>
      </c>
      <c r="E346" s="3" t="s">
        <v>18</v>
      </c>
      <c r="F346" s="3" t="s">
        <v>19</v>
      </c>
      <c r="G346" s="3" t="s">
        <v>20</v>
      </c>
      <c r="H346" s="4" t="s">
        <v>20</v>
      </c>
      <c r="I346" s="4" t="s">
        <v>1657</v>
      </c>
      <c r="J346" s="4" t="s">
        <v>1658</v>
      </c>
      <c r="K346" s="4" t="s">
        <v>1659</v>
      </c>
      <c r="L346" s="4" t="s">
        <v>641</v>
      </c>
      <c r="M346" s="3" t="str">
        <f t="shared" si="1"/>
        <v>Outstanding</v>
      </c>
      <c r="N346" s="11" t="s">
        <v>20</v>
      </c>
    </row>
    <row r="347" spans="1:14" ht="60" customHeight="1" x14ac:dyDescent="0.35">
      <c r="A347" s="9" t="s">
        <v>1660</v>
      </c>
      <c r="B347" s="2" t="s">
        <v>1661</v>
      </c>
      <c r="C347" s="1" t="s">
        <v>1662</v>
      </c>
      <c r="D347" s="3" t="s">
        <v>17</v>
      </c>
      <c r="E347" s="3" t="s">
        <v>18</v>
      </c>
      <c r="F347" s="3" t="s">
        <v>19</v>
      </c>
      <c r="G347" s="3" t="s">
        <v>20</v>
      </c>
      <c r="H347" s="4" t="s">
        <v>20</v>
      </c>
      <c r="I347" s="4" t="s">
        <v>1663</v>
      </c>
      <c r="J347" s="4" t="s">
        <v>1664</v>
      </c>
      <c r="K347" s="4" t="s">
        <v>1665</v>
      </c>
      <c r="L347" s="4" t="s">
        <v>1666</v>
      </c>
      <c r="M347" s="3" t="str">
        <f t="shared" si="1"/>
        <v>Outstanding</v>
      </c>
      <c r="N347" s="11" t="s">
        <v>20</v>
      </c>
    </row>
    <row r="348" spans="1:14" ht="60" customHeight="1" x14ac:dyDescent="0.35">
      <c r="A348" s="9" t="s">
        <v>1667</v>
      </c>
      <c r="B348" s="2" t="s">
        <v>1668</v>
      </c>
      <c r="C348" s="1" t="s">
        <v>1669</v>
      </c>
      <c r="D348" s="3" t="s">
        <v>17</v>
      </c>
      <c r="E348" s="3" t="s">
        <v>18</v>
      </c>
      <c r="F348" s="3" t="s">
        <v>19</v>
      </c>
      <c r="G348" s="3" t="s">
        <v>20</v>
      </c>
      <c r="H348" s="4" t="s">
        <v>20</v>
      </c>
      <c r="I348" s="4" t="s">
        <v>1670</v>
      </c>
      <c r="J348" s="4" t="s">
        <v>1671</v>
      </c>
      <c r="K348" s="4" t="s">
        <v>1672</v>
      </c>
      <c r="L348" s="4" t="s">
        <v>849</v>
      </c>
      <c r="M348" s="3" t="str">
        <f t="shared" si="1"/>
        <v>Outstanding</v>
      </c>
      <c r="N348" s="11" t="s">
        <v>20</v>
      </c>
    </row>
    <row r="349" spans="1:14" ht="60" customHeight="1" x14ac:dyDescent="0.35">
      <c r="A349" s="9" t="s">
        <v>1667</v>
      </c>
      <c r="B349" s="2" t="s">
        <v>1673</v>
      </c>
      <c r="C349" s="1" t="s">
        <v>1674</v>
      </c>
      <c r="D349" s="3" t="s">
        <v>17</v>
      </c>
      <c r="E349" s="3" t="s">
        <v>18</v>
      </c>
      <c r="F349" s="3" t="s">
        <v>19</v>
      </c>
      <c r="G349" s="3" t="s">
        <v>20</v>
      </c>
      <c r="H349" s="4" t="s">
        <v>20</v>
      </c>
      <c r="I349" s="4" t="s">
        <v>1675</v>
      </c>
      <c r="J349" s="4" t="s">
        <v>1676</v>
      </c>
      <c r="K349" s="4" t="s">
        <v>1677</v>
      </c>
      <c r="L349" s="4" t="s">
        <v>849</v>
      </c>
      <c r="M349" s="3" t="str">
        <f t="shared" si="1"/>
        <v>Outstanding</v>
      </c>
      <c r="N349" s="11" t="s">
        <v>20</v>
      </c>
    </row>
    <row r="350" spans="1:14" ht="60" customHeight="1" x14ac:dyDescent="0.35">
      <c r="A350" s="9" t="s">
        <v>1678</v>
      </c>
      <c r="B350" s="2" t="s">
        <v>1679</v>
      </c>
      <c r="C350" s="1" t="s">
        <v>1680</v>
      </c>
      <c r="D350" s="3" t="s">
        <v>17</v>
      </c>
      <c r="E350" s="3" t="s">
        <v>18</v>
      </c>
      <c r="F350" s="3" t="s">
        <v>19</v>
      </c>
      <c r="G350" s="3" t="s">
        <v>20</v>
      </c>
      <c r="H350" s="4" t="s">
        <v>20</v>
      </c>
      <c r="I350" s="4" t="s">
        <v>1681</v>
      </c>
      <c r="J350" s="4" t="s">
        <v>1682</v>
      </c>
      <c r="K350" s="4" t="s">
        <v>1683</v>
      </c>
      <c r="L350" s="4" t="s">
        <v>772</v>
      </c>
      <c r="M350" s="3" t="str">
        <f t="shared" si="1"/>
        <v>Outstanding</v>
      </c>
      <c r="N350" s="11" t="s">
        <v>20</v>
      </c>
    </row>
    <row r="351" spans="1:14" ht="60" customHeight="1" x14ac:dyDescent="0.35">
      <c r="A351" s="9" t="s">
        <v>1678</v>
      </c>
      <c r="B351" s="2" t="s">
        <v>1684</v>
      </c>
      <c r="C351" s="1" t="s">
        <v>1685</v>
      </c>
      <c r="D351" s="3" t="s">
        <v>17</v>
      </c>
      <c r="E351" s="3" t="s">
        <v>18</v>
      </c>
      <c r="F351" s="3" t="s">
        <v>19</v>
      </c>
      <c r="G351" s="3" t="s">
        <v>20</v>
      </c>
      <c r="H351" s="4" t="s">
        <v>20</v>
      </c>
      <c r="I351" s="4" t="s">
        <v>1686</v>
      </c>
      <c r="J351" s="4" t="s">
        <v>1687</v>
      </c>
      <c r="K351" s="4" t="s">
        <v>1688</v>
      </c>
      <c r="L351" s="4" t="s">
        <v>772</v>
      </c>
      <c r="M351" s="3" t="str">
        <f t="shared" si="1"/>
        <v>Outstanding</v>
      </c>
      <c r="N351" s="11" t="s">
        <v>20</v>
      </c>
    </row>
    <row r="352" spans="1:14" ht="60" customHeight="1" x14ac:dyDescent="0.35">
      <c r="A352" s="9" t="s">
        <v>1689</v>
      </c>
      <c r="B352" s="2" t="s">
        <v>1690</v>
      </c>
      <c r="C352" s="1" t="s">
        <v>1691</v>
      </c>
      <c r="D352" s="3" t="s">
        <v>17</v>
      </c>
      <c r="E352" s="3" t="s">
        <v>18</v>
      </c>
      <c r="F352" s="3" t="s">
        <v>19</v>
      </c>
      <c r="G352" s="3" t="s">
        <v>20</v>
      </c>
      <c r="H352" s="4" t="s">
        <v>20</v>
      </c>
      <c r="I352" s="4" t="s">
        <v>1692</v>
      </c>
      <c r="J352" s="4" t="s">
        <v>1693</v>
      </c>
      <c r="K352" s="4" t="s">
        <v>1694</v>
      </c>
      <c r="L352" s="4" t="s">
        <v>1695</v>
      </c>
      <c r="M352" s="3" t="str">
        <f t="shared" si="1"/>
        <v>Outstanding</v>
      </c>
      <c r="N352" s="11" t="s">
        <v>20</v>
      </c>
    </row>
    <row r="353" spans="1:14" ht="60" customHeight="1" x14ac:dyDescent="0.35">
      <c r="A353" s="9" t="s">
        <v>1696</v>
      </c>
      <c r="B353" s="2" t="s">
        <v>1697</v>
      </c>
      <c r="C353" s="1" t="s">
        <v>1698</v>
      </c>
      <c r="D353" s="3" t="s">
        <v>17</v>
      </c>
      <c r="E353" s="3" t="s">
        <v>18</v>
      </c>
      <c r="F353" s="3" t="s">
        <v>19</v>
      </c>
      <c r="G353" s="3" t="s">
        <v>20</v>
      </c>
      <c r="H353" s="4" t="s">
        <v>20</v>
      </c>
      <c r="I353" s="4" t="s">
        <v>1699</v>
      </c>
      <c r="J353" s="4" t="s">
        <v>1700</v>
      </c>
      <c r="K353" s="4" t="s">
        <v>1701</v>
      </c>
      <c r="L353" s="4" t="s">
        <v>471</v>
      </c>
      <c r="M353" s="3" t="str">
        <f t="shared" si="1"/>
        <v>Outstanding</v>
      </c>
      <c r="N353" s="11" t="s">
        <v>20</v>
      </c>
    </row>
    <row r="354" spans="1:14" ht="60" customHeight="1" x14ac:dyDescent="0.35">
      <c r="A354" s="9" t="s">
        <v>1696</v>
      </c>
      <c r="B354" s="2" t="s">
        <v>1702</v>
      </c>
      <c r="C354" s="1" t="s">
        <v>1703</v>
      </c>
      <c r="D354" s="3" t="s">
        <v>17</v>
      </c>
      <c r="E354" s="3" t="s">
        <v>18</v>
      </c>
      <c r="F354" s="3" t="s">
        <v>19</v>
      </c>
      <c r="G354" s="3" t="s">
        <v>20</v>
      </c>
      <c r="H354" s="4" t="s">
        <v>20</v>
      </c>
      <c r="I354" s="4" t="s">
        <v>1704</v>
      </c>
      <c r="J354" s="4" t="s">
        <v>1705</v>
      </c>
      <c r="K354" s="4" t="s">
        <v>1706</v>
      </c>
      <c r="L354" s="4" t="s">
        <v>471</v>
      </c>
      <c r="M354" s="3" t="str">
        <f t="shared" si="1"/>
        <v>Outstanding</v>
      </c>
      <c r="N354" s="11" t="s">
        <v>20</v>
      </c>
    </row>
    <row r="355" spans="1:14" ht="60" customHeight="1" x14ac:dyDescent="0.35">
      <c r="A355" s="9" t="s">
        <v>1696</v>
      </c>
      <c r="B355" s="2" t="s">
        <v>1707</v>
      </c>
      <c r="C355" s="1" t="s">
        <v>1708</v>
      </c>
      <c r="D355" s="3" t="s">
        <v>17</v>
      </c>
      <c r="E355" s="3" t="s">
        <v>18</v>
      </c>
      <c r="F355" s="3" t="s">
        <v>19</v>
      </c>
      <c r="G355" s="3" t="s">
        <v>20</v>
      </c>
      <c r="H355" s="4" t="s">
        <v>20</v>
      </c>
      <c r="I355" s="4" t="s">
        <v>1709</v>
      </c>
      <c r="J355" s="4" t="s">
        <v>1710</v>
      </c>
      <c r="K355" s="4" t="s">
        <v>1711</v>
      </c>
      <c r="L355" s="4" t="s">
        <v>471</v>
      </c>
      <c r="M355" s="3" t="str">
        <f t="shared" si="1"/>
        <v>Outstanding</v>
      </c>
      <c r="N355" s="11" t="s">
        <v>20</v>
      </c>
    </row>
    <row r="356" spans="1:14" ht="60" customHeight="1" x14ac:dyDescent="0.35">
      <c r="A356" s="9" t="s">
        <v>1712</v>
      </c>
      <c r="B356" s="2" t="s">
        <v>1713</v>
      </c>
      <c r="C356" s="1" t="s">
        <v>1698</v>
      </c>
      <c r="D356" s="3" t="s">
        <v>17</v>
      </c>
      <c r="E356" s="3" t="s">
        <v>18</v>
      </c>
      <c r="F356" s="3" t="s">
        <v>19</v>
      </c>
      <c r="G356" s="3" t="s">
        <v>20</v>
      </c>
      <c r="H356" s="4" t="s">
        <v>20</v>
      </c>
      <c r="I356" s="4" t="s">
        <v>1714</v>
      </c>
      <c r="J356" s="4" t="s">
        <v>1715</v>
      </c>
      <c r="K356" s="4" t="s">
        <v>1716</v>
      </c>
      <c r="L356" s="4" t="s">
        <v>471</v>
      </c>
      <c r="M356" s="3" t="str">
        <f t="shared" si="1"/>
        <v>Outstanding</v>
      </c>
      <c r="N356" s="11" t="s">
        <v>20</v>
      </c>
    </row>
    <row r="357" spans="1:14" ht="60" customHeight="1" x14ac:dyDescent="0.35">
      <c r="A357" s="9" t="s">
        <v>1712</v>
      </c>
      <c r="B357" s="2" t="s">
        <v>1717</v>
      </c>
      <c r="C357" s="1" t="s">
        <v>1703</v>
      </c>
      <c r="D357" s="3" t="s">
        <v>17</v>
      </c>
      <c r="E357" s="3" t="s">
        <v>18</v>
      </c>
      <c r="F357" s="3" t="s">
        <v>19</v>
      </c>
      <c r="G357" s="3" t="s">
        <v>20</v>
      </c>
      <c r="H357" s="4" t="s">
        <v>20</v>
      </c>
      <c r="I357" s="4" t="s">
        <v>1718</v>
      </c>
      <c r="J357" s="4" t="s">
        <v>1719</v>
      </c>
      <c r="K357" s="4" t="s">
        <v>1720</v>
      </c>
      <c r="L357" s="4" t="s">
        <v>471</v>
      </c>
      <c r="M357" s="3" t="str">
        <f t="shared" si="1"/>
        <v>Outstanding</v>
      </c>
      <c r="N357" s="11" t="s">
        <v>20</v>
      </c>
    </row>
    <row r="358" spans="1:14" ht="60" customHeight="1" x14ac:dyDescent="0.35">
      <c r="A358" s="9" t="s">
        <v>1712</v>
      </c>
      <c r="B358" s="2" t="s">
        <v>1721</v>
      </c>
      <c r="C358" s="1" t="s">
        <v>1722</v>
      </c>
      <c r="D358" s="3" t="s">
        <v>17</v>
      </c>
      <c r="E358" s="3" t="s">
        <v>18</v>
      </c>
      <c r="F358" s="3" t="s">
        <v>19</v>
      </c>
      <c r="G358" s="3" t="s">
        <v>20</v>
      </c>
      <c r="H358" s="4" t="s">
        <v>20</v>
      </c>
      <c r="I358" s="4" t="s">
        <v>1723</v>
      </c>
      <c r="J358" s="4" t="s">
        <v>1724</v>
      </c>
      <c r="K358" s="4" t="s">
        <v>1725</v>
      </c>
      <c r="L358" s="4" t="s">
        <v>471</v>
      </c>
      <c r="M358" s="3" t="str">
        <f t="shared" si="1"/>
        <v>Outstanding</v>
      </c>
      <c r="N358" s="11" t="s">
        <v>20</v>
      </c>
    </row>
    <row r="359" spans="1:14" ht="60" customHeight="1" x14ac:dyDescent="0.35">
      <c r="A359" s="9" t="s">
        <v>1726</v>
      </c>
      <c r="B359" s="2" t="s">
        <v>1727</v>
      </c>
      <c r="C359" s="1" t="s">
        <v>1728</v>
      </c>
      <c r="D359" s="3" t="s">
        <v>17</v>
      </c>
      <c r="E359" s="3" t="s">
        <v>18</v>
      </c>
      <c r="F359" s="3" t="s">
        <v>19</v>
      </c>
      <c r="G359" s="3" t="s">
        <v>20</v>
      </c>
      <c r="H359" s="4" t="s">
        <v>20</v>
      </c>
      <c r="I359" s="4" t="s">
        <v>1729</v>
      </c>
      <c r="J359" s="4" t="s">
        <v>1730</v>
      </c>
      <c r="K359" s="4" t="s">
        <v>1731</v>
      </c>
      <c r="L359" s="4" t="s">
        <v>634</v>
      </c>
      <c r="M359" s="3" t="str">
        <f t="shared" si="1"/>
        <v>Outstanding</v>
      </c>
      <c r="N359" s="11" t="s">
        <v>20</v>
      </c>
    </row>
    <row r="360" spans="1:14" ht="60" customHeight="1" x14ac:dyDescent="0.35">
      <c r="A360" s="9" t="s">
        <v>875</v>
      </c>
      <c r="B360" s="2" t="s">
        <v>1732</v>
      </c>
      <c r="C360" s="1" t="s">
        <v>1733</v>
      </c>
      <c r="D360" s="3" t="s">
        <v>17</v>
      </c>
      <c r="E360" s="3" t="s">
        <v>18</v>
      </c>
      <c r="F360" s="3" t="s">
        <v>19</v>
      </c>
      <c r="G360" s="3" t="s">
        <v>20</v>
      </c>
      <c r="H360" s="4" t="s">
        <v>20</v>
      </c>
      <c r="I360" s="4" t="s">
        <v>1734</v>
      </c>
      <c r="J360" s="4" t="s">
        <v>1735</v>
      </c>
      <c r="K360" s="4" t="s">
        <v>1736</v>
      </c>
      <c r="L360" s="4" t="s">
        <v>641</v>
      </c>
      <c r="M360" s="3" t="str">
        <f t="shared" si="1"/>
        <v>Outstanding</v>
      </c>
      <c r="N360" s="11" t="s">
        <v>20</v>
      </c>
    </row>
    <row r="361" spans="1:14" ht="60" customHeight="1" x14ac:dyDescent="0.35">
      <c r="A361" s="9" t="s">
        <v>914</v>
      </c>
      <c r="B361" s="2" t="s">
        <v>1737</v>
      </c>
      <c r="C361" s="1" t="s">
        <v>1738</v>
      </c>
      <c r="D361" s="3" t="s">
        <v>17</v>
      </c>
      <c r="E361" s="3" t="s">
        <v>18</v>
      </c>
      <c r="F361" s="3" t="s">
        <v>19</v>
      </c>
      <c r="G361" s="3" t="s">
        <v>20</v>
      </c>
      <c r="H361" s="4" t="s">
        <v>20</v>
      </c>
      <c r="I361" s="4" t="s">
        <v>1739</v>
      </c>
      <c r="J361" s="4" t="s">
        <v>1740</v>
      </c>
      <c r="K361" s="4" t="s">
        <v>1741</v>
      </c>
      <c r="L361" s="4" t="s">
        <v>948</v>
      </c>
      <c r="M361" s="3" t="str">
        <f t="shared" si="1"/>
        <v>Outstanding</v>
      </c>
      <c r="N361" s="11" t="s">
        <v>20</v>
      </c>
    </row>
    <row r="362" spans="1:14" ht="60" customHeight="1" x14ac:dyDescent="0.35">
      <c r="A362" s="9" t="s">
        <v>1742</v>
      </c>
      <c r="B362" s="2" t="s">
        <v>1743</v>
      </c>
      <c r="C362" s="1" t="s">
        <v>1744</v>
      </c>
      <c r="D362" s="3" t="s">
        <v>17</v>
      </c>
      <c r="E362" s="3" t="s">
        <v>18</v>
      </c>
      <c r="F362" s="3" t="s">
        <v>19</v>
      </c>
      <c r="G362" s="3" t="s">
        <v>20</v>
      </c>
      <c r="H362" s="4" t="s">
        <v>20</v>
      </c>
      <c r="I362" s="4" t="s">
        <v>1745</v>
      </c>
      <c r="J362" s="4"/>
      <c r="K362" s="4"/>
      <c r="L362" s="4"/>
      <c r="M362" s="3" t="str">
        <f t="shared" si="1"/>
        <v>Outstanding</v>
      </c>
      <c r="N362" s="11" t="s">
        <v>20</v>
      </c>
    </row>
    <row r="363" spans="1:14" ht="60" customHeight="1" x14ac:dyDescent="0.35">
      <c r="A363" s="9" t="s">
        <v>1742</v>
      </c>
      <c r="B363" s="2" t="s">
        <v>1746</v>
      </c>
      <c r="C363" s="1" t="s">
        <v>1747</v>
      </c>
      <c r="D363" s="3" t="s">
        <v>17</v>
      </c>
      <c r="E363" s="3" t="s">
        <v>18</v>
      </c>
      <c r="F363" s="3" t="s">
        <v>19</v>
      </c>
      <c r="G363" s="3" t="s">
        <v>20</v>
      </c>
      <c r="H363" s="4" t="s">
        <v>20</v>
      </c>
      <c r="I363" s="4" t="s">
        <v>1748</v>
      </c>
      <c r="J363" s="4"/>
      <c r="K363" s="4"/>
      <c r="L363" s="4"/>
      <c r="M363" s="3" t="str">
        <f t="shared" si="1"/>
        <v>Outstanding</v>
      </c>
      <c r="N363" s="11" t="s">
        <v>20</v>
      </c>
    </row>
    <row r="364" spans="1:14" ht="60" customHeight="1" x14ac:dyDescent="0.35">
      <c r="A364" s="9" t="s">
        <v>1742</v>
      </c>
      <c r="B364" s="2" t="s">
        <v>1749</v>
      </c>
      <c r="C364" s="1" t="s">
        <v>1750</v>
      </c>
      <c r="D364" s="3" t="s">
        <v>17</v>
      </c>
      <c r="E364" s="3" t="s">
        <v>18</v>
      </c>
      <c r="F364" s="3" t="s">
        <v>19</v>
      </c>
      <c r="G364" s="3" t="s">
        <v>20</v>
      </c>
      <c r="H364" s="4" t="s">
        <v>20</v>
      </c>
      <c r="I364" s="4" t="s">
        <v>1751</v>
      </c>
      <c r="J364" s="4"/>
      <c r="K364" s="4"/>
      <c r="L364" s="4"/>
      <c r="M364" s="3" t="str">
        <f t="shared" si="1"/>
        <v>Outstanding</v>
      </c>
      <c r="N364" s="11" t="s">
        <v>20</v>
      </c>
    </row>
    <row r="365" spans="1:14" ht="60" customHeight="1" x14ac:dyDescent="0.35">
      <c r="A365" s="9" t="s">
        <v>1742</v>
      </c>
      <c r="B365" s="2" t="s">
        <v>1752</v>
      </c>
      <c r="C365" s="1" t="s">
        <v>1753</v>
      </c>
      <c r="D365" s="3" t="s">
        <v>17</v>
      </c>
      <c r="E365" s="3" t="s">
        <v>18</v>
      </c>
      <c r="F365" s="3" t="s">
        <v>19</v>
      </c>
      <c r="G365" s="3" t="s">
        <v>20</v>
      </c>
      <c r="H365" s="4" t="s">
        <v>20</v>
      </c>
      <c r="I365" s="4" t="s">
        <v>1754</v>
      </c>
      <c r="J365" s="4"/>
      <c r="K365" s="4"/>
      <c r="L365" s="4"/>
      <c r="M365" s="3" t="str">
        <f t="shared" si="1"/>
        <v>Outstanding</v>
      </c>
      <c r="N365" s="11" t="s">
        <v>20</v>
      </c>
    </row>
    <row r="366" spans="1:14" ht="60" customHeight="1" x14ac:dyDescent="0.35">
      <c r="A366" s="10" t="s">
        <v>1742</v>
      </c>
      <c r="B366" s="5" t="s">
        <v>1755</v>
      </c>
      <c r="C366" s="6" t="s">
        <v>1756</v>
      </c>
      <c r="D366" s="7" t="s">
        <v>17</v>
      </c>
      <c r="E366" s="7" t="s">
        <v>18</v>
      </c>
      <c r="F366" s="7" t="s">
        <v>19</v>
      </c>
      <c r="G366" s="7" t="s">
        <v>20</v>
      </c>
      <c r="H366" s="8" t="s">
        <v>20</v>
      </c>
      <c r="I366" s="8" t="s">
        <v>1757</v>
      </c>
      <c r="J366" s="8"/>
      <c r="K366" s="8"/>
      <c r="L366" s="8"/>
      <c r="M366" s="7" t="str">
        <f t="shared" si="1"/>
        <v>Outstanding</v>
      </c>
      <c r="N366" s="12" t="s">
        <v>20</v>
      </c>
    </row>
    <row r="370" spans="1:4" ht="32" customHeight="1" x14ac:dyDescent="0.35">
      <c r="A370" s="262" t="s">
        <v>1758</v>
      </c>
      <c r="B370" s="262"/>
      <c r="C370" s="262"/>
      <c r="D370" s="262"/>
    </row>
  </sheetData>
  <mergeCells count="1">
    <mergeCell ref="A370:D370"/>
  </mergeCells>
  <conditionalFormatting sqref="D2:D366">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6">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6">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6" xr:uid="{00000000-0002-0000-0200-000000000000}">
      <formula1>"Must,Should,Could,Won't,Unassigned"</formula1>
    </dataValidation>
    <dataValidation type="list" showErrorMessage="1" errorTitle="Invalid Value" error="Please select a value from the list: Low, Medium, High, Unassessed." sqref="E2:E366" xr:uid="{00000000-0002-0000-0200-000001000000}">
      <formula1>"Low,Medium,High,Unassessed"</formula1>
    </dataValidation>
    <dataValidation type="list" showErrorMessage="1" errorTitle="Invalid Value" error="Please select a value from the list: Phase1, Phase2, Phase3, Phase4, Phase5, Pending." sqref="F2:F36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6" xr:uid="{00000000-0002-0000-0200-000003000000}">
      <formula1>"Implemented,Testing,Failed,Compensated,Risk Accepted,N/A"</formula1>
    </dataValidation>
  </dataValidations>
  <hyperlinks>
    <hyperlink ref="A37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1900</v>
      </c>
      <c r="C2" s="279" t="s">
        <v>1900</v>
      </c>
      <c r="D2" s="279" t="s">
        <v>1900</v>
      </c>
      <c r="E2" s="279" t="s">
        <v>1900</v>
      </c>
      <c r="F2" s="279" t="s">
        <v>1900</v>
      </c>
      <c r="G2" s="279" t="s">
        <v>1900</v>
      </c>
      <c r="H2" s="283" t="s">
        <v>1901</v>
      </c>
      <c r="I2" s="283" t="s">
        <v>1901</v>
      </c>
      <c r="J2" s="283" t="s">
        <v>1901</v>
      </c>
      <c r="K2" s="283" t="s">
        <v>1901</v>
      </c>
      <c r="L2" s="283" t="s">
        <v>1901</v>
      </c>
      <c r="M2" s="282" t="s">
        <v>1902</v>
      </c>
      <c r="N2" s="282" t="s">
        <v>1902</v>
      </c>
      <c r="O2" s="284" t="s">
        <v>1903</v>
      </c>
      <c r="P2" s="284" t="s">
        <v>1903</v>
      </c>
      <c r="Q2" s="280" t="s">
        <v>12</v>
      </c>
      <c r="R2" s="280" t="s">
        <v>12</v>
      </c>
      <c r="S2" s="280" t="s">
        <v>12</v>
      </c>
      <c r="T2" s="281" t="s">
        <v>1904</v>
      </c>
    </row>
    <row r="3" spans="2:20" ht="35" customHeight="1" x14ac:dyDescent="0.35">
      <c r="B3" s="67" t="s">
        <v>1905</v>
      </c>
      <c r="C3" s="67" t="s">
        <v>1906</v>
      </c>
      <c r="D3" s="67" t="s">
        <v>1907</v>
      </c>
      <c r="E3" s="67" t="s">
        <v>1908</v>
      </c>
      <c r="F3" s="67" t="s">
        <v>1909</v>
      </c>
      <c r="G3" s="67" t="s">
        <v>9</v>
      </c>
      <c r="H3" s="68" t="s">
        <v>1910</v>
      </c>
      <c r="I3" s="68" t="s">
        <v>1911</v>
      </c>
      <c r="J3" s="68" t="s">
        <v>1912</v>
      </c>
      <c r="K3" s="68" t="s">
        <v>1913</v>
      </c>
      <c r="L3" s="68" t="s">
        <v>1846</v>
      </c>
      <c r="M3" s="69" t="s">
        <v>1914</v>
      </c>
      <c r="N3" s="69" t="s">
        <v>1915</v>
      </c>
      <c r="O3" s="70" t="s">
        <v>1916</v>
      </c>
      <c r="P3" s="70" t="s">
        <v>1917</v>
      </c>
      <c r="Q3" s="71" t="s">
        <v>12</v>
      </c>
      <c r="R3" s="71" t="s">
        <v>1918</v>
      </c>
      <c r="S3" s="71" t="s">
        <v>1919</v>
      </c>
      <c r="T3" s="72" t="s">
        <v>1920</v>
      </c>
    </row>
    <row r="4" spans="2:20" ht="60" customHeight="1" x14ac:dyDescent="0.35">
      <c r="B4" s="73" t="s">
        <v>1921</v>
      </c>
      <c r="C4" s="73" t="s">
        <v>1922</v>
      </c>
      <c r="D4" s="73" t="s">
        <v>1923</v>
      </c>
      <c r="E4" s="73" t="s">
        <v>1924</v>
      </c>
      <c r="F4" s="73" t="s">
        <v>1925</v>
      </c>
      <c r="G4" s="73" t="s">
        <v>1926</v>
      </c>
      <c r="H4" s="73" t="s">
        <v>1927</v>
      </c>
      <c r="I4" s="73" t="s">
        <v>1928</v>
      </c>
      <c r="J4" s="73" t="s">
        <v>1929</v>
      </c>
      <c r="K4" s="73" t="s">
        <v>1930</v>
      </c>
      <c r="L4" s="73" t="s">
        <v>1931</v>
      </c>
      <c r="M4" s="73" t="s">
        <v>1932</v>
      </c>
      <c r="N4" s="73" t="s">
        <v>1933</v>
      </c>
      <c r="O4" s="73" t="s">
        <v>1934</v>
      </c>
      <c r="P4" s="73" t="s">
        <v>1935</v>
      </c>
      <c r="Q4" s="73" t="s">
        <v>1936</v>
      </c>
      <c r="R4" s="73" t="s">
        <v>1937</v>
      </c>
      <c r="S4" s="73" t="s">
        <v>1938</v>
      </c>
      <c r="T4" s="73" t="s">
        <v>1939</v>
      </c>
    </row>
    <row r="5" spans="2:20" ht="60" customHeight="1" x14ac:dyDescent="0.35">
      <c r="B5" s="35" t="s">
        <v>1940</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1941</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1942</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1943</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1944</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1945</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1946</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1947</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1948</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1949</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1950</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1951</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1952</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1953</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1954</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1955</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1956</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1957</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1958</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1959</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1960</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1961</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1962</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1963</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1964</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1965</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1966</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1967</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1968</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1969</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1970</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1971</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1972</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1973</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1974</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1975</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1976</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1977</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1978</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1979</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1980</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1981</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1982</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1983</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1984</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1985</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1986</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1987</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1988</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1989</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1758</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1990</v>
      </c>
      <c r="B1" s="101" t="s">
        <v>1</v>
      </c>
      <c r="C1" s="101" t="s">
        <v>1991</v>
      </c>
      <c r="D1" s="101" t="s">
        <v>9</v>
      </c>
      <c r="E1" s="101" t="s">
        <v>1992</v>
      </c>
      <c r="F1" s="101" t="s">
        <v>1993</v>
      </c>
      <c r="G1" s="101" t="s">
        <v>1994</v>
      </c>
      <c r="H1" s="101" t="s">
        <v>1995</v>
      </c>
      <c r="I1" s="101" t="s">
        <v>1996</v>
      </c>
      <c r="J1" s="101" t="s">
        <v>1997</v>
      </c>
      <c r="K1" s="101" t="s">
        <v>1998</v>
      </c>
      <c r="L1" s="101" t="s">
        <v>1999</v>
      </c>
      <c r="M1" s="101" t="s">
        <v>2000</v>
      </c>
      <c r="N1" s="101" t="s">
        <v>2001</v>
      </c>
      <c r="O1" s="101" t="s">
        <v>2002</v>
      </c>
      <c r="P1" s="101" t="s">
        <v>2003</v>
      </c>
      <c r="Q1" s="101" t="s">
        <v>2004</v>
      </c>
      <c r="R1" s="101" t="s">
        <v>2005</v>
      </c>
      <c r="S1" s="101" t="s">
        <v>2006</v>
      </c>
      <c r="T1" s="101" t="s">
        <v>2007</v>
      </c>
      <c r="U1" s="101" t="s">
        <v>2008</v>
      </c>
      <c r="V1" s="101" t="s">
        <v>2009</v>
      </c>
      <c r="W1" s="101" t="s">
        <v>2010</v>
      </c>
      <c r="X1" s="101" t="s">
        <v>2011</v>
      </c>
      <c r="Y1" s="101" t="s">
        <v>2012</v>
      </c>
      <c r="Z1" s="101" t="s">
        <v>2013</v>
      </c>
      <c r="AA1" s="101" t="s">
        <v>2014</v>
      </c>
      <c r="AB1" s="101" t="s">
        <v>2015</v>
      </c>
      <c r="AC1" s="101" t="s">
        <v>2016</v>
      </c>
      <c r="AD1" s="101" t="s">
        <v>2017</v>
      </c>
      <c r="AE1" s="101" t="s">
        <v>2018</v>
      </c>
      <c r="AF1" s="101" t="s">
        <v>2019</v>
      </c>
      <c r="AG1" s="101" t="s">
        <v>2020</v>
      </c>
      <c r="AH1" s="101" t="s">
        <v>2021</v>
      </c>
      <c r="AI1" s="101" t="s">
        <v>2022</v>
      </c>
      <c r="AJ1" s="101" t="s">
        <v>2023</v>
      </c>
      <c r="AK1" s="101" t="s">
        <v>2024</v>
      </c>
      <c r="AL1" s="101" t="s">
        <v>2025</v>
      </c>
      <c r="AM1" s="101" t="s">
        <v>2026</v>
      </c>
      <c r="AN1" s="101" t="s">
        <v>2027</v>
      </c>
      <c r="AO1" s="101" t="s">
        <v>2028</v>
      </c>
      <c r="AP1" s="101" t="s">
        <v>2029</v>
      </c>
      <c r="AQ1" s="101" t="s">
        <v>2030</v>
      </c>
      <c r="AR1" s="101" t="s">
        <v>2031</v>
      </c>
      <c r="AS1" s="101" t="s">
        <v>2032</v>
      </c>
      <c r="AT1" s="101" t="s">
        <v>2033</v>
      </c>
      <c r="AU1" s="101" t="s">
        <v>2034</v>
      </c>
      <c r="AV1" s="101" t="s">
        <v>2035</v>
      </c>
      <c r="AW1" s="102" t="s">
        <v>2036</v>
      </c>
    </row>
    <row r="2" spans="1:49" ht="60" customHeight="1" outlineLevel="1" x14ac:dyDescent="0.35">
      <c r="A2" s="94" t="s">
        <v>2037</v>
      </c>
      <c r="B2" s="77">
        <v>1</v>
      </c>
      <c r="C2" s="79" t="s">
        <v>20</v>
      </c>
      <c r="D2" s="81" t="s">
        <v>2038</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2037</v>
      </c>
      <c r="B3" s="78" t="s">
        <v>2039</v>
      </c>
      <c r="C3" s="80" t="s">
        <v>2040</v>
      </c>
      <c r="D3" s="82" t="s">
        <v>2041</v>
      </c>
      <c r="E3" s="82" t="s">
        <v>2042</v>
      </c>
      <c r="F3" s="83" t="s">
        <v>2043</v>
      </c>
      <c r="G3" s="83" t="s">
        <v>2044</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2037</v>
      </c>
      <c r="B4" s="78" t="s">
        <v>2045</v>
      </c>
      <c r="C4" s="80" t="s">
        <v>2046</v>
      </c>
      <c r="D4" s="82" t="s">
        <v>2047</v>
      </c>
      <c r="E4" s="82" t="s">
        <v>2048</v>
      </c>
      <c r="F4" s="83" t="s">
        <v>2043</v>
      </c>
      <c r="G4" s="83" t="s">
        <v>2049</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2037</v>
      </c>
      <c r="B5" s="78" t="s">
        <v>2050</v>
      </c>
      <c r="C5" s="80" t="s">
        <v>2051</v>
      </c>
      <c r="D5" s="82" t="s">
        <v>2052</v>
      </c>
      <c r="E5" s="82" t="s">
        <v>2053</v>
      </c>
      <c r="F5" s="83" t="s">
        <v>2043</v>
      </c>
      <c r="G5" s="83" t="s">
        <v>2054</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2037</v>
      </c>
      <c r="B6" s="78" t="s">
        <v>2055</v>
      </c>
      <c r="C6" s="80" t="s">
        <v>2056</v>
      </c>
      <c r="D6" s="82" t="s">
        <v>2057</v>
      </c>
      <c r="E6" s="82" t="s">
        <v>2058</v>
      </c>
      <c r="F6" s="83" t="s">
        <v>2043</v>
      </c>
      <c r="G6" s="83" t="s">
        <v>2044</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2037</v>
      </c>
      <c r="B7" s="78" t="s">
        <v>2059</v>
      </c>
      <c r="C7" s="80" t="s">
        <v>2060</v>
      </c>
      <c r="D7" s="82" t="s">
        <v>2061</v>
      </c>
      <c r="E7" s="82" t="s">
        <v>2062</v>
      </c>
      <c r="F7" s="83" t="s">
        <v>2043</v>
      </c>
      <c r="G7" s="83" t="s">
        <v>2054</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2063</v>
      </c>
      <c r="B8" s="77">
        <v>2</v>
      </c>
      <c r="C8" s="79" t="s">
        <v>20</v>
      </c>
      <c r="D8" s="81" t="s">
        <v>2064</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2063</v>
      </c>
      <c r="B9" s="78" t="s">
        <v>2065</v>
      </c>
      <c r="C9" s="80" t="s">
        <v>2066</v>
      </c>
      <c r="D9" s="82" t="s">
        <v>2067</v>
      </c>
      <c r="E9" s="82" t="s">
        <v>2068</v>
      </c>
      <c r="F9" s="83" t="s">
        <v>2069</v>
      </c>
      <c r="G9" s="83" t="s">
        <v>2044</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2063</v>
      </c>
      <c r="B10" s="78" t="s">
        <v>2070</v>
      </c>
      <c r="C10" s="80" t="s">
        <v>2071</v>
      </c>
      <c r="D10" s="82" t="s">
        <v>2072</v>
      </c>
      <c r="E10" s="82" t="s">
        <v>2073</v>
      </c>
      <c r="F10" s="83" t="s">
        <v>2069</v>
      </c>
      <c r="G10" s="83" t="s">
        <v>2044</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2063</v>
      </c>
      <c r="B11" s="78" t="s">
        <v>2074</v>
      </c>
      <c r="C11" s="80" t="s">
        <v>2075</v>
      </c>
      <c r="D11" s="82" t="s">
        <v>2076</v>
      </c>
      <c r="E11" s="82" t="s">
        <v>2077</v>
      </c>
      <c r="F11" s="83" t="s">
        <v>2069</v>
      </c>
      <c r="G11" s="83" t="s">
        <v>2049</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2063</v>
      </c>
      <c r="B12" s="78" t="s">
        <v>2078</v>
      </c>
      <c r="C12" s="80" t="s">
        <v>2079</v>
      </c>
      <c r="D12" s="82" t="s">
        <v>2080</v>
      </c>
      <c r="E12" s="82" t="s">
        <v>2081</v>
      </c>
      <c r="F12" s="83" t="s">
        <v>2069</v>
      </c>
      <c r="G12" s="83" t="s">
        <v>2054</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2063</v>
      </c>
      <c r="B13" s="78" t="s">
        <v>2082</v>
      </c>
      <c r="C13" s="80" t="s">
        <v>2083</v>
      </c>
      <c r="D13" s="82" t="s">
        <v>2084</v>
      </c>
      <c r="E13" s="82" t="s">
        <v>2085</v>
      </c>
      <c r="F13" s="83" t="s">
        <v>2069</v>
      </c>
      <c r="G13" s="83" t="s">
        <v>2086</v>
      </c>
      <c r="H13" s="83">
        <v>2</v>
      </c>
      <c r="I13" s="85">
        <f>IF(COUNTIF(J13:AW13,"&lt;&gt;")=0,"",SUMPRODUCT(((Recommendations[ImplStatus]="Implemented")+(Recommendations[ImplStatus]="Compensated"))*ISNUMBER(MATCH(Recommendations[Id],J13:AW13,0)))/COUNTIF(J13:AW13,"&lt;&gt;"))</f>
        <v>0</v>
      </c>
      <c r="J13" s="87" t="s">
        <v>707</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2063</v>
      </c>
      <c r="B14" s="78" t="s">
        <v>2087</v>
      </c>
      <c r="C14" s="80" t="s">
        <v>2088</v>
      </c>
      <c r="D14" s="82" t="s">
        <v>2089</v>
      </c>
      <c r="E14" s="82" t="s">
        <v>2090</v>
      </c>
      <c r="F14" s="83" t="s">
        <v>2069</v>
      </c>
      <c r="G14" s="83" t="s">
        <v>2086</v>
      </c>
      <c r="H14" s="83">
        <v>2</v>
      </c>
      <c r="I14" s="85">
        <f>IF(COUNTIF(J14:AW14,"&lt;&gt;")=0,"",SUMPRODUCT(((Recommendations[ImplStatus]="Implemented")+(Recommendations[ImplStatus]="Compensated"))*ISNUMBER(MATCH(Recommendations[Id],J14:AW14,0)))/COUNTIF(J14:AW14,"&lt;&gt;"))</f>
        <v>0</v>
      </c>
      <c r="J14" s="87" t="s">
        <v>1668</v>
      </c>
      <c r="K14" s="87" t="s">
        <v>1673</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2063</v>
      </c>
      <c r="B15" s="78" t="s">
        <v>2091</v>
      </c>
      <c r="C15" s="80" t="s">
        <v>2092</v>
      </c>
      <c r="D15" s="82" t="s">
        <v>2093</v>
      </c>
      <c r="E15" s="82" t="s">
        <v>2094</v>
      </c>
      <c r="F15" s="83" t="s">
        <v>2069</v>
      </c>
      <c r="G15" s="83" t="s">
        <v>2086</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2095</v>
      </c>
      <c r="B16" s="77">
        <v>3</v>
      </c>
      <c r="C16" s="79" t="s">
        <v>20</v>
      </c>
      <c r="D16" s="81" t="s">
        <v>2096</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2095</v>
      </c>
      <c r="B17" s="78" t="s">
        <v>2097</v>
      </c>
      <c r="C17" s="80" t="s">
        <v>2098</v>
      </c>
      <c r="D17" s="82" t="s">
        <v>2099</v>
      </c>
      <c r="E17" s="82" t="s">
        <v>2100</v>
      </c>
      <c r="F17" s="83" t="s">
        <v>2101</v>
      </c>
      <c r="G17" s="83" t="s">
        <v>2102</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2095</v>
      </c>
      <c r="B18" s="78" t="s">
        <v>2103</v>
      </c>
      <c r="C18" s="80" t="s">
        <v>2104</v>
      </c>
      <c r="D18" s="82" t="s">
        <v>2105</v>
      </c>
      <c r="E18" s="82" t="s">
        <v>2106</v>
      </c>
      <c r="F18" s="83" t="s">
        <v>2101</v>
      </c>
      <c r="G18" s="83" t="s">
        <v>2044</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2095</v>
      </c>
      <c r="B19" s="78" t="s">
        <v>2107</v>
      </c>
      <c r="C19" s="80" t="s">
        <v>2108</v>
      </c>
      <c r="D19" s="82" t="s">
        <v>2109</v>
      </c>
      <c r="E19" s="82" t="s">
        <v>2110</v>
      </c>
      <c r="F19" s="83" t="s">
        <v>2101</v>
      </c>
      <c r="G19" s="83" t="s">
        <v>2086</v>
      </c>
      <c r="H19" s="83">
        <v>1</v>
      </c>
      <c r="I19" s="85">
        <f>IF(COUNTIF(J19:AW19,"&lt;&gt;")=0,"",SUMPRODUCT(((Recommendations[ImplStatus]="Implemented")+(Recommendations[ImplStatus]="Compensated"))*ISNUMBER(MATCH(Recommendations[Id],J19:AW19,0)))/COUNTIF(J19:AW19,"&lt;&gt;"))</f>
        <v>0</v>
      </c>
      <c r="J19" s="87" t="s">
        <v>160</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2095</v>
      </c>
      <c r="B20" s="78" t="s">
        <v>2111</v>
      </c>
      <c r="C20" s="80" t="s">
        <v>2112</v>
      </c>
      <c r="D20" s="82" t="s">
        <v>2113</v>
      </c>
      <c r="E20" s="82" t="s">
        <v>2114</v>
      </c>
      <c r="F20" s="83" t="s">
        <v>2101</v>
      </c>
      <c r="G20" s="83" t="s">
        <v>2086</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2095</v>
      </c>
      <c r="B21" s="78" t="s">
        <v>2115</v>
      </c>
      <c r="C21" s="80" t="s">
        <v>2116</v>
      </c>
      <c r="D21" s="82" t="s">
        <v>2117</v>
      </c>
      <c r="E21" s="82" t="s">
        <v>2118</v>
      </c>
      <c r="F21" s="83" t="s">
        <v>2101</v>
      </c>
      <c r="G21" s="83" t="s">
        <v>2086</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2095</v>
      </c>
      <c r="B22" s="78" t="s">
        <v>2119</v>
      </c>
      <c r="C22" s="80" t="s">
        <v>2120</v>
      </c>
      <c r="D22" s="82" t="s">
        <v>2121</v>
      </c>
      <c r="E22" s="82" t="s">
        <v>2122</v>
      </c>
      <c r="F22" s="83" t="s">
        <v>2101</v>
      </c>
      <c r="G22" s="83" t="s">
        <v>2086</v>
      </c>
      <c r="H22" s="83">
        <v>1</v>
      </c>
      <c r="I22" s="85">
        <f>IF(COUNTIF(J22:AW22,"&lt;&gt;")=0,"",SUMPRODUCT(((Recommendations[ImplStatus]="Implemented")+(Recommendations[ImplStatus]="Compensated"))*ISNUMBER(MATCH(Recommendations[Id],J22:AW22,0)))/COUNTIF(J22:AW22,"&lt;&gt;"))</f>
        <v>0</v>
      </c>
      <c r="J22" s="87" t="s">
        <v>864</v>
      </c>
      <c r="K22" s="87" t="s">
        <v>870</v>
      </c>
      <c r="L22" s="87" t="s">
        <v>1624</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2095</v>
      </c>
      <c r="B23" s="78" t="s">
        <v>2123</v>
      </c>
      <c r="C23" s="80" t="s">
        <v>2124</v>
      </c>
      <c r="D23" s="82" t="s">
        <v>2125</v>
      </c>
      <c r="E23" s="82" t="s">
        <v>2126</v>
      </c>
      <c r="F23" s="83" t="s">
        <v>2101</v>
      </c>
      <c r="G23" s="83" t="s">
        <v>2044</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2095</v>
      </c>
      <c r="B24" s="78" t="s">
        <v>2127</v>
      </c>
      <c r="C24" s="80" t="s">
        <v>2128</v>
      </c>
      <c r="D24" s="82" t="s">
        <v>2129</v>
      </c>
      <c r="E24" s="82" t="s">
        <v>2130</v>
      </c>
      <c r="F24" s="83" t="s">
        <v>2101</v>
      </c>
      <c r="G24" s="83" t="s">
        <v>2044</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2095</v>
      </c>
      <c r="B25" s="78" t="s">
        <v>2131</v>
      </c>
      <c r="C25" s="80" t="s">
        <v>2132</v>
      </c>
      <c r="D25" s="82" t="s">
        <v>2133</v>
      </c>
      <c r="E25" s="82" t="s">
        <v>2134</v>
      </c>
      <c r="F25" s="83" t="s">
        <v>2101</v>
      </c>
      <c r="G25" s="83" t="s">
        <v>2086</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2095</v>
      </c>
      <c r="B26" s="78" t="s">
        <v>2135</v>
      </c>
      <c r="C26" s="80" t="s">
        <v>2136</v>
      </c>
      <c r="D26" s="82" t="s">
        <v>2137</v>
      </c>
      <c r="E26" s="82" t="s">
        <v>2138</v>
      </c>
      <c r="F26" s="83" t="s">
        <v>2101</v>
      </c>
      <c r="G26" s="83" t="s">
        <v>2086</v>
      </c>
      <c r="H26" s="83">
        <v>2</v>
      </c>
      <c r="I26" s="85">
        <f>IF(COUNTIF(J26:AW26,"&lt;&gt;")=0,"",SUMPRODUCT(((Recommendations[ImplStatus]="Implemented")+(Recommendations[ImplStatus]="Compensated"))*ISNUMBER(MATCH(Recommendations[Id],J26:AW26,0)))/COUNTIF(J26:AW26,"&lt;&gt;"))</f>
        <v>0</v>
      </c>
      <c r="J26" s="87" t="s">
        <v>65</v>
      </c>
      <c r="K26" s="87" t="s">
        <v>70</v>
      </c>
      <c r="L26" s="87" t="s">
        <v>75</v>
      </c>
      <c r="M26" s="87" t="s">
        <v>80</v>
      </c>
      <c r="N26" s="87" t="s">
        <v>95</v>
      </c>
      <c r="O26" s="87" t="s">
        <v>100</v>
      </c>
      <c r="P26" s="87" t="s">
        <v>105</v>
      </c>
      <c r="Q26" s="87" t="s">
        <v>140</v>
      </c>
      <c r="R26" s="87" t="s">
        <v>145</v>
      </c>
      <c r="S26" s="87" t="s">
        <v>150</v>
      </c>
      <c r="T26" s="87" t="s">
        <v>155</v>
      </c>
      <c r="U26" s="87" t="s">
        <v>472</v>
      </c>
      <c r="V26" s="87" t="s">
        <v>563</v>
      </c>
      <c r="W26" s="87" t="s">
        <v>569</v>
      </c>
      <c r="X26" s="87" t="s">
        <v>604</v>
      </c>
      <c r="Y26" s="87" t="s">
        <v>607</v>
      </c>
      <c r="Z26" s="87" t="s">
        <v>610</v>
      </c>
      <c r="AA26" s="87" t="s">
        <v>623</v>
      </c>
      <c r="AB26" s="87" t="s">
        <v>663</v>
      </c>
      <c r="AC26" s="87" t="s">
        <v>689</v>
      </c>
      <c r="AD26" s="87" t="s">
        <v>732</v>
      </c>
      <c r="AE26" s="87" t="s">
        <v>739</v>
      </c>
      <c r="AF26" s="87" t="s">
        <v>761</v>
      </c>
      <c r="AG26" s="87" t="s">
        <v>1005</v>
      </c>
      <c r="AH26" s="87" t="s">
        <v>1399</v>
      </c>
      <c r="AI26" s="87" t="s">
        <v>1595</v>
      </c>
      <c r="AJ26" s="87" t="s">
        <v>1601</v>
      </c>
      <c r="AK26" s="87" t="s">
        <v>1606</v>
      </c>
      <c r="AL26" s="87" t="s">
        <v>1612</v>
      </c>
      <c r="AM26" s="87" t="s">
        <v>1697</v>
      </c>
      <c r="AN26" s="87" t="s">
        <v>1702</v>
      </c>
      <c r="AO26" s="87" t="s">
        <v>1707</v>
      </c>
      <c r="AP26" s="87" t="s">
        <v>1713</v>
      </c>
      <c r="AQ26" s="87" t="s">
        <v>1717</v>
      </c>
      <c r="AR26" s="87" t="s">
        <v>1721</v>
      </c>
      <c r="AS26" s="87"/>
      <c r="AT26" s="87"/>
      <c r="AU26" s="87"/>
      <c r="AV26" s="87"/>
      <c r="AW26" s="98"/>
    </row>
    <row r="27" spans="1:49" ht="60" customHeight="1" x14ac:dyDescent="0.35">
      <c r="A27" s="95" t="s">
        <v>2095</v>
      </c>
      <c r="B27" s="78" t="s">
        <v>2139</v>
      </c>
      <c r="C27" s="80" t="s">
        <v>2140</v>
      </c>
      <c r="D27" s="82" t="s">
        <v>2141</v>
      </c>
      <c r="E27" s="82" t="s">
        <v>2142</v>
      </c>
      <c r="F27" s="83" t="s">
        <v>2101</v>
      </c>
      <c r="G27" s="83" t="s">
        <v>2086</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2095</v>
      </c>
      <c r="B28" s="78" t="s">
        <v>2143</v>
      </c>
      <c r="C28" s="80" t="s">
        <v>2144</v>
      </c>
      <c r="D28" s="82" t="s">
        <v>2145</v>
      </c>
      <c r="E28" s="82" t="s">
        <v>2146</v>
      </c>
      <c r="F28" s="83" t="s">
        <v>2101</v>
      </c>
      <c r="G28" s="83" t="s">
        <v>2086</v>
      </c>
      <c r="H28" s="83">
        <v>2</v>
      </c>
      <c r="I28" s="85">
        <f>IF(COUNTIF(J28:AW28,"&lt;&gt;")=0,"",SUMPRODUCT(((Recommendations[ImplStatus]="Implemented")+(Recommendations[ImplStatus]="Compensated"))*ISNUMBER(MATCH(Recommendations[Id],J28:AW28,0)))/COUNTIF(J28:AW28,"&lt;&gt;"))</f>
        <v>0</v>
      </c>
      <c r="J28" s="87" t="s">
        <v>744</v>
      </c>
      <c r="K28" s="87" t="s">
        <v>858</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2095</v>
      </c>
      <c r="B29" s="78" t="s">
        <v>2147</v>
      </c>
      <c r="C29" s="80" t="s">
        <v>2148</v>
      </c>
      <c r="D29" s="82" t="s">
        <v>2149</v>
      </c>
      <c r="E29" s="82" t="s">
        <v>2150</v>
      </c>
      <c r="F29" s="83" t="s">
        <v>2101</v>
      </c>
      <c r="G29" s="83" t="s">
        <v>2086</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2095</v>
      </c>
      <c r="B30" s="78" t="s">
        <v>2151</v>
      </c>
      <c r="C30" s="80" t="s">
        <v>2152</v>
      </c>
      <c r="D30" s="82" t="s">
        <v>2153</v>
      </c>
      <c r="E30" s="82" t="s">
        <v>2154</v>
      </c>
      <c r="F30" s="83" t="s">
        <v>2101</v>
      </c>
      <c r="G30" s="83" t="s">
        <v>2054</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2155</v>
      </c>
      <c r="B31" s="77">
        <v>4</v>
      </c>
      <c r="C31" s="79" t="s">
        <v>20</v>
      </c>
      <c r="D31" s="81" t="s">
        <v>2156</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2155</v>
      </c>
      <c r="B32" s="78" t="s">
        <v>2157</v>
      </c>
      <c r="C32" s="80" t="s">
        <v>2158</v>
      </c>
      <c r="D32" s="82" t="s">
        <v>2159</v>
      </c>
      <c r="E32" s="82" t="s">
        <v>2160</v>
      </c>
      <c r="F32" s="83" t="s">
        <v>2161</v>
      </c>
      <c r="G32" s="83" t="s">
        <v>2102</v>
      </c>
      <c r="H32" s="83">
        <v>1</v>
      </c>
      <c r="I32" s="85">
        <f>IF(COUNTIF(J32:AW32,"&lt;&gt;")=0,"",SUMPRODUCT(((Recommendations[ImplStatus]="Implemented")+(Recommendations[ImplStatus]="Compensated"))*ISNUMBER(MATCH(Recommendations[Id],J32:AW32,0)))/COUNTIF(J32:AW32,"&lt;&gt;"))</f>
        <v>0</v>
      </c>
      <c r="J32" s="87" t="s">
        <v>110</v>
      </c>
      <c r="K32" s="87" t="s">
        <v>115</v>
      </c>
      <c r="L32" s="87" t="s">
        <v>120</v>
      </c>
      <c r="M32" s="87" t="s">
        <v>125</v>
      </c>
      <c r="N32" s="87" t="s">
        <v>130</v>
      </c>
      <c r="O32" s="87" t="s">
        <v>135</v>
      </c>
      <c r="P32" s="87" t="s">
        <v>252</v>
      </c>
      <c r="Q32" s="87" t="s">
        <v>256</v>
      </c>
      <c r="R32" s="87" t="s">
        <v>466</v>
      </c>
      <c r="S32" s="87" t="s">
        <v>520</v>
      </c>
      <c r="T32" s="87" t="s">
        <v>548</v>
      </c>
      <c r="U32" s="87" t="s">
        <v>553</v>
      </c>
      <c r="V32" s="87" t="s">
        <v>574</v>
      </c>
      <c r="W32" s="87" t="s">
        <v>581</v>
      </c>
      <c r="X32" s="87" t="s">
        <v>595</v>
      </c>
      <c r="Y32" s="87" t="s">
        <v>648</v>
      </c>
      <c r="Z32" s="87" t="s">
        <v>653</v>
      </c>
      <c r="AA32" s="87" t="s">
        <v>658</v>
      </c>
      <c r="AB32" s="87" t="s">
        <v>815</v>
      </c>
      <c r="AC32" s="87" t="s">
        <v>1595</v>
      </c>
      <c r="AD32" s="87" t="s">
        <v>1601</v>
      </c>
      <c r="AE32" s="87" t="s">
        <v>1606</v>
      </c>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2155</v>
      </c>
      <c r="B33" s="78" t="s">
        <v>2162</v>
      </c>
      <c r="C33" s="80" t="s">
        <v>2163</v>
      </c>
      <c r="D33" s="82" t="s">
        <v>2164</v>
      </c>
      <c r="E33" s="82" t="s">
        <v>2165</v>
      </c>
      <c r="F33" s="83" t="s">
        <v>2161</v>
      </c>
      <c r="G33" s="83" t="s">
        <v>2102</v>
      </c>
      <c r="H33" s="83">
        <v>1</v>
      </c>
      <c r="I33" s="85" t="str">
        <f>IF(COUNTIF(J33:AW33,"&lt;&gt;")=0,"",SUMPRODUCT(((Recommendations[ImplStatus]="Implemented")+(Recommendations[ImplStatus]="Compensated"))*ISNUMBER(MATCH(Recommendations[Id],J33:AW33,0)))/COUNTIF(J33:AW33,"&lt;&gt;"))</f>
        <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2155</v>
      </c>
      <c r="B34" s="78" t="s">
        <v>2166</v>
      </c>
      <c r="C34" s="80" t="s">
        <v>2167</v>
      </c>
      <c r="D34" s="82" t="s">
        <v>2168</v>
      </c>
      <c r="E34" s="82" t="s">
        <v>2169</v>
      </c>
      <c r="F34" s="83" t="s">
        <v>2043</v>
      </c>
      <c r="G34" s="83" t="s">
        <v>2086</v>
      </c>
      <c r="H34" s="83">
        <v>1</v>
      </c>
      <c r="I34" s="85">
        <f>IF(COUNTIF(J34:AW34,"&lt;&gt;")=0,"",SUMPRODUCT(((Recommendations[ImplStatus]="Implemented")+(Recommendations[ImplStatus]="Compensated"))*ISNUMBER(MATCH(Recommendations[Id],J34:AW34,0)))/COUNTIF(J34:AW34,"&lt;&gt;"))</f>
        <v>0</v>
      </c>
      <c r="J34" s="87" t="s">
        <v>85</v>
      </c>
      <c r="K34" s="87" t="s">
        <v>90</v>
      </c>
      <c r="L34" s="87" t="s">
        <v>454</v>
      </c>
      <c r="M34" s="87" t="s">
        <v>460</v>
      </c>
      <c r="N34" s="87" t="s">
        <v>790</v>
      </c>
      <c r="O34" s="87" t="s">
        <v>795</v>
      </c>
      <c r="P34" s="87" t="s">
        <v>799</v>
      </c>
      <c r="Q34" s="87" t="s">
        <v>804</v>
      </c>
      <c r="R34" s="87" t="s">
        <v>822</v>
      </c>
      <c r="S34" s="87" t="s">
        <v>1661</v>
      </c>
      <c r="T34" s="87" t="s">
        <v>1727</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2155</v>
      </c>
      <c r="B35" s="78" t="s">
        <v>2170</v>
      </c>
      <c r="C35" s="80" t="s">
        <v>2171</v>
      </c>
      <c r="D35" s="82" t="s">
        <v>2172</v>
      </c>
      <c r="E35" s="82" t="s">
        <v>2173</v>
      </c>
      <c r="F35" s="83" t="s">
        <v>2043</v>
      </c>
      <c r="G35" s="83" t="s">
        <v>2086</v>
      </c>
      <c r="H35" s="83">
        <v>1</v>
      </c>
      <c r="I35" s="85">
        <f>IF(COUNTIF(J35:AW35,"&lt;&gt;")=0,"",SUMPRODUCT(((Recommendations[ImplStatus]="Implemented")+(Recommendations[ImplStatus]="Compensated"))*ISNUMBER(MATCH(Recommendations[Id],J35:AW35,0)))/COUNTIF(J35:AW35,"&lt;&gt;"))</f>
        <v>0</v>
      </c>
      <c r="J35" s="87" t="s">
        <v>382</v>
      </c>
      <c r="K35" s="87" t="s">
        <v>385</v>
      </c>
      <c r="L35" s="87" t="s">
        <v>388</v>
      </c>
      <c r="M35" s="87" t="s">
        <v>391</v>
      </c>
      <c r="N35" s="87" t="s">
        <v>404</v>
      </c>
      <c r="O35" s="87" t="s">
        <v>407</v>
      </c>
      <c r="P35" s="87" t="s">
        <v>410</v>
      </c>
      <c r="Q35" s="87" t="s">
        <v>413</v>
      </c>
      <c r="R35" s="87" t="s">
        <v>426</v>
      </c>
      <c r="S35" s="87" t="s">
        <v>429</v>
      </c>
      <c r="T35" s="87" t="s">
        <v>432</v>
      </c>
      <c r="U35" s="87" t="s">
        <v>435</v>
      </c>
      <c r="V35" s="87" t="s">
        <v>438</v>
      </c>
      <c r="W35" s="87" t="s">
        <v>441</v>
      </c>
      <c r="X35" s="87" t="s">
        <v>505</v>
      </c>
      <c r="Y35" s="87" t="s">
        <v>510</v>
      </c>
      <c r="Z35" s="87" t="s">
        <v>515</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2155</v>
      </c>
      <c r="B36" s="78" t="s">
        <v>2174</v>
      </c>
      <c r="C36" s="80" t="s">
        <v>2175</v>
      </c>
      <c r="D36" s="82" t="s">
        <v>2176</v>
      </c>
      <c r="E36" s="82" t="s">
        <v>2177</v>
      </c>
      <c r="F36" s="83" t="s">
        <v>2043</v>
      </c>
      <c r="G36" s="83" t="s">
        <v>2086</v>
      </c>
      <c r="H36" s="83">
        <v>1</v>
      </c>
      <c r="I36" s="85">
        <f>IF(COUNTIF(J36:AW36,"&lt;&gt;")=0,"",SUMPRODUCT(((Recommendations[ImplStatus]="Implemented")+(Recommendations[ImplStatus]="Compensated"))*ISNUMBER(MATCH(Recommendations[Id],J36:AW36,0)))/COUNTIF(J36:AW36,"&lt;&gt;"))</f>
        <v>0</v>
      </c>
      <c r="J36" s="87" t="s">
        <v>382</v>
      </c>
      <c r="K36" s="87" t="s">
        <v>385</v>
      </c>
      <c r="L36" s="87" t="s">
        <v>404</v>
      </c>
      <c r="M36" s="87" t="s">
        <v>407</v>
      </c>
      <c r="N36" s="87" t="s">
        <v>426</v>
      </c>
      <c r="O36" s="87" t="s">
        <v>429</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2155</v>
      </c>
      <c r="B37" s="78" t="s">
        <v>2178</v>
      </c>
      <c r="C37" s="80" t="s">
        <v>2179</v>
      </c>
      <c r="D37" s="82" t="s">
        <v>2180</v>
      </c>
      <c r="E37" s="82" t="s">
        <v>2181</v>
      </c>
      <c r="F37" s="83" t="s">
        <v>2043</v>
      </c>
      <c r="G37" s="83" t="s">
        <v>2086</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2155</v>
      </c>
      <c r="B38" s="78" t="s">
        <v>2182</v>
      </c>
      <c r="C38" s="80" t="s">
        <v>2183</v>
      </c>
      <c r="D38" s="82" t="s">
        <v>2184</v>
      </c>
      <c r="E38" s="82" t="s">
        <v>2185</v>
      </c>
      <c r="F38" s="83" t="s">
        <v>2186</v>
      </c>
      <c r="G38" s="83" t="s">
        <v>2086</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2155</v>
      </c>
      <c r="B39" s="78" t="s">
        <v>2187</v>
      </c>
      <c r="C39" s="80" t="s">
        <v>2188</v>
      </c>
      <c r="D39" s="82" t="s">
        <v>2189</v>
      </c>
      <c r="E39" s="82" t="s">
        <v>2190</v>
      </c>
      <c r="F39" s="83" t="s">
        <v>2043</v>
      </c>
      <c r="G39" s="83" t="s">
        <v>2086</v>
      </c>
      <c r="H39" s="83">
        <v>2</v>
      </c>
      <c r="I39" s="85">
        <f>IF(COUNTIF(J39:AW39,"&lt;&gt;")=0,"",SUMPRODUCT(((Recommendations[ImplStatus]="Implemented")+(Recommendations[ImplStatus]="Compensated"))*ISNUMBER(MATCH(Recommendations[Id],J39:AW39,0)))/COUNTIF(J39:AW39,"&lt;&gt;"))</f>
        <v>0</v>
      </c>
      <c r="J39" s="87" t="s">
        <v>478</v>
      </c>
      <c r="K39" s="87" t="s">
        <v>484</v>
      </c>
      <c r="L39" s="87" t="s">
        <v>499</v>
      </c>
      <c r="M39" s="87" t="s">
        <v>526</v>
      </c>
      <c r="N39" s="87" t="s">
        <v>558</v>
      </c>
      <c r="O39" s="87" t="s">
        <v>600</v>
      </c>
      <c r="P39" s="87" t="s">
        <v>671</v>
      </c>
      <c r="Q39" s="87" t="s">
        <v>809</v>
      </c>
      <c r="R39" s="87" t="s">
        <v>876</v>
      </c>
      <c r="S39" s="87" t="s">
        <v>1655</v>
      </c>
      <c r="T39" s="87" t="s">
        <v>1732</v>
      </c>
      <c r="U39" s="87" t="s">
        <v>1743</v>
      </c>
      <c r="V39" s="87" t="s">
        <v>1746</v>
      </c>
      <c r="W39" s="87" t="s">
        <v>1749</v>
      </c>
      <c r="X39" s="87" t="s">
        <v>1752</v>
      </c>
      <c r="Y39" s="87" t="s">
        <v>1755</v>
      </c>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2155</v>
      </c>
      <c r="B40" s="78" t="s">
        <v>2191</v>
      </c>
      <c r="C40" s="80" t="s">
        <v>2192</v>
      </c>
      <c r="D40" s="82" t="s">
        <v>2193</v>
      </c>
      <c r="E40" s="82" t="s">
        <v>2194</v>
      </c>
      <c r="F40" s="83" t="s">
        <v>2043</v>
      </c>
      <c r="G40" s="83" t="s">
        <v>2086</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2155</v>
      </c>
      <c r="B41" s="78" t="s">
        <v>2195</v>
      </c>
      <c r="C41" s="80" t="s">
        <v>2196</v>
      </c>
      <c r="D41" s="82" t="s">
        <v>2197</v>
      </c>
      <c r="E41" s="82" t="s">
        <v>2198</v>
      </c>
      <c r="F41" s="83" t="s">
        <v>2043</v>
      </c>
      <c r="G41" s="83" t="s">
        <v>2086</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2155</v>
      </c>
      <c r="B42" s="78" t="s">
        <v>2199</v>
      </c>
      <c r="C42" s="80" t="s">
        <v>2200</v>
      </c>
      <c r="D42" s="82" t="s">
        <v>2201</v>
      </c>
      <c r="E42" s="82" t="s">
        <v>2202</v>
      </c>
      <c r="F42" s="83" t="s">
        <v>2101</v>
      </c>
      <c r="G42" s="83" t="s">
        <v>2086</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2155</v>
      </c>
      <c r="B43" s="78" t="s">
        <v>2203</v>
      </c>
      <c r="C43" s="80" t="s">
        <v>2204</v>
      </c>
      <c r="D43" s="82" t="s">
        <v>2205</v>
      </c>
      <c r="E43" s="82" t="s">
        <v>2206</v>
      </c>
      <c r="F43" s="83" t="s">
        <v>2101</v>
      </c>
      <c r="G43" s="83" t="s">
        <v>2086</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308</v>
      </c>
      <c r="B44" s="77">
        <v>5</v>
      </c>
      <c r="C44" s="79" t="s">
        <v>20</v>
      </c>
      <c r="D44" s="81" t="s">
        <v>2207</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308</v>
      </c>
      <c r="B45" s="78" t="s">
        <v>2208</v>
      </c>
      <c r="C45" s="80" t="s">
        <v>2209</v>
      </c>
      <c r="D45" s="82" t="s">
        <v>2210</v>
      </c>
      <c r="E45" s="82" t="s">
        <v>2211</v>
      </c>
      <c r="F45" s="83" t="s">
        <v>2186</v>
      </c>
      <c r="G45" s="83" t="s">
        <v>2044</v>
      </c>
      <c r="H45" s="83">
        <v>1</v>
      </c>
      <c r="I45" s="85">
        <f>IF(COUNTIF(J45:AW45,"&lt;&gt;")=0,"",SUMPRODUCT(((Recommendations[ImplStatus]="Implemented")+(Recommendations[ImplStatus]="Compensated"))*ISNUMBER(MATCH(Recommendations[Id],J45:AW45,0)))/COUNTIF(J45:AW45,"&lt;&gt;"))</f>
        <v>0</v>
      </c>
      <c r="J45" s="87" t="s">
        <v>828</v>
      </c>
      <c r="K45" s="87" t="s">
        <v>1737</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308</v>
      </c>
      <c r="B46" s="78" t="s">
        <v>2212</v>
      </c>
      <c r="C46" s="80" t="s">
        <v>2213</v>
      </c>
      <c r="D46" s="82" t="s">
        <v>2214</v>
      </c>
      <c r="E46" s="82" t="s">
        <v>2215</v>
      </c>
      <c r="F46" s="83" t="s">
        <v>2186</v>
      </c>
      <c r="G46" s="83" t="s">
        <v>2086</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50</v>
      </c>
      <c r="R46" s="87" t="s">
        <v>55</v>
      </c>
      <c r="S46" s="87" t="s">
        <v>784</v>
      </c>
      <c r="T46" s="87" t="s">
        <v>864</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308</v>
      </c>
      <c r="B47" s="78" t="s">
        <v>2216</v>
      </c>
      <c r="C47" s="80" t="s">
        <v>2217</v>
      </c>
      <c r="D47" s="82" t="s">
        <v>2218</v>
      </c>
      <c r="E47" s="82" t="s">
        <v>2219</v>
      </c>
      <c r="F47" s="83" t="s">
        <v>2186</v>
      </c>
      <c r="G47" s="83" t="s">
        <v>2086</v>
      </c>
      <c r="H47" s="83">
        <v>1</v>
      </c>
      <c r="I47" s="85">
        <f>IF(COUNTIF(J47:AW47,"&lt;&gt;")=0,"",SUMPRODUCT(((Recommendations[ImplStatus]="Implemented")+(Recommendations[ImplStatus]="Compensated"))*ISNUMBER(MATCH(Recommendations[Id],J47:AW47,0)))/COUNTIF(J47:AW47,"&lt;&gt;"))</f>
        <v>0</v>
      </c>
      <c r="J47" s="87" t="s">
        <v>750</v>
      </c>
      <c r="K47" s="87" t="s">
        <v>756</v>
      </c>
      <c r="L47" s="87" t="s">
        <v>761</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308</v>
      </c>
      <c r="B48" s="78" t="s">
        <v>2220</v>
      </c>
      <c r="C48" s="80" t="s">
        <v>2221</v>
      </c>
      <c r="D48" s="82" t="s">
        <v>2222</v>
      </c>
      <c r="E48" s="82" t="s">
        <v>2223</v>
      </c>
      <c r="F48" s="83" t="s">
        <v>2186</v>
      </c>
      <c r="G48" s="83" t="s">
        <v>2086</v>
      </c>
      <c r="H48" s="83">
        <v>1</v>
      </c>
      <c r="I48" s="85">
        <f>IF(COUNTIF(J48:AW48,"&lt;&gt;")=0,"",SUMPRODUCT(((Recommendations[ImplStatus]="Implemented")+(Recommendations[ImplStatus]="Compensated"))*ISNUMBER(MATCH(Recommendations[Id],J48:AW48,0)))/COUNTIF(J48:AW48,"&lt;&gt;"))</f>
        <v>0</v>
      </c>
      <c r="J48" s="87" t="s">
        <v>165</v>
      </c>
      <c r="K48" s="87" t="s">
        <v>170</v>
      </c>
      <c r="L48" s="87" t="s">
        <v>175</v>
      </c>
      <c r="M48" s="87" t="s">
        <v>180</v>
      </c>
      <c r="N48" s="87" t="s">
        <v>185</v>
      </c>
      <c r="O48" s="87" t="s">
        <v>190</v>
      </c>
      <c r="P48" s="87" t="s">
        <v>195</v>
      </c>
      <c r="Q48" s="87" t="s">
        <v>200</v>
      </c>
      <c r="R48" s="87" t="s">
        <v>205</v>
      </c>
      <c r="S48" s="87" t="s">
        <v>211</v>
      </c>
      <c r="T48" s="87" t="s">
        <v>216</v>
      </c>
      <c r="U48" s="87" t="s">
        <v>220</v>
      </c>
      <c r="V48" s="87" t="s">
        <v>224</v>
      </c>
      <c r="W48" s="87" t="s">
        <v>228</v>
      </c>
      <c r="X48" s="87" t="s">
        <v>232</v>
      </c>
      <c r="Y48" s="87" t="s">
        <v>236</v>
      </c>
      <c r="Z48" s="87" t="s">
        <v>240</v>
      </c>
      <c r="AA48" s="87" t="s">
        <v>244</v>
      </c>
      <c r="AB48" s="87" t="s">
        <v>248</v>
      </c>
      <c r="AC48" s="87" t="s">
        <v>260</v>
      </c>
      <c r="AD48" s="87" t="s">
        <v>264</v>
      </c>
      <c r="AE48" s="87" t="s">
        <v>268</v>
      </c>
      <c r="AF48" s="87" t="s">
        <v>272</v>
      </c>
      <c r="AG48" s="87" t="s">
        <v>276</v>
      </c>
      <c r="AH48" s="87" t="s">
        <v>280</v>
      </c>
      <c r="AI48" s="87" t="s">
        <v>284</v>
      </c>
      <c r="AJ48" s="87" t="s">
        <v>288</v>
      </c>
      <c r="AK48" s="87" t="s">
        <v>292</v>
      </c>
      <c r="AL48" s="87" t="s">
        <v>296</v>
      </c>
      <c r="AM48" s="87" t="s">
        <v>300</v>
      </c>
      <c r="AN48" s="87" t="s">
        <v>466</v>
      </c>
      <c r="AO48" s="87" t="s">
        <v>666</v>
      </c>
      <c r="AP48" s="87" t="s">
        <v>676</v>
      </c>
      <c r="AQ48" s="87" t="s">
        <v>779</v>
      </c>
      <c r="AR48" s="87" t="s">
        <v>882</v>
      </c>
      <c r="AS48" s="87" t="s">
        <v>1668</v>
      </c>
      <c r="AT48" s="87" t="s">
        <v>1673</v>
      </c>
      <c r="AU48" s="87" t="s">
        <v>1679</v>
      </c>
      <c r="AV48" s="87" t="s">
        <v>1684</v>
      </c>
      <c r="AW48" s="98"/>
    </row>
    <row r="49" spans="1:49" ht="60" customHeight="1" x14ac:dyDescent="0.35">
      <c r="A49" s="95" t="s">
        <v>308</v>
      </c>
      <c r="B49" s="78" t="s">
        <v>2224</v>
      </c>
      <c r="C49" s="80" t="s">
        <v>2225</v>
      </c>
      <c r="D49" s="82" t="s">
        <v>2226</v>
      </c>
      <c r="E49" s="82" t="s">
        <v>2227</v>
      </c>
      <c r="F49" s="83" t="s">
        <v>2186</v>
      </c>
      <c r="G49" s="83" t="s">
        <v>2044</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308</v>
      </c>
      <c r="B50" s="78" t="s">
        <v>2228</v>
      </c>
      <c r="C50" s="80" t="s">
        <v>2229</v>
      </c>
      <c r="D50" s="82" t="s">
        <v>2230</v>
      </c>
      <c r="E50" s="82" t="s">
        <v>2231</v>
      </c>
      <c r="F50" s="83" t="s">
        <v>2186</v>
      </c>
      <c r="G50" s="83" t="s">
        <v>2102</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2232</v>
      </c>
      <c r="B51" s="77">
        <v>6</v>
      </c>
      <c r="C51" s="79" t="s">
        <v>20</v>
      </c>
      <c r="D51" s="81" t="s">
        <v>2233</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2232</v>
      </c>
      <c r="B52" s="78" t="s">
        <v>2234</v>
      </c>
      <c r="C52" s="80" t="s">
        <v>2235</v>
      </c>
      <c r="D52" s="82" t="s">
        <v>2236</v>
      </c>
      <c r="E52" s="82" t="s">
        <v>2237</v>
      </c>
      <c r="F52" s="83" t="s">
        <v>2161</v>
      </c>
      <c r="G52" s="83" t="s">
        <v>2102</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2232</v>
      </c>
      <c r="B53" s="78" t="s">
        <v>2238</v>
      </c>
      <c r="C53" s="80" t="s">
        <v>2239</v>
      </c>
      <c r="D53" s="82" t="s">
        <v>2240</v>
      </c>
      <c r="E53" s="82" t="s">
        <v>2241</v>
      </c>
      <c r="F53" s="83" t="s">
        <v>2161</v>
      </c>
      <c r="G53" s="83" t="s">
        <v>2102</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2232</v>
      </c>
      <c r="B54" s="78" t="s">
        <v>2242</v>
      </c>
      <c r="C54" s="80" t="s">
        <v>2243</v>
      </c>
      <c r="D54" s="82" t="s">
        <v>2244</v>
      </c>
      <c r="E54" s="82" t="s">
        <v>2245</v>
      </c>
      <c r="F54" s="83" t="s">
        <v>2186</v>
      </c>
      <c r="G54" s="83" t="s">
        <v>2086</v>
      </c>
      <c r="H54" s="83">
        <v>1</v>
      </c>
      <c r="I54" s="85">
        <f>IF(COUNTIF(J54:AW54,"&lt;&gt;")=0,"",SUMPRODUCT(((Recommendations[ImplStatus]="Implemented")+(Recommendations[ImplStatus]="Compensated"))*ISNUMBER(MATCH(Recommendations[Id],J54:AW54,0)))/COUNTIF(J54:AW54,"&lt;&gt;"))</f>
        <v>0</v>
      </c>
      <c r="J54" s="87" t="s">
        <v>851</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2232</v>
      </c>
      <c r="B55" s="78" t="s">
        <v>2246</v>
      </c>
      <c r="C55" s="80" t="s">
        <v>2247</v>
      </c>
      <c r="D55" s="82" t="s">
        <v>2248</v>
      </c>
      <c r="E55" s="82" t="s">
        <v>2249</v>
      </c>
      <c r="F55" s="83" t="s">
        <v>2186</v>
      </c>
      <c r="G55" s="83" t="s">
        <v>2086</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2232</v>
      </c>
      <c r="B56" s="78" t="s">
        <v>2250</v>
      </c>
      <c r="C56" s="80" t="s">
        <v>2251</v>
      </c>
      <c r="D56" s="82" t="s">
        <v>2252</v>
      </c>
      <c r="E56" s="82" t="s">
        <v>2253</v>
      </c>
      <c r="F56" s="83" t="s">
        <v>2186</v>
      </c>
      <c r="G56" s="83" t="s">
        <v>2086</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2232</v>
      </c>
      <c r="B57" s="78" t="s">
        <v>2254</v>
      </c>
      <c r="C57" s="80" t="s">
        <v>2255</v>
      </c>
      <c r="D57" s="82" t="s">
        <v>2256</v>
      </c>
      <c r="E57" s="82" t="s">
        <v>2257</v>
      </c>
      <c r="F57" s="83" t="s">
        <v>2069</v>
      </c>
      <c r="G57" s="83" t="s">
        <v>2044</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2232</v>
      </c>
      <c r="B58" s="78" t="s">
        <v>2258</v>
      </c>
      <c r="C58" s="80" t="s">
        <v>2259</v>
      </c>
      <c r="D58" s="82" t="s">
        <v>2260</v>
      </c>
      <c r="E58" s="82" t="s">
        <v>2261</v>
      </c>
      <c r="F58" s="83" t="s">
        <v>2186</v>
      </c>
      <c r="G58" s="83" t="s">
        <v>2086</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2232</v>
      </c>
      <c r="B59" s="78" t="s">
        <v>2262</v>
      </c>
      <c r="C59" s="80" t="s">
        <v>2263</v>
      </c>
      <c r="D59" s="82" t="s">
        <v>2264</v>
      </c>
      <c r="E59" s="82" t="s">
        <v>2265</v>
      </c>
      <c r="F59" s="83" t="s">
        <v>2186</v>
      </c>
      <c r="G59" s="83" t="s">
        <v>2102</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2266</v>
      </c>
      <c r="B60" s="77">
        <v>7</v>
      </c>
      <c r="C60" s="79" t="s">
        <v>20</v>
      </c>
      <c r="D60" s="81" t="s">
        <v>2267</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2266</v>
      </c>
      <c r="B61" s="78" t="s">
        <v>2268</v>
      </c>
      <c r="C61" s="80" t="s">
        <v>2269</v>
      </c>
      <c r="D61" s="82" t="s">
        <v>2270</v>
      </c>
      <c r="E61" s="82" t="s">
        <v>2271</v>
      </c>
      <c r="F61" s="83" t="s">
        <v>2161</v>
      </c>
      <c r="G61" s="83" t="s">
        <v>2102</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2266</v>
      </c>
      <c r="B62" s="78" t="s">
        <v>2272</v>
      </c>
      <c r="C62" s="80" t="s">
        <v>2273</v>
      </c>
      <c r="D62" s="82" t="s">
        <v>2274</v>
      </c>
      <c r="E62" s="82" t="s">
        <v>2275</v>
      </c>
      <c r="F62" s="83" t="s">
        <v>2161</v>
      </c>
      <c r="G62" s="83" t="s">
        <v>2102</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2266</v>
      </c>
      <c r="B63" s="78" t="s">
        <v>2276</v>
      </c>
      <c r="C63" s="80" t="s">
        <v>2277</v>
      </c>
      <c r="D63" s="82" t="s">
        <v>2278</v>
      </c>
      <c r="E63" s="82" t="s">
        <v>2279</v>
      </c>
      <c r="F63" s="83" t="s">
        <v>2069</v>
      </c>
      <c r="G63" s="83" t="s">
        <v>2086</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2266</v>
      </c>
      <c r="B64" s="78" t="s">
        <v>2280</v>
      </c>
      <c r="C64" s="80" t="s">
        <v>2281</v>
      </c>
      <c r="D64" s="82" t="s">
        <v>2282</v>
      </c>
      <c r="E64" s="82" t="s">
        <v>2283</v>
      </c>
      <c r="F64" s="83" t="s">
        <v>2069</v>
      </c>
      <c r="G64" s="83" t="s">
        <v>2086</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2266</v>
      </c>
      <c r="B65" s="78" t="s">
        <v>2284</v>
      </c>
      <c r="C65" s="80" t="s">
        <v>2285</v>
      </c>
      <c r="D65" s="82" t="s">
        <v>2286</v>
      </c>
      <c r="E65" s="82" t="s">
        <v>2287</v>
      </c>
      <c r="F65" s="83" t="s">
        <v>2069</v>
      </c>
      <c r="G65" s="83" t="s">
        <v>2044</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2266</v>
      </c>
      <c r="B66" s="78" t="s">
        <v>2288</v>
      </c>
      <c r="C66" s="80" t="s">
        <v>2289</v>
      </c>
      <c r="D66" s="82" t="s">
        <v>2290</v>
      </c>
      <c r="E66" s="82" t="s">
        <v>2291</v>
      </c>
      <c r="F66" s="83" t="s">
        <v>2069</v>
      </c>
      <c r="G66" s="83" t="s">
        <v>2044</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2266</v>
      </c>
      <c r="B67" s="78" t="s">
        <v>2292</v>
      </c>
      <c r="C67" s="80" t="s">
        <v>2293</v>
      </c>
      <c r="D67" s="82" t="s">
        <v>2294</v>
      </c>
      <c r="E67" s="82" t="s">
        <v>2295</v>
      </c>
      <c r="F67" s="83" t="s">
        <v>2069</v>
      </c>
      <c r="G67" s="83" t="s">
        <v>2049</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2296</v>
      </c>
      <c r="B68" s="77">
        <v>8</v>
      </c>
      <c r="C68" s="79" t="s">
        <v>20</v>
      </c>
      <c r="D68" s="81" t="s">
        <v>2297</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2296</v>
      </c>
      <c r="B69" s="78" t="s">
        <v>2298</v>
      </c>
      <c r="C69" s="80" t="s">
        <v>2299</v>
      </c>
      <c r="D69" s="82" t="s">
        <v>2300</v>
      </c>
      <c r="E69" s="82" t="s">
        <v>2301</v>
      </c>
      <c r="F69" s="83" t="s">
        <v>2161</v>
      </c>
      <c r="G69" s="83" t="s">
        <v>2102</v>
      </c>
      <c r="H69" s="83">
        <v>1</v>
      </c>
      <c r="I69" s="85">
        <f>IF(COUNTIF(J69:AW69,"&lt;&gt;")=0,"",SUMPRODUCT(((Recommendations[ImplStatus]="Implemented")+(Recommendations[ImplStatus]="Compensated"))*ISNUMBER(MATCH(Recommendations[Id],J69:AW69,0)))/COUNTIF(J69:AW69,"&lt;&gt;"))</f>
        <v>0</v>
      </c>
      <c r="J69" s="87" t="s">
        <v>60</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2296</v>
      </c>
      <c r="B70" s="78" t="s">
        <v>2302</v>
      </c>
      <c r="C70" s="80" t="s">
        <v>2303</v>
      </c>
      <c r="D70" s="82" t="s">
        <v>2304</v>
      </c>
      <c r="E70" s="82" t="s">
        <v>2305</v>
      </c>
      <c r="F70" s="83" t="s">
        <v>2101</v>
      </c>
      <c r="G70" s="83" t="s">
        <v>2054</v>
      </c>
      <c r="H70" s="83">
        <v>1</v>
      </c>
      <c r="I70" s="85">
        <f>IF(COUNTIF(J70:AW70,"&lt;&gt;")=0,"",SUMPRODUCT(((Recommendations[ImplStatus]="Implemented")+(Recommendations[ImplStatus]="Compensated"))*ISNUMBER(MATCH(Recommendations[Id],J70:AW70,0)))/COUNTIF(J70:AW70,"&lt;&gt;"))</f>
        <v>0</v>
      </c>
      <c r="J70" s="87" t="s">
        <v>305</v>
      </c>
      <c r="K70" s="87" t="s">
        <v>309</v>
      </c>
      <c r="L70" s="87" t="s">
        <v>312</v>
      </c>
      <c r="M70" s="87" t="s">
        <v>316</v>
      </c>
      <c r="N70" s="87" t="s">
        <v>319</v>
      </c>
      <c r="O70" s="87" t="s">
        <v>323</v>
      </c>
      <c r="P70" s="87" t="s">
        <v>326</v>
      </c>
      <c r="Q70" s="87" t="s">
        <v>329</v>
      </c>
      <c r="R70" s="87" t="s">
        <v>332</v>
      </c>
      <c r="S70" s="87" t="s">
        <v>335</v>
      </c>
      <c r="T70" s="87" t="s">
        <v>339</v>
      </c>
      <c r="U70" s="87" t="s">
        <v>342</v>
      </c>
      <c r="V70" s="87" t="s">
        <v>345</v>
      </c>
      <c r="W70" s="87" t="s">
        <v>348</v>
      </c>
      <c r="X70" s="87" t="s">
        <v>352</v>
      </c>
      <c r="Y70" s="87" t="s">
        <v>355</v>
      </c>
      <c r="Z70" s="87" t="s">
        <v>358</v>
      </c>
      <c r="AA70" s="87" t="s">
        <v>361</v>
      </c>
      <c r="AB70" s="87" t="s">
        <v>365</v>
      </c>
      <c r="AC70" s="87" t="s">
        <v>369</v>
      </c>
      <c r="AD70" s="87" t="s">
        <v>372</v>
      </c>
      <c r="AE70" s="87" t="s">
        <v>375</v>
      </c>
      <c r="AF70" s="87" t="s">
        <v>378</v>
      </c>
      <c r="AG70" s="87" t="s">
        <v>397</v>
      </c>
      <c r="AH70" s="87" t="s">
        <v>400</v>
      </c>
      <c r="AI70" s="87" t="s">
        <v>419</v>
      </c>
      <c r="AJ70" s="87" t="s">
        <v>422</v>
      </c>
      <c r="AK70" s="87" t="s">
        <v>447</v>
      </c>
      <c r="AL70" s="87" t="s">
        <v>450</v>
      </c>
      <c r="AM70" s="87" t="s">
        <v>537</v>
      </c>
      <c r="AN70" s="87" t="s">
        <v>543</v>
      </c>
      <c r="AO70" s="87" t="s">
        <v>585</v>
      </c>
      <c r="AP70" s="87" t="s">
        <v>590</v>
      </c>
      <c r="AQ70" s="87"/>
      <c r="AR70" s="87"/>
      <c r="AS70" s="87"/>
      <c r="AT70" s="87"/>
      <c r="AU70" s="87"/>
      <c r="AV70" s="87"/>
      <c r="AW70" s="98"/>
    </row>
    <row r="71" spans="1:49" ht="60" customHeight="1" x14ac:dyDescent="0.35">
      <c r="A71" s="95" t="s">
        <v>2296</v>
      </c>
      <c r="B71" s="78" t="s">
        <v>2306</v>
      </c>
      <c r="C71" s="80" t="s">
        <v>2307</v>
      </c>
      <c r="D71" s="82" t="s">
        <v>2308</v>
      </c>
      <c r="E71" s="82" t="s">
        <v>2309</v>
      </c>
      <c r="F71" s="83" t="s">
        <v>2101</v>
      </c>
      <c r="G71" s="83" t="s">
        <v>2086</v>
      </c>
      <c r="H71" s="83">
        <v>1</v>
      </c>
      <c r="I71" s="85">
        <f>IF(COUNTIF(J71:AW71,"&lt;&gt;")=0,"",SUMPRODUCT(((Recommendations[ImplStatus]="Implemented")+(Recommendations[ImplStatus]="Compensated"))*ISNUMBER(MATCH(Recommendations[Id],J71:AW71,0)))/COUNTIF(J71:AW71,"&lt;&gt;"))</f>
        <v>0</v>
      </c>
      <c r="J71" s="87" t="s">
        <v>394</v>
      </c>
      <c r="K71" s="87" t="s">
        <v>416</v>
      </c>
      <c r="L71" s="87" t="s">
        <v>444</v>
      </c>
      <c r="M71" s="87" t="s">
        <v>888</v>
      </c>
      <c r="N71" s="87" t="s">
        <v>894</v>
      </c>
      <c r="O71" s="87" t="s">
        <v>900</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2296</v>
      </c>
      <c r="B72" s="78" t="s">
        <v>2310</v>
      </c>
      <c r="C72" s="80" t="s">
        <v>2311</v>
      </c>
      <c r="D72" s="82" t="s">
        <v>2312</v>
      </c>
      <c r="E72" s="82" t="s">
        <v>2313</v>
      </c>
      <c r="F72" s="83" t="s">
        <v>2314</v>
      </c>
      <c r="G72" s="83" t="s">
        <v>2086</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2296</v>
      </c>
      <c r="B73" s="78" t="s">
        <v>2315</v>
      </c>
      <c r="C73" s="80" t="s">
        <v>2316</v>
      </c>
      <c r="D73" s="82" t="s">
        <v>2317</v>
      </c>
      <c r="E73" s="82" t="s">
        <v>2318</v>
      </c>
      <c r="F73" s="83" t="s">
        <v>2101</v>
      </c>
      <c r="G73" s="83" t="s">
        <v>2054</v>
      </c>
      <c r="H73" s="83">
        <v>2</v>
      </c>
      <c r="I73" s="85">
        <f>IF(COUNTIF(J73:AW73,"&lt;&gt;")=0,"",SUMPRODUCT(((Recommendations[ImplStatus]="Implemented")+(Recommendations[ImplStatus]="Compensated"))*ISNUMBER(MATCH(Recommendations[Id],J73:AW73,0)))/COUNTIF(J73:AW73,"&lt;&gt;"))</f>
        <v>0</v>
      </c>
      <c r="J73" s="87" t="s">
        <v>305</v>
      </c>
      <c r="K73" s="87" t="s">
        <v>323</v>
      </c>
      <c r="L73" s="87" t="s">
        <v>329</v>
      </c>
      <c r="M73" s="87" t="s">
        <v>335</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2296</v>
      </c>
      <c r="B74" s="78" t="s">
        <v>2319</v>
      </c>
      <c r="C74" s="80" t="s">
        <v>2320</v>
      </c>
      <c r="D74" s="82" t="s">
        <v>2321</v>
      </c>
      <c r="E74" s="82" t="s">
        <v>2322</v>
      </c>
      <c r="F74" s="83" t="s">
        <v>2101</v>
      </c>
      <c r="G74" s="83" t="s">
        <v>2054</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2296</v>
      </c>
      <c r="B75" s="78" t="s">
        <v>2323</v>
      </c>
      <c r="C75" s="80" t="s">
        <v>2324</v>
      </c>
      <c r="D75" s="82" t="s">
        <v>2325</v>
      </c>
      <c r="E75" s="82" t="s">
        <v>2326</v>
      </c>
      <c r="F75" s="83" t="s">
        <v>2101</v>
      </c>
      <c r="G75" s="83" t="s">
        <v>2054</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2296</v>
      </c>
      <c r="B76" s="78" t="s">
        <v>2327</v>
      </c>
      <c r="C76" s="80" t="s">
        <v>2328</v>
      </c>
      <c r="D76" s="82" t="s">
        <v>2329</v>
      </c>
      <c r="E76" s="82" t="s">
        <v>2330</v>
      </c>
      <c r="F76" s="83" t="s">
        <v>2101</v>
      </c>
      <c r="G76" s="83" t="s">
        <v>2054</v>
      </c>
      <c r="H76" s="83">
        <v>2</v>
      </c>
      <c r="I76" s="85">
        <f>IF(COUNTIF(J76:AW76,"&lt;&gt;")=0,"",SUMPRODUCT(((Recommendations[ImplStatus]="Implemented")+(Recommendations[ImplStatus]="Compensated"))*ISNUMBER(MATCH(Recommendations[Id],J76:AW76,0)))/COUNTIF(J76:AW76,"&lt;&gt;"))</f>
        <v>0</v>
      </c>
      <c r="J76" s="87" t="s">
        <v>319</v>
      </c>
      <c r="K76" s="87" t="s">
        <v>683</v>
      </c>
      <c r="L76" s="87" t="s">
        <v>1690</v>
      </c>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2296</v>
      </c>
      <c r="B77" s="78" t="s">
        <v>2331</v>
      </c>
      <c r="C77" s="80" t="s">
        <v>2332</v>
      </c>
      <c r="D77" s="82" t="s">
        <v>2333</v>
      </c>
      <c r="E77" s="82" t="s">
        <v>2334</v>
      </c>
      <c r="F77" s="83" t="s">
        <v>2101</v>
      </c>
      <c r="G77" s="83" t="s">
        <v>2054</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2296</v>
      </c>
      <c r="B78" s="78" t="s">
        <v>2335</v>
      </c>
      <c r="C78" s="80" t="s">
        <v>2336</v>
      </c>
      <c r="D78" s="82" t="s">
        <v>2337</v>
      </c>
      <c r="E78" s="82" t="s">
        <v>2338</v>
      </c>
      <c r="F78" s="83" t="s">
        <v>2101</v>
      </c>
      <c r="G78" s="83" t="s">
        <v>2086</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2296</v>
      </c>
      <c r="B79" s="78" t="s">
        <v>2339</v>
      </c>
      <c r="C79" s="80" t="s">
        <v>2340</v>
      </c>
      <c r="D79" s="82" t="s">
        <v>2341</v>
      </c>
      <c r="E79" s="82" t="s">
        <v>2342</v>
      </c>
      <c r="F79" s="83" t="s">
        <v>2101</v>
      </c>
      <c r="G79" s="83" t="s">
        <v>2054</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2296</v>
      </c>
      <c r="B80" s="78" t="s">
        <v>2343</v>
      </c>
      <c r="C80" s="80" t="s">
        <v>2344</v>
      </c>
      <c r="D80" s="82" t="s">
        <v>2345</v>
      </c>
      <c r="E80" s="82" t="s">
        <v>2346</v>
      </c>
      <c r="F80" s="83" t="s">
        <v>2101</v>
      </c>
      <c r="G80" s="83" t="s">
        <v>2054</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2347</v>
      </c>
      <c r="B81" s="77">
        <v>9</v>
      </c>
      <c r="C81" s="79" t="s">
        <v>20</v>
      </c>
      <c r="D81" s="81" t="s">
        <v>2348</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2347</v>
      </c>
      <c r="B82" s="78" t="s">
        <v>2349</v>
      </c>
      <c r="C82" s="80" t="s">
        <v>2350</v>
      </c>
      <c r="D82" s="82" t="s">
        <v>2351</v>
      </c>
      <c r="E82" s="82" t="s">
        <v>2352</v>
      </c>
      <c r="F82" s="83" t="s">
        <v>2069</v>
      </c>
      <c r="G82" s="83" t="s">
        <v>2086</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2347</v>
      </c>
      <c r="B83" s="78" t="s">
        <v>2353</v>
      </c>
      <c r="C83" s="80" t="s">
        <v>2354</v>
      </c>
      <c r="D83" s="82" t="s">
        <v>2355</v>
      </c>
      <c r="E83" s="82" t="s">
        <v>2356</v>
      </c>
      <c r="F83" s="83" t="s">
        <v>2043</v>
      </c>
      <c r="G83" s="83" t="s">
        <v>2086</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2347</v>
      </c>
      <c r="B84" s="78" t="s">
        <v>2357</v>
      </c>
      <c r="C84" s="80" t="s">
        <v>2358</v>
      </c>
      <c r="D84" s="82" t="s">
        <v>2359</v>
      </c>
      <c r="E84" s="82" t="s">
        <v>2360</v>
      </c>
      <c r="F84" s="83" t="s">
        <v>2314</v>
      </c>
      <c r="G84" s="83" t="s">
        <v>2086</v>
      </c>
      <c r="H84" s="83">
        <v>2</v>
      </c>
      <c r="I84" s="85">
        <f>IF(COUNTIF(J84:AW84,"&lt;&gt;")=0,"",SUMPRODUCT(((Recommendations[ImplStatus]="Implemented")+(Recommendations[ImplStatus]="Compensated"))*ISNUMBER(MATCH(Recommendations[Id],J84:AW84,0)))/COUNTIF(J84:AW84,"&lt;&gt;"))</f>
        <v>0</v>
      </c>
      <c r="J84" s="87" t="s">
        <v>531</v>
      </c>
      <c r="K84" s="87" t="s">
        <v>719</v>
      </c>
      <c r="L84" s="87" t="s">
        <v>725</v>
      </c>
      <c r="M84" s="87" t="s">
        <v>834</v>
      </c>
      <c r="N84" s="87" t="s">
        <v>839</v>
      </c>
      <c r="O84" s="87" t="s">
        <v>844</v>
      </c>
      <c r="P84" s="87" t="s">
        <v>904</v>
      </c>
      <c r="Q84" s="87" t="s">
        <v>909</v>
      </c>
      <c r="R84" s="87" t="s">
        <v>915</v>
      </c>
      <c r="S84" s="87" t="s">
        <v>921</v>
      </c>
      <c r="T84" s="87" t="s">
        <v>927</v>
      </c>
      <c r="U84" s="87" t="s">
        <v>933</v>
      </c>
      <c r="V84" s="87" t="s">
        <v>938</v>
      </c>
      <c r="W84" s="87" t="s">
        <v>943</v>
      </c>
      <c r="X84" s="87" t="s">
        <v>949</v>
      </c>
      <c r="Y84" s="87" t="s">
        <v>954</v>
      </c>
      <c r="Z84" s="87" t="s">
        <v>959</v>
      </c>
      <c r="AA84" s="87" t="s">
        <v>964</v>
      </c>
      <c r="AB84" s="87" t="s">
        <v>970</v>
      </c>
      <c r="AC84" s="87" t="s">
        <v>977</v>
      </c>
      <c r="AD84" s="87" t="s">
        <v>983</v>
      </c>
      <c r="AE84" s="87" t="s">
        <v>988</v>
      </c>
      <c r="AF84" s="87" t="s">
        <v>994</v>
      </c>
      <c r="AG84" s="87" t="s">
        <v>999</v>
      </c>
      <c r="AH84" s="87" t="s">
        <v>1010</v>
      </c>
      <c r="AI84" s="87" t="s">
        <v>1016</v>
      </c>
      <c r="AJ84" s="87" t="s">
        <v>1022</v>
      </c>
      <c r="AK84" s="87" t="s">
        <v>1027</v>
      </c>
      <c r="AL84" s="87" t="s">
        <v>1033</v>
      </c>
      <c r="AM84" s="87" t="s">
        <v>1038</v>
      </c>
      <c r="AN84" s="87" t="s">
        <v>1043</v>
      </c>
      <c r="AO84" s="87" t="s">
        <v>1048</v>
      </c>
      <c r="AP84" s="87" t="s">
        <v>1053</v>
      </c>
      <c r="AQ84" s="87" t="s">
        <v>1058</v>
      </c>
      <c r="AR84" s="87" t="s">
        <v>1064</v>
      </c>
      <c r="AS84" s="87" t="s">
        <v>1069</v>
      </c>
      <c r="AT84" s="87" t="s">
        <v>1074</v>
      </c>
      <c r="AU84" s="87" t="s">
        <v>1079</v>
      </c>
      <c r="AV84" s="87" t="s">
        <v>1084</v>
      </c>
      <c r="AW84" s="98" t="s">
        <v>1089</v>
      </c>
    </row>
    <row r="85" spans="1:49" ht="60" customHeight="1" x14ac:dyDescent="0.35">
      <c r="A85" s="95" t="s">
        <v>2347</v>
      </c>
      <c r="B85" s="78" t="s">
        <v>2361</v>
      </c>
      <c r="C85" s="80" t="s">
        <v>2362</v>
      </c>
      <c r="D85" s="82" t="s">
        <v>2363</v>
      </c>
      <c r="E85" s="82" t="s">
        <v>2364</v>
      </c>
      <c r="F85" s="83" t="s">
        <v>2069</v>
      </c>
      <c r="G85" s="83" t="s">
        <v>2086</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2347</v>
      </c>
      <c r="B86" s="78" t="s">
        <v>2365</v>
      </c>
      <c r="C86" s="80" t="s">
        <v>2366</v>
      </c>
      <c r="D86" s="82" t="s">
        <v>2367</v>
      </c>
      <c r="E86" s="82" t="s">
        <v>2368</v>
      </c>
      <c r="F86" s="83" t="s">
        <v>2314</v>
      </c>
      <c r="G86" s="83" t="s">
        <v>2086</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2347</v>
      </c>
      <c r="B87" s="78" t="s">
        <v>2369</v>
      </c>
      <c r="C87" s="80" t="s">
        <v>2370</v>
      </c>
      <c r="D87" s="82" t="s">
        <v>2371</v>
      </c>
      <c r="E87" s="82" t="s">
        <v>2372</v>
      </c>
      <c r="F87" s="83" t="s">
        <v>2314</v>
      </c>
      <c r="G87" s="83" t="s">
        <v>2086</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2347</v>
      </c>
      <c r="B88" s="78" t="s">
        <v>2373</v>
      </c>
      <c r="C88" s="80" t="s">
        <v>2374</v>
      </c>
      <c r="D88" s="82" t="s">
        <v>2375</v>
      </c>
      <c r="E88" s="82" t="s">
        <v>2376</v>
      </c>
      <c r="F88" s="83" t="s">
        <v>2314</v>
      </c>
      <c r="G88" s="83" t="s">
        <v>2086</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2377</v>
      </c>
      <c r="B89" s="77">
        <v>10</v>
      </c>
      <c r="C89" s="79" t="s">
        <v>20</v>
      </c>
      <c r="D89" s="81" t="s">
        <v>2378</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2377</v>
      </c>
      <c r="B90" s="78" t="s">
        <v>2379</v>
      </c>
      <c r="C90" s="80" t="s">
        <v>2380</v>
      </c>
      <c r="D90" s="82" t="s">
        <v>2381</v>
      </c>
      <c r="E90" s="82" t="s">
        <v>2382</v>
      </c>
      <c r="F90" s="83" t="s">
        <v>2043</v>
      </c>
      <c r="G90" s="83" t="s">
        <v>2054</v>
      </c>
      <c r="H90" s="83">
        <v>1</v>
      </c>
      <c r="I90" s="85">
        <f>IF(COUNTIF(J90:AW90,"&lt;&gt;")=0,"",SUMPRODUCT(((Recommendations[ImplStatus]="Implemented")+(Recommendations[ImplStatus]="Compensated"))*ISNUMBER(MATCH(Recommendations[Id],J90:AW90,0)))/COUNTIF(J90:AW90,"&lt;&gt;"))</f>
        <v>0</v>
      </c>
      <c r="J90" s="87" t="s">
        <v>713</v>
      </c>
      <c r="K90" s="87" t="s">
        <v>1463</v>
      </c>
      <c r="L90" s="87" t="s">
        <v>1468</v>
      </c>
      <c r="M90" s="87" t="s">
        <v>1473</v>
      </c>
      <c r="N90" s="87" t="s">
        <v>1485</v>
      </c>
      <c r="O90" s="87" t="s">
        <v>1490</v>
      </c>
      <c r="P90" s="87" t="s">
        <v>1495</v>
      </c>
      <c r="Q90" s="87" t="s">
        <v>1514</v>
      </c>
      <c r="R90" s="87" t="s">
        <v>1519</v>
      </c>
      <c r="S90" s="87" t="s">
        <v>1525</v>
      </c>
      <c r="T90" s="87" t="s">
        <v>1531</v>
      </c>
      <c r="U90" s="87" t="s">
        <v>1536</v>
      </c>
      <c r="V90" s="87" t="s">
        <v>1541</v>
      </c>
      <c r="W90" s="87" t="s">
        <v>1546</v>
      </c>
      <c r="X90" s="87" t="s">
        <v>1551</v>
      </c>
      <c r="Y90" s="87" t="s">
        <v>1556</v>
      </c>
      <c r="Z90" s="87" t="s">
        <v>1561</v>
      </c>
      <c r="AA90" s="87" t="s">
        <v>1566</v>
      </c>
      <c r="AB90" s="87" t="s">
        <v>1572</v>
      </c>
      <c r="AC90" s="87" t="s">
        <v>1578</v>
      </c>
      <c r="AD90" s="87" t="s">
        <v>1583</v>
      </c>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2377</v>
      </c>
      <c r="B91" s="78" t="s">
        <v>2383</v>
      </c>
      <c r="C91" s="80" t="s">
        <v>2384</v>
      </c>
      <c r="D91" s="82" t="s">
        <v>2385</v>
      </c>
      <c r="E91" s="82" t="s">
        <v>2386</v>
      </c>
      <c r="F91" s="83" t="s">
        <v>2043</v>
      </c>
      <c r="G91" s="83" t="s">
        <v>2086</v>
      </c>
      <c r="H91" s="83">
        <v>1</v>
      </c>
      <c r="I91" s="85">
        <f>IF(COUNTIF(J91:AW91,"&lt;&gt;")=0,"",SUMPRODUCT(((Recommendations[ImplStatus]="Implemented")+(Recommendations[ImplStatus]="Compensated"))*ISNUMBER(MATCH(Recommendations[Id],J91:AW91,0)))/COUNTIF(J91:AW91,"&lt;&gt;"))</f>
        <v>0</v>
      </c>
      <c r="J91" s="87" t="s">
        <v>1457</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2377</v>
      </c>
      <c r="B92" s="78" t="s">
        <v>2387</v>
      </c>
      <c r="C92" s="80" t="s">
        <v>2388</v>
      </c>
      <c r="D92" s="82" t="s">
        <v>2389</v>
      </c>
      <c r="E92" s="82" t="s">
        <v>2390</v>
      </c>
      <c r="F92" s="83" t="s">
        <v>2043</v>
      </c>
      <c r="G92" s="83" t="s">
        <v>2086</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2377</v>
      </c>
      <c r="B93" s="78" t="s">
        <v>2391</v>
      </c>
      <c r="C93" s="80" t="s">
        <v>2392</v>
      </c>
      <c r="D93" s="82" t="s">
        <v>2393</v>
      </c>
      <c r="E93" s="82" t="s">
        <v>2394</v>
      </c>
      <c r="F93" s="83" t="s">
        <v>2043</v>
      </c>
      <c r="G93" s="83" t="s">
        <v>2054</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2377</v>
      </c>
      <c r="B94" s="78" t="s">
        <v>2395</v>
      </c>
      <c r="C94" s="80" t="s">
        <v>2396</v>
      </c>
      <c r="D94" s="82" t="s">
        <v>2397</v>
      </c>
      <c r="E94" s="82" t="s">
        <v>2398</v>
      </c>
      <c r="F94" s="83" t="s">
        <v>2043</v>
      </c>
      <c r="G94" s="83" t="s">
        <v>2086</v>
      </c>
      <c r="H94" s="83">
        <v>2</v>
      </c>
      <c r="I94" s="85">
        <f>IF(COUNTIF(J94:AW94,"&lt;&gt;")=0,"",SUMPRODUCT(((Recommendations[ImplStatus]="Implemented")+(Recommendations[ImplStatus]="Compensated"))*ISNUMBER(MATCH(Recommendations[Id],J94:AW94,0)))/COUNTIF(J94:AW94,"&lt;&gt;"))</f>
        <v>0</v>
      </c>
      <c r="J94" s="87" t="s">
        <v>489</v>
      </c>
      <c r="K94" s="87" t="s">
        <v>494</v>
      </c>
      <c r="L94" s="87" t="s">
        <v>643</v>
      </c>
      <c r="M94" s="87" t="s">
        <v>694</v>
      </c>
      <c r="N94" s="87" t="s">
        <v>701</v>
      </c>
      <c r="O94" s="87" t="s">
        <v>767</v>
      </c>
      <c r="P94" s="87" t="s">
        <v>773</v>
      </c>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2377</v>
      </c>
      <c r="B95" s="78" t="s">
        <v>2399</v>
      </c>
      <c r="C95" s="80" t="s">
        <v>2400</v>
      </c>
      <c r="D95" s="82" t="s">
        <v>2401</v>
      </c>
      <c r="E95" s="82" t="s">
        <v>2402</v>
      </c>
      <c r="F95" s="83" t="s">
        <v>2043</v>
      </c>
      <c r="G95" s="83" t="s">
        <v>2086</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2377</v>
      </c>
      <c r="B96" s="78" t="s">
        <v>2403</v>
      </c>
      <c r="C96" s="80" t="s">
        <v>2404</v>
      </c>
      <c r="D96" s="82" t="s">
        <v>2405</v>
      </c>
      <c r="E96" s="82" t="s">
        <v>2406</v>
      </c>
      <c r="F96" s="83" t="s">
        <v>2043</v>
      </c>
      <c r="G96" s="83" t="s">
        <v>2054</v>
      </c>
      <c r="H96" s="83">
        <v>2</v>
      </c>
      <c r="I96" s="85">
        <f>IF(COUNTIF(J96:AW96,"&lt;&gt;")=0,"",SUMPRODUCT(((Recommendations[ImplStatus]="Implemented")+(Recommendations[ImplStatus]="Compensated"))*ISNUMBER(MATCH(Recommendations[Id],J96:AW96,0)))/COUNTIF(J96:AW96,"&lt;&gt;"))</f>
        <v>0</v>
      </c>
      <c r="J96" s="87" t="s">
        <v>1479</v>
      </c>
      <c r="K96" s="87" t="s">
        <v>1501</v>
      </c>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2407</v>
      </c>
      <c r="B97" s="77">
        <v>11</v>
      </c>
      <c r="C97" s="79" t="s">
        <v>20</v>
      </c>
      <c r="D97" s="81" t="s">
        <v>2408</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2407</v>
      </c>
      <c r="B98" s="78" t="s">
        <v>2409</v>
      </c>
      <c r="C98" s="80" t="s">
        <v>2410</v>
      </c>
      <c r="D98" s="82" t="s">
        <v>2411</v>
      </c>
      <c r="E98" s="82" t="s">
        <v>2412</v>
      </c>
      <c r="F98" s="83" t="s">
        <v>2161</v>
      </c>
      <c r="G98" s="83" t="s">
        <v>2102</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2407</v>
      </c>
      <c r="B99" s="78" t="s">
        <v>2413</v>
      </c>
      <c r="C99" s="80" t="s">
        <v>2414</v>
      </c>
      <c r="D99" s="82" t="s">
        <v>2415</v>
      </c>
      <c r="E99" s="82" t="s">
        <v>2416</v>
      </c>
      <c r="F99" s="83" t="s">
        <v>2101</v>
      </c>
      <c r="G99" s="83" t="s">
        <v>2417</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2407</v>
      </c>
      <c r="B100" s="78" t="s">
        <v>2418</v>
      </c>
      <c r="C100" s="80" t="s">
        <v>2419</v>
      </c>
      <c r="D100" s="82" t="s">
        <v>2420</v>
      </c>
      <c r="E100" s="82" t="s">
        <v>2421</v>
      </c>
      <c r="F100" s="83" t="s">
        <v>2101</v>
      </c>
      <c r="G100" s="83" t="s">
        <v>2086</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2407</v>
      </c>
      <c r="B101" s="78" t="s">
        <v>2422</v>
      </c>
      <c r="C101" s="80" t="s">
        <v>2423</v>
      </c>
      <c r="D101" s="82" t="s">
        <v>2424</v>
      </c>
      <c r="E101" s="82" t="s">
        <v>2425</v>
      </c>
      <c r="F101" s="83" t="s">
        <v>2101</v>
      </c>
      <c r="G101" s="83" t="s">
        <v>2417</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2407</v>
      </c>
      <c r="B102" s="78" t="s">
        <v>2426</v>
      </c>
      <c r="C102" s="80" t="s">
        <v>2427</v>
      </c>
      <c r="D102" s="82" t="s">
        <v>2428</v>
      </c>
      <c r="E102" s="82" t="s">
        <v>2429</v>
      </c>
      <c r="F102" s="83" t="s">
        <v>2101</v>
      </c>
      <c r="G102" s="83" t="s">
        <v>2417</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2430</v>
      </c>
      <c r="B103" s="77">
        <v>12</v>
      </c>
      <c r="C103" s="79" t="s">
        <v>20</v>
      </c>
      <c r="D103" s="81" t="s">
        <v>2431</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2430</v>
      </c>
      <c r="B104" s="78" t="s">
        <v>2432</v>
      </c>
      <c r="C104" s="80" t="s">
        <v>2433</v>
      </c>
      <c r="D104" s="82" t="s">
        <v>2434</v>
      </c>
      <c r="E104" s="82" t="s">
        <v>2435</v>
      </c>
      <c r="F104" s="83" t="s">
        <v>2314</v>
      </c>
      <c r="G104" s="83" t="s">
        <v>2086</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2430</v>
      </c>
      <c r="B105" s="78" t="s">
        <v>2436</v>
      </c>
      <c r="C105" s="80" t="s">
        <v>2437</v>
      </c>
      <c r="D105" s="82" t="s">
        <v>2438</v>
      </c>
      <c r="E105" s="82" t="s">
        <v>2439</v>
      </c>
      <c r="F105" s="83" t="s">
        <v>2314</v>
      </c>
      <c r="G105" s="83" t="s">
        <v>2086</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2430</v>
      </c>
      <c r="B106" s="78" t="s">
        <v>2440</v>
      </c>
      <c r="C106" s="80" t="s">
        <v>2441</v>
      </c>
      <c r="D106" s="82" t="s">
        <v>2442</v>
      </c>
      <c r="E106" s="82" t="s">
        <v>2443</v>
      </c>
      <c r="F106" s="83" t="s">
        <v>2314</v>
      </c>
      <c r="G106" s="83" t="s">
        <v>2086</v>
      </c>
      <c r="H106" s="83">
        <v>2</v>
      </c>
      <c r="I106" s="85">
        <f>IF(COUNTIF(J106:AW106,"&lt;&gt;")=0,"",SUMPRODUCT(((Recommendations[ImplStatus]="Implemented")+(Recommendations[ImplStatus]="Compensated"))*ISNUMBER(MATCH(Recommendations[Id],J106:AW106,0)))/COUNTIF(J106:AW106,"&lt;&gt;"))</f>
        <v>0</v>
      </c>
      <c r="J106" s="87" t="s">
        <v>616</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2430</v>
      </c>
      <c r="B107" s="78" t="s">
        <v>2444</v>
      </c>
      <c r="C107" s="80" t="s">
        <v>2445</v>
      </c>
      <c r="D107" s="82" t="s">
        <v>2446</v>
      </c>
      <c r="E107" s="82" t="s">
        <v>2447</v>
      </c>
      <c r="F107" s="83" t="s">
        <v>2161</v>
      </c>
      <c r="G107" s="83" t="s">
        <v>2102</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2430</v>
      </c>
      <c r="B108" s="78" t="s">
        <v>2448</v>
      </c>
      <c r="C108" s="80" t="s">
        <v>2449</v>
      </c>
      <c r="D108" s="82" t="s">
        <v>2450</v>
      </c>
      <c r="E108" s="82" t="s">
        <v>2451</v>
      </c>
      <c r="F108" s="83" t="s">
        <v>2314</v>
      </c>
      <c r="G108" s="83" t="s">
        <v>2086</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2430</v>
      </c>
      <c r="B109" s="78" t="s">
        <v>2452</v>
      </c>
      <c r="C109" s="80" t="s">
        <v>2453</v>
      </c>
      <c r="D109" s="82" t="s">
        <v>2454</v>
      </c>
      <c r="E109" s="82" t="s">
        <v>2455</v>
      </c>
      <c r="F109" s="83" t="s">
        <v>2314</v>
      </c>
      <c r="G109" s="83" t="s">
        <v>2086</v>
      </c>
      <c r="H109" s="83">
        <v>2</v>
      </c>
      <c r="I109" s="85">
        <f>IF(COUNTIF(J109:AW109,"&lt;&gt;")=0,"",SUMPRODUCT(((Recommendations[ImplStatus]="Implemented")+(Recommendations[ImplStatus]="Compensated"))*ISNUMBER(MATCH(Recommendations[Id],J109:AW109,0)))/COUNTIF(J109:AW109,"&lt;&gt;"))</f>
        <v>0</v>
      </c>
      <c r="J109" s="87" t="s">
        <v>629</v>
      </c>
      <c r="K109" s="87" t="s">
        <v>636</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2430</v>
      </c>
      <c r="B110" s="78" t="s">
        <v>2456</v>
      </c>
      <c r="C110" s="80" t="s">
        <v>2457</v>
      </c>
      <c r="D110" s="82" t="s">
        <v>2458</v>
      </c>
      <c r="E110" s="82" t="s">
        <v>2459</v>
      </c>
      <c r="F110" s="83" t="s">
        <v>2043</v>
      </c>
      <c r="G110" s="83" t="s">
        <v>2086</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2430</v>
      </c>
      <c r="B111" s="78" t="s">
        <v>2460</v>
      </c>
      <c r="C111" s="80" t="s">
        <v>2461</v>
      </c>
      <c r="D111" s="82" t="s">
        <v>2462</v>
      </c>
      <c r="E111" s="82" t="s">
        <v>2463</v>
      </c>
      <c r="F111" s="83" t="s">
        <v>2043</v>
      </c>
      <c r="G111" s="83" t="s">
        <v>2086</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2464</v>
      </c>
      <c r="B112" s="77">
        <v>13</v>
      </c>
      <c r="C112" s="79" t="s">
        <v>20</v>
      </c>
      <c r="D112" s="81" t="s">
        <v>2465</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2464</v>
      </c>
      <c r="B113" s="78" t="s">
        <v>2466</v>
      </c>
      <c r="C113" s="80" t="s">
        <v>2467</v>
      </c>
      <c r="D113" s="82" t="s">
        <v>2468</v>
      </c>
      <c r="E113" s="82" t="s">
        <v>2469</v>
      </c>
      <c r="F113" s="83" t="s">
        <v>2314</v>
      </c>
      <c r="G113" s="83" t="s">
        <v>2054</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2464</v>
      </c>
      <c r="B114" s="78" t="s">
        <v>2470</v>
      </c>
      <c r="C114" s="80" t="s">
        <v>2471</v>
      </c>
      <c r="D114" s="82" t="s">
        <v>2472</v>
      </c>
      <c r="E114" s="82" t="s">
        <v>2473</v>
      </c>
      <c r="F114" s="83" t="s">
        <v>2043</v>
      </c>
      <c r="G114" s="83" t="s">
        <v>2054</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2464</v>
      </c>
      <c r="B115" s="78" t="s">
        <v>2474</v>
      </c>
      <c r="C115" s="80" t="s">
        <v>2475</v>
      </c>
      <c r="D115" s="82" t="s">
        <v>2476</v>
      </c>
      <c r="E115" s="82" t="s">
        <v>2477</v>
      </c>
      <c r="F115" s="83" t="s">
        <v>2314</v>
      </c>
      <c r="G115" s="83" t="s">
        <v>2054</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2464</v>
      </c>
      <c r="B116" s="78" t="s">
        <v>2478</v>
      </c>
      <c r="C116" s="80" t="s">
        <v>2479</v>
      </c>
      <c r="D116" s="82" t="s">
        <v>2480</v>
      </c>
      <c r="E116" s="82" t="s">
        <v>2481</v>
      </c>
      <c r="F116" s="83" t="s">
        <v>2314</v>
      </c>
      <c r="G116" s="83" t="s">
        <v>2086</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2464</v>
      </c>
      <c r="B117" s="78" t="s">
        <v>2482</v>
      </c>
      <c r="C117" s="80" t="s">
        <v>2483</v>
      </c>
      <c r="D117" s="82" t="s">
        <v>2484</v>
      </c>
      <c r="E117" s="82" t="s">
        <v>2485</v>
      </c>
      <c r="F117" s="83" t="s">
        <v>2043</v>
      </c>
      <c r="G117" s="83" t="s">
        <v>2086</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2464</v>
      </c>
      <c r="B118" s="78" t="s">
        <v>2486</v>
      </c>
      <c r="C118" s="80" t="s">
        <v>2487</v>
      </c>
      <c r="D118" s="82" t="s">
        <v>2488</v>
      </c>
      <c r="E118" s="82" t="s">
        <v>2489</v>
      </c>
      <c r="F118" s="83" t="s">
        <v>2314</v>
      </c>
      <c r="G118" s="83" t="s">
        <v>2054</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2464</v>
      </c>
      <c r="B119" s="78" t="s">
        <v>2490</v>
      </c>
      <c r="C119" s="80" t="s">
        <v>2491</v>
      </c>
      <c r="D119" s="82" t="s">
        <v>2492</v>
      </c>
      <c r="E119" s="82" t="s">
        <v>2493</v>
      </c>
      <c r="F119" s="83" t="s">
        <v>2043</v>
      </c>
      <c r="G119" s="83" t="s">
        <v>2086</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2464</v>
      </c>
      <c r="B120" s="78" t="s">
        <v>2494</v>
      </c>
      <c r="C120" s="80" t="s">
        <v>2495</v>
      </c>
      <c r="D120" s="82" t="s">
        <v>2496</v>
      </c>
      <c r="E120" s="82" t="s">
        <v>2497</v>
      </c>
      <c r="F120" s="83" t="s">
        <v>2314</v>
      </c>
      <c r="G120" s="83" t="s">
        <v>2086</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2464</v>
      </c>
      <c r="B121" s="78" t="s">
        <v>2498</v>
      </c>
      <c r="C121" s="80" t="s">
        <v>2499</v>
      </c>
      <c r="D121" s="82" t="s">
        <v>2500</v>
      </c>
      <c r="E121" s="82" t="s">
        <v>2501</v>
      </c>
      <c r="F121" s="83" t="s">
        <v>2314</v>
      </c>
      <c r="G121" s="83" t="s">
        <v>2086</v>
      </c>
      <c r="H121" s="83">
        <v>3</v>
      </c>
      <c r="I121" s="85">
        <f>IF(COUNTIF(J121:AW121,"&lt;&gt;")=0,"",SUMPRODUCT(((Recommendations[ImplStatus]="Implemented")+(Recommendations[ImplStatus]="Compensated"))*ISNUMBER(MATCH(Recommendations[Id],J121:AW121,0)))/COUNTIF(J121:AW121,"&lt;&gt;"))</f>
        <v>0</v>
      </c>
      <c r="J121" s="87" t="s">
        <v>1583</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2464</v>
      </c>
      <c r="B122" s="78" t="s">
        <v>2502</v>
      </c>
      <c r="C122" s="80" t="s">
        <v>2503</v>
      </c>
      <c r="D122" s="82" t="s">
        <v>2504</v>
      </c>
      <c r="E122" s="82" t="s">
        <v>2505</v>
      </c>
      <c r="F122" s="83" t="s">
        <v>2314</v>
      </c>
      <c r="G122" s="83" t="s">
        <v>2086</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2464</v>
      </c>
      <c r="B123" s="78" t="s">
        <v>2506</v>
      </c>
      <c r="C123" s="80" t="s">
        <v>2507</v>
      </c>
      <c r="D123" s="82" t="s">
        <v>2508</v>
      </c>
      <c r="E123" s="82" t="s">
        <v>2509</v>
      </c>
      <c r="F123" s="83" t="s">
        <v>2314</v>
      </c>
      <c r="G123" s="83" t="s">
        <v>2054</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2510</v>
      </c>
      <c r="B124" s="77">
        <v>14</v>
      </c>
      <c r="C124" s="79" t="s">
        <v>20</v>
      </c>
      <c r="D124" s="81" t="s">
        <v>2511</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2510</v>
      </c>
      <c r="B125" s="78" t="s">
        <v>2512</v>
      </c>
      <c r="C125" s="80" t="s">
        <v>2513</v>
      </c>
      <c r="D125" s="82" t="s">
        <v>2514</v>
      </c>
      <c r="E125" s="82" t="s">
        <v>2515</v>
      </c>
      <c r="F125" s="83" t="s">
        <v>2161</v>
      </c>
      <c r="G125" s="83" t="s">
        <v>2102</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2510</v>
      </c>
      <c r="B126" s="78" t="s">
        <v>2516</v>
      </c>
      <c r="C126" s="80" t="s">
        <v>2517</v>
      </c>
      <c r="D126" s="82" t="s">
        <v>2518</v>
      </c>
      <c r="E126" s="82" t="s">
        <v>2519</v>
      </c>
      <c r="F126" s="83" t="s">
        <v>2186</v>
      </c>
      <c r="G126" s="83" t="s">
        <v>2086</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2510</v>
      </c>
      <c r="B127" s="78" t="s">
        <v>2520</v>
      </c>
      <c r="C127" s="80" t="s">
        <v>2521</v>
      </c>
      <c r="D127" s="82" t="s">
        <v>2522</v>
      </c>
      <c r="E127" s="82" t="s">
        <v>2523</v>
      </c>
      <c r="F127" s="83" t="s">
        <v>2186</v>
      </c>
      <c r="G127" s="83" t="s">
        <v>2086</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2510</v>
      </c>
      <c r="B128" s="78" t="s">
        <v>2524</v>
      </c>
      <c r="C128" s="80" t="s">
        <v>2525</v>
      </c>
      <c r="D128" s="82" t="s">
        <v>2526</v>
      </c>
      <c r="E128" s="82" t="s">
        <v>2527</v>
      </c>
      <c r="F128" s="83" t="s">
        <v>2186</v>
      </c>
      <c r="G128" s="83" t="s">
        <v>2086</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2510</v>
      </c>
      <c r="B129" s="78" t="s">
        <v>2528</v>
      </c>
      <c r="C129" s="80" t="s">
        <v>2529</v>
      </c>
      <c r="D129" s="82" t="s">
        <v>2530</v>
      </c>
      <c r="E129" s="82" t="s">
        <v>2531</v>
      </c>
      <c r="F129" s="83" t="s">
        <v>2186</v>
      </c>
      <c r="G129" s="83" t="s">
        <v>2086</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2510</v>
      </c>
      <c r="B130" s="78" t="s">
        <v>2532</v>
      </c>
      <c r="C130" s="80" t="s">
        <v>2533</v>
      </c>
      <c r="D130" s="82" t="s">
        <v>2534</v>
      </c>
      <c r="E130" s="82" t="s">
        <v>2535</v>
      </c>
      <c r="F130" s="83" t="s">
        <v>2186</v>
      </c>
      <c r="G130" s="83" t="s">
        <v>2086</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2510</v>
      </c>
      <c r="B131" s="78" t="s">
        <v>2536</v>
      </c>
      <c r="C131" s="80" t="s">
        <v>2537</v>
      </c>
      <c r="D131" s="82" t="s">
        <v>2538</v>
      </c>
      <c r="E131" s="82" t="s">
        <v>2539</v>
      </c>
      <c r="F131" s="83" t="s">
        <v>2186</v>
      </c>
      <c r="G131" s="83" t="s">
        <v>2086</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2510</v>
      </c>
      <c r="B132" s="78" t="s">
        <v>2540</v>
      </c>
      <c r="C132" s="80" t="s">
        <v>2541</v>
      </c>
      <c r="D132" s="82" t="s">
        <v>2542</v>
      </c>
      <c r="E132" s="82" t="s">
        <v>2543</v>
      </c>
      <c r="F132" s="83" t="s">
        <v>2186</v>
      </c>
      <c r="G132" s="83" t="s">
        <v>2086</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2510</v>
      </c>
      <c r="B133" s="78" t="s">
        <v>2544</v>
      </c>
      <c r="C133" s="80" t="s">
        <v>2545</v>
      </c>
      <c r="D133" s="82" t="s">
        <v>2546</v>
      </c>
      <c r="E133" s="82" t="s">
        <v>2547</v>
      </c>
      <c r="F133" s="83" t="s">
        <v>2186</v>
      </c>
      <c r="G133" s="83" t="s">
        <v>2086</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2548</v>
      </c>
      <c r="B134" s="77">
        <v>15</v>
      </c>
      <c r="C134" s="79" t="s">
        <v>20</v>
      </c>
      <c r="D134" s="81" t="s">
        <v>2549</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2548</v>
      </c>
      <c r="B135" s="78" t="s">
        <v>2550</v>
      </c>
      <c r="C135" s="80" t="s">
        <v>2551</v>
      </c>
      <c r="D135" s="82" t="s">
        <v>2552</v>
      </c>
      <c r="E135" s="82" t="s">
        <v>2553</v>
      </c>
      <c r="F135" s="83" t="s">
        <v>2186</v>
      </c>
      <c r="G135" s="83" t="s">
        <v>2044</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2548</v>
      </c>
      <c r="B136" s="78" t="s">
        <v>2554</v>
      </c>
      <c r="C136" s="80" t="s">
        <v>2555</v>
      </c>
      <c r="D136" s="82" t="s">
        <v>2556</v>
      </c>
      <c r="E136" s="82" t="s">
        <v>2557</v>
      </c>
      <c r="F136" s="83" t="s">
        <v>2161</v>
      </c>
      <c r="G136" s="83" t="s">
        <v>2102</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2548</v>
      </c>
      <c r="B137" s="78" t="s">
        <v>2558</v>
      </c>
      <c r="C137" s="80" t="s">
        <v>2559</v>
      </c>
      <c r="D137" s="82" t="s">
        <v>2560</v>
      </c>
      <c r="E137" s="82" t="s">
        <v>2561</v>
      </c>
      <c r="F137" s="83" t="s">
        <v>2186</v>
      </c>
      <c r="G137" s="83" t="s">
        <v>2102</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2548</v>
      </c>
      <c r="B138" s="78" t="s">
        <v>2562</v>
      </c>
      <c r="C138" s="80" t="s">
        <v>2563</v>
      </c>
      <c r="D138" s="82" t="s">
        <v>2564</v>
      </c>
      <c r="E138" s="82" t="s">
        <v>2565</v>
      </c>
      <c r="F138" s="83" t="s">
        <v>2161</v>
      </c>
      <c r="G138" s="83" t="s">
        <v>2102</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2548</v>
      </c>
      <c r="B139" s="78" t="s">
        <v>2566</v>
      </c>
      <c r="C139" s="80" t="s">
        <v>2567</v>
      </c>
      <c r="D139" s="82" t="s">
        <v>2568</v>
      </c>
      <c r="E139" s="82" t="s">
        <v>2569</v>
      </c>
      <c r="F139" s="83" t="s">
        <v>2186</v>
      </c>
      <c r="G139" s="83" t="s">
        <v>2102</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2548</v>
      </c>
      <c r="B140" s="78" t="s">
        <v>2570</v>
      </c>
      <c r="C140" s="80" t="s">
        <v>2571</v>
      </c>
      <c r="D140" s="82" t="s">
        <v>2572</v>
      </c>
      <c r="E140" s="82" t="s">
        <v>2573</v>
      </c>
      <c r="F140" s="83" t="s">
        <v>2101</v>
      </c>
      <c r="G140" s="83" t="s">
        <v>2102</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2548</v>
      </c>
      <c r="B141" s="78" t="s">
        <v>2574</v>
      </c>
      <c r="C141" s="80" t="s">
        <v>2575</v>
      </c>
      <c r="D141" s="82" t="s">
        <v>2576</v>
      </c>
      <c r="E141" s="82" t="s">
        <v>2577</v>
      </c>
      <c r="F141" s="83" t="s">
        <v>2101</v>
      </c>
      <c r="G141" s="83" t="s">
        <v>2086</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2578</v>
      </c>
      <c r="B142" s="77">
        <v>16</v>
      </c>
      <c r="C142" s="79" t="s">
        <v>20</v>
      </c>
      <c r="D142" s="81" t="s">
        <v>2579</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2578</v>
      </c>
      <c r="B143" s="78" t="s">
        <v>2580</v>
      </c>
      <c r="C143" s="80" t="s">
        <v>2581</v>
      </c>
      <c r="D143" s="82" t="s">
        <v>2582</v>
      </c>
      <c r="E143" s="82" t="s">
        <v>2583</v>
      </c>
      <c r="F143" s="83" t="s">
        <v>2161</v>
      </c>
      <c r="G143" s="83" t="s">
        <v>2102</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2578</v>
      </c>
      <c r="B144" s="78" t="s">
        <v>2584</v>
      </c>
      <c r="C144" s="80" t="s">
        <v>2585</v>
      </c>
      <c r="D144" s="82" t="s">
        <v>2586</v>
      </c>
      <c r="E144" s="82" t="s">
        <v>2587</v>
      </c>
      <c r="F144" s="83" t="s">
        <v>2161</v>
      </c>
      <c r="G144" s="83" t="s">
        <v>2102</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2578</v>
      </c>
      <c r="B145" s="78" t="s">
        <v>2588</v>
      </c>
      <c r="C145" s="80" t="s">
        <v>2589</v>
      </c>
      <c r="D145" s="82" t="s">
        <v>2590</v>
      </c>
      <c r="E145" s="82" t="s">
        <v>2591</v>
      </c>
      <c r="F145" s="83" t="s">
        <v>2069</v>
      </c>
      <c r="G145" s="83" t="s">
        <v>2054</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2578</v>
      </c>
      <c r="B146" s="78" t="s">
        <v>2592</v>
      </c>
      <c r="C146" s="80" t="s">
        <v>2593</v>
      </c>
      <c r="D146" s="82" t="s">
        <v>2594</v>
      </c>
      <c r="E146" s="82" t="s">
        <v>2595</v>
      </c>
      <c r="F146" s="83" t="s">
        <v>2069</v>
      </c>
      <c r="G146" s="83" t="s">
        <v>2044</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2578</v>
      </c>
      <c r="B147" s="78" t="s">
        <v>2596</v>
      </c>
      <c r="C147" s="80" t="s">
        <v>2597</v>
      </c>
      <c r="D147" s="82" t="s">
        <v>2598</v>
      </c>
      <c r="E147" s="82" t="s">
        <v>2599</v>
      </c>
      <c r="F147" s="83" t="s">
        <v>2069</v>
      </c>
      <c r="G147" s="83" t="s">
        <v>2086</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2578</v>
      </c>
      <c r="B148" s="78" t="s">
        <v>2600</v>
      </c>
      <c r="C148" s="80" t="s">
        <v>2601</v>
      </c>
      <c r="D148" s="82" t="s">
        <v>2602</v>
      </c>
      <c r="E148" s="82" t="s">
        <v>2603</v>
      </c>
      <c r="F148" s="83" t="s">
        <v>2161</v>
      </c>
      <c r="G148" s="83" t="s">
        <v>2102</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2578</v>
      </c>
      <c r="B149" s="78" t="s">
        <v>2604</v>
      </c>
      <c r="C149" s="80" t="s">
        <v>2605</v>
      </c>
      <c r="D149" s="82" t="s">
        <v>2606</v>
      </c>
      <c r="E149" s="82" t="s">
        <v>2607</v>
      </c>
      <c r="F149" s="83" t="s">
        <v>2069</v>
      </c>
      <c r="G149" s="83" t="s">
        <v>2086</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2578</v>
      </c>
      <c r="B150" s="78" t="s">
        <v>2608</v>
      </c>
      <c r="C150" s="80" t="s">
        <v>2609</v>
      </c>
      <c r="D150" s="82" t="s">
        <v>2610</v>
      </c>
      <c r="E150" s="82" t="s">
        <v>2611</v>
      </c>
      <c r="F150" s="83" t="s">
        <v>2314</v>
      </c>
      <c r="G150" s="83" t="s">
        <v>2086</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2578</v>
      </c>
      <c r="B151" s="78" t="s">
        <v>2612</v>
      </c>
      <c r="C151" s="80" t="s">
        <v>2613</v>
      </c>
      <c r="D151" s="82" t="s">
        <v>2614</v>
      </c>
      <c r="E151" s="82" t="s">
        <v>2615</v>
      </c>
      <c r="F151" s="83" t="s">
        <v>2186</v>
      </c>
      <c r="G151" s="83" t="s">
        <v>2086</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2578</v>
      </c>
      <c r="B152" s="78" t="s">
        <v>2616</v>
      </c>
      <c r="C152" s="80" t="s">
        <v>2617</v>
      </c>
      <c r="D152" s="82" t="s">
        <v>2618</v>
      </c>
      <c r="E152" s="82" t="s">
        <v>2619</v>
      </c>
      <c r="F152" s="83" t="s">
        <v>2069</v>
      </c>
      <c r="G152" s="83" t="s">
        <v>2086</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2578</v>
      </c>
      <c r="B153" s="78" t="s">
        <v>2620</v>
      </c>
      <c r="C153" s="80" t="s">
        <v>2621</v>
      </c>
      <c r="D153" s="82" t="s">
        <v>2622</v>
      </c>
      <c r="E153" s="82" t="s">
        <v>2623</v>
      </c>
      <c r="F153" s="83" t="s">
        <v>2069</v>
      </c>
      <c r="G153" s="83" t="s">
        <v>2086</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2578</v>
      </c>
      <c r="B154" s="78" t="s">
        <v>2624</v>
      </c>
      <c r="C154" s="80" t="s">
        <v>2625</v>
      </c>
      <c r="D154" s="82" t="s">
        <v>2626</v>
      </c>
      <c r="E154" s="82" t="s">
        <v>2627</v>
      </c>
      <c r="F154" s="83" t="s">
        <v>2069</v>
      </c>
      <c r="G154" s="83" t="s">
        <v>2086</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2578</v>
      </c>
      <c r="B155" s="78" t="s">
        <v>2628</v>
      </c>
      <c r="C155" s="80" t="s">
        <v>2629</v>
      </c>
      <c r="D155" s="82" t="s">
        <v>2630</v>
      </c>
      <c r="E155" s="82" t="s">
        <v>2631</v>
      </c>
      <c r="F155" s="83" t="s">
        <v>2069</v>
      </c>
      <c r="G155" s="83" t="s">
        <v>2054</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2578</v>
      </c>
      <c r="B156" s="78" t="s">
        <v>2632</v>
      </c>
      <c r="C156" s="80" t="s">
        <v>2633</v>
      </c>
      <c r="D156" s="82" t="s">
        <v>2634</v>
      </c>
      <c r="E156" s="82" t="s">
        <v>2635</v>
      </c>
      <c r="F156" s="83" t="s">
        <v>2069</v>
      </c>
      <c r="G156" s="83" t="s">
        <v>2086</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2636</v>
      </c>
      <c r="B157" s="77">
        <v>17</v>
      </c>
      <c r="C157" s="79" t="s">
        <v>20</v>
      </c>
      <c r="D157" s="81" t="s">
        <v>2637</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2636</v>
      </c>
      <c r="B158" s="78" t="s">
        <v>2638</v>
      </c>
      <c r="C158" s="80" t="s">
        <v>2639</v>
      </c>
      <c r="D158" s="82" t="s">
        <v>2640</v>
      </c>
      <c r="E158" s="82" t="s">
        <v>2641</v>
      </c>
      <c r="F158" s="83" t="s">
        <v>2186</v>
      </c>
      <c r="G158" s="83" t="s">
        <v>2049</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2636</v>
      </c>
      <c r="B159" s="78" t="s">
        <v>2642</v>
      </c>
      <c r="C159" s="80" t="s">
        <v>2643</v>
      </c>
      <c r="D159" s="82" t="s">
        <v>2644</v>
      </c>
      <c r="E159" s="82" t="s">
        <v>2645</v>
      </c>
      <c r="F159" s="83" t="s">
        <v>2161</v>
      </c>
      <c r="G159" s="83" t="s">
        <v>2102</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2636</v>
      </c>
      <c r="B160" s="78" t="s">
        <v>2646</v>
      </c>
      <c r="C160" s="80" t="s">
        <v>2647</v>
      </c>
      <c r="D160" s="82" t="s">
        <v>2648</v>
      </c>
      <c r="E160" s="82" t="s">
        <v>2649</v>
      </c>
      <c r="F160" s="83" t="s">
        <v>2161</v>
      </c>
      <c r="G160" s="83" t="s">
        <v>2102</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2636</v>
      </c>
      <c r="B161" s="78" t="s">
        <v>2650</v>
      </c>
      <c r="C161" s="80" t="s">
        <v>2651</v>
      </c>
      <c r="D161" s="82" t="s">
        <v>2652</v>
      </c>
      <c r="E161" s="82" t="s">
        <v>2653</v>
      </c>
      <c r="F161" s="83" t="s">
        <v>2161</v>
      </c>
      <c r="G161" s="83" t="s">
        <v>2102</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2636</v>
      </c>
      <c r="B162" s="78" t="s">
        <v>2654</v>
      </c>
      <c r="C162" s="80" t="s">
        <v>2655</v>
      </c>
      <c r="D162" s="82" t="s">
        <v>2656</v>
      </c>
      <c r="E162" s="82" t="s">
        <v>2657</v>
      </c>
      <c r="F162" s="83" t="s">
        <v>2186</v>
      </c>
      <c r="G162" s="83" t="s">
        <v>2049</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2636</v>
      </c>
      <c r="B163" s="78" t="s">
        <v>2658</v>
      </c>
      <c r="C163" s="80" t="s">
        <v>2659</v>
      </c>
      <c r="D163" s="82" t="s">
        <v>2660</v>
      </c>
      <c r="E163" s="82" t="s">
        <v>2661</v>
      </c>
      <c r="F163" s="83" t="s">
        <v>2186</v>
      </c>
      <c r="G163" s="83" t="s">
        <v>2049</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2636</v>
      </c>
      <c r="B164" s="78" t="s">
        <v>2662</v>
      </c>
      <c r="C164" s="80" t="s">
        <v>2663</v>
      </c>
      <c r="D164" s="82" t="s">
        <v>2664</v>
      </c>
      <c r="E164" s="82" t="s">
        <v>2665</v>
      </c>
      <c r="F164" s="83" t="s">
        <v>2186</v>
      </c>
      <c r="G164" s="83" t="s">
        <v>2417</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2636</v>
      </c>
      <c r="B165" s="78" t="s">
        <v>2666</v>
      </c>
      <c r="C165" s="80" t="s">
        <v>2667</v>
      </c>
      <c r="D165" s="82" t="s">
        <v>2668</v>
      </c>
      <c r="E165" s="82" t="s">
        <v>2669</v>
      </c>
      <c r="F165" s="83" t="s">
        <v>2186</v>
      </c>
      <c r="G165" s="83" t="s">
        <v>2417</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2636</v>
      </c>
      <c r="B166" s="78" t="s">
        <v>2670</v>
      </c>
      <c r="C166" s="80" t="s">
        <v>2671</v>
      </c>
      <c r="D166" s="82" t="s">
        <v>2672</v>
      </c>
      <c r="E166" s="82" t="s">
        <v>2673</v>
      </c>
      <c r="F166" s="83" t="s">
        <v>2161</v>
      </c>
      <c r="G166" s="83" t="s">
        <v>2417</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2674</v>
      </c>
      <c r="B167" s="77">
        <v>18</v>
      </c>
      <c r="C167" s="79" t="s">
        <v>20</v>
      </c>
      <c r="D167" s="81" t="s">
        <v>2675</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2674</v>
      </c>
      <c r="B168" s="78" t="s">
        <v>2676</v>
      </c>
      <c r="C168" s="80" t="s">
        <v>2677</v>
      </c>
      <c r="D168" s="82" t="s">
        <v>2678</v>
      </c>
      <c r="E168" s="82" t="s">
        <v>2679</v>
      </c>
      <c r="F168" s="83" t="s">
        <v>2161</v>
      </c>
      <c r="G168" s="83" t="s">
        <v>2102</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2674</v>
      </c>
      <c r="B169" s="78" t="s">
        <v>2680</v>
      </c>
      <c r="C169" s="80" t="s">
        <v>2681</v>
      </c>
      <c r="D169" s="82" t="s">
        <v>2682</v>
      </c>
      <c r="E169" s="82" t="s">
        <v>2683</v>
      </c>
      <c r="F169" s="83" t="s">
        <v>2314</v>
      </c>
      <c r="G169" s="83" t="s">
        <v>2054</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2674</v>
      </c>
      <c r="B170" s="78" t="s">
        <v>2684</v>
      </c>
      <c r="C170" s="80" t="s">
        <v>2685</v>
      </c>
      <c r="D170" s="82" t="s">
        <v>2686</v>
      </c>
      <c r="E170" s="82" t="s">
        <v>2687</v>
      </c>
      <c r="F170" s="83" t="s">
        <v>2314</v>
      </c>
      <c r="G170" s="83" t="s">
        <v>2086</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2674</v>
      </c>
      <c r="B171" s="78" t="s">
        <v>2688</v>
      </c>
      <c r="C171" s="80" t="s">
        <v>2689</v>
      </c>
      <c r="D171" s="82" t="s">
        <v>2690</v>
      </c>
      <c r="E171" s="82" t="s">
        <v>2691</v>
      </c>
      <c r="F171" s="83" t="s">
        <v>2314</v>
      </c>
      <c r="G171" s="83" t="s">
        <v>2086</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2674</v>
      </c>
      <c r="B172" s="88" t="s">
        <v>2692</v>
      </c>
      <c r="C172" s="89" t="s">
        <v>2693</v>
      </c>
      <c r="D172" s="90" t="s">
        <v>2694</v>
      </c>
      <c r="E172" s="90" t="s">
        <v>2695</v>
      </c>
      <c r="F172" s="91" t="s">
        <v>2314</v>
      </c>
      <c r="G172" s="91" t="s">
        <v>2054</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1758</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IFERROR(INDEX('Recommendations'!$G$2:$G$366, MATCH(J2,'Recommendations'!$B$2:$B$366,0))="Implemented", FALSE))</xm:f>
            <x14:dxf>
              <font>
                <color rgb="FF000000"/>
              </font>
              <fill>
                <patternFill>
                  <bgColor rgb="FF3C7D22"/>
                </patternFill>
              </fill>
            </x14:dxf>
          </x14:cfRule>
          <x14:cfRule type="expression" priority="2" id="{00000000-000E-0000-0400-000002000000}">
            <xm:f>AND(J2&lt;&gt;"", IFERROR(INDEX('Recommendations'!$G$2:$G$366, MATCH(J2,'Recommendations'!$B$2:$B$366,0))="Compensated", FALSE))</xm:f>
            <x14:dxf>
              <font>
                <color rgb="FF000000"/>
              </font>
              <fill>
                <patternFill>
                  <bgColor rgb="FFC6E0B4"/>
                </patternFill>
              </fill>
            </x14:dxf>
          </x14:cfRule>
          <x14:cfRule type="expression" priority="3" id="{00000000-000E-0000-0400-000003000000}">
            <xm:f>AND(J2&lt;&gt;"", IFERROR(INDEX('Recommendations'!$G$2:$G$366, MATCH(J2,'Recommendations'!$B$2:$B$366,0))="Testing", FALSE))</xm:f>
            <x14:dxf>
              <font>
                <color rgb="FF000000"/>
              </font>
              <fill>
                <patternFill>
                  <bgColor rgb="FFFFC000"/>
                </patternFill>
              </fill>
            </x14:dxf>
          </x14:cfRule>
          <x14:cfRule type="expression" priority="4" id="{00000000-000E-0000-0400-000004000000}">
            <xm:f>AND(J2&lt;&gt;"", IFERROR(INDEX('Recommendations'!$G$2:$G$366, MATCH(J2,'Recommendations'!$B$2:$B$366,0))="Failed", FALSE))</xm:f>
            <x14:dxf>
              <font>
                <color rgb="FF000000"/>
              </font>
              <fill>
                <patternFill>
                  <bgColor rgb="FFD82891"/>
                </patternFill>
              </fill>
            </x14:dxf>
          </x14:cfRule>
          <x14:cfRule type="expression" priority="5" id="{00000000-000E-0000-0400-000005000000}">
            <xm:f>AND(J2&lt;&gt;"", IFERROR(INDEX('Recommendations'!$G$2:$G$366, MATCH(J2,'Recommendations'!$B$2:$B$366,0))="Risk Accepted", FALSE))</xm:f>
            <x14:dxf>
              <font>
                <color rgb="FF000000"/>
              </font>
              <fill>
                <patternFill>
                  <bgColor rgb="FFD9D9D9"/>
                </patternFill>
              </fill>
            </x14:dxf>
          </x14:cfRule>
          <x14:cfRule type="expression" priority="6" id="{00000000-000E-0000-0400-000006000000}">
            <xm:f>AND(J2&lt;&gt;"", IFERROR(INDEX('Recommendations'!$G$2:$G$366, MATCH(J2,'Recommendations'!$B$2:$B$366,0))="N/A",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2696</v>
      </c>
      <c r="C1" s="118" t="s">
        <v>9</v>
      </c>
      <c r="D1" s="118" t="s">
        <v>1902</v>
      </c>
      <c r="E1" s="118" t="s">
        <v>2697</v>
      </c>
      <c r="F1" s="118" t="s">
        <v>2698</v>
      </c>
      <c r="G1" s="118" t="s">
        <v>1996</v>
      </c>
      <c r="H1" s="118" t="s">
        <v>1997</v>
      </c>
      <c r="I1" s="118" t="s">
        <v>1998</v>
      </c>
      <c r="J1" s="118" t="s">
        <v>1999</v>
      </c>
      <c r="K1" s="118" t="s">
        <v>2000</v>
      </c>
      <c r="L1" s="118" t="s">
        <v>2001</v>
      </c>
      <c r="M1" s="118" t="s">
        <v>2002</v>
      </c>
      <c r="N1" s="118" t="s">
        <v>2003</v>
      </c>
      <c r="O1" s="118" t="s">
        <v>2004</v>
      </c>
      <c r="P1" s="118" t="s">
        <v>2005</v>
      </c>
      <c r="Q1" s="118" t="s">
        <v>2006</v>
      </c>
      <c r="R1" s="118" t="s">
        <v>2007</v>
      </c>
      <c r="S1" s="118" t="s">
        <v>2008</v>
      </c>
      <c r="T1" s="118" t="s">
        <v>2009</v>
      </c>
      <c r="U1" s="118" t="s">
        <v>2010</v>
      </c>
      <c r="V1" s="118" t="s">
        <v>2011</v>
      </c>
      <c r="W1" s="118" t="s">
        <v>2012</v>
      </c>
      <c r="X1" s="118" t="s">
        <v>2013</v>
      </c>
      <c r="Y1" s="118" t="s">
        <v>2014</v>
      </c>
      <c r="Z1" s="118" t="s">
        <v>2015</v>
      </c>
      <c r="AA1" s="118" t="s">
        <v>2016</v>
      </c>
      <c r="AB1" s="118" t="s">
        <v>2017</v>
      </c>
      <c r="AC1" s="118" t="s">
        <v>2018</v>
      </c>
      <c r="AD1" s="118" t="s">
        <v>2019</v>
      </c>
      <c r="AE1" s="118" t="s">
        <v>2020</v>
      </c>
      <c r="AF1" s="118" t="s">
        <v>2021</v>
      </c>
      <c r="AG1" s="118" t="s">
        <v>2022</v>
      </c>
      <c r="AH1" s="118" t="s">
        <v>2023</v>
      </c>
      <c r="AI1" s="118" t="s">
        <v>2024</v>
      </c>
      <c r="AJ1" s="118" t="s">
        <v>2025</v>
      </c>
      <c r="AK1" s="118" t="s">
        <v>2026</v>
      </c>
      <c r="AL1" s="118" t="s">
        <v>2027</v>
      </c>
      <c r="AM1" s="118" t="s">
        <v>2028</v>
      </c>
      <c r="AN1" s="118" t="s">
        <v>2029</v>
      </c>
      <c r="AO1" s="118" t="s">
        <v>2030</v>
      </c>
      <c r="AP1" s="118" t="s">
        <v>2031</v>
      </c>
      <c r="AQ1" s="118" t="s">
        <v>2032</v>
      </c>
      <c r="AR1" s="118" t="s">
        <v>2033</v>
      </c>
      <c r="AS1" s="118" t="s">
        <v>2034</v>
      </c>
      <c r="AT1" s="118" t="s">
        <v>2035</v>
      </c>
      <c r="AU1" s="119" t="s">
        <v>2036</v>
      </c>
    </row>
    <row r="2" spans="1:47" ht="60" customHeight="1" x14ac:dyDescent="0.35">
      <c r="A2" s="113" t="s">
        <v>2699</v>
      </c>
      <c r="B2" s="103" t="s">
        <v>2700</v>
      </c>
      <c r="C2" s="104" t="s">
        <v>2701</v>
      </c>
      <c r="D2" s="104" t="s">
        <v>2702</v>
      </c>
      <c r="E2" s="104" t="s">
        <v>2703</v>
      </c>
      <c r="F2" s="105" t="s">
        <v>2704</v>
      </c>
      <c r="G2" s="106">
        <f>IF(COUNTIF(H2:AU2,"&lt;&gt;")=0,"",SUMPRODUCT(((Recommendations[ImplStatus]="Implemented")+(Recommendations[ImplStatus]="Compensated"))*ISNUMBER(MATCH(Recommendations[Id],H2:AU2,0)))/COUNTIF(H2:AU2,"&lt;&gt;"))</f>
        <v>0</v>
      </c>
      <c r="H2" s="107" t="s">
        <v>553</v>
      </c>
      <c r="I2" s="107" t="s">
        <v>574</v>
      </c>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2705</v>
      </c>
      <c r="B3" s="103" t="s">
        <v>2706</v>
      </c>
      <c r="C3" s="104" t="s">
        <v>2707</v>
      </c>
      <c r="D3" s="104" t="s">
        <v>2708</v>
      </c>
      <c r="E3" s="104" t="s">
        <v>2709</v>
      </c>
      <c r="F3" s="105" t="s">
        <v>2710</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2711</v>
      </c>
      <c r="B4" s="103" t="s">
        <v>2712</v>
      </c>
      <c r="C4" s="104" t="s">
        <v>2713</v>
      </c>
      <c r="D4" s="104" t="s">
        <v>2714</v>
      </c>
      <c r="E4" s="104" t="s">
        <v>2715</v>
      </c>
      <c r="F4" s="105" t="s">
        <v>2716</v>
      </c>
      <c r="G4" s="106">
        <f>IF(COUNTIF(H4:AU4,"&lt;&gt;")=0,"",SUMPRODUCT(((Recommendations[ImplStatus]="Implemented")+(Recommendations[ImplStatus]="Compensated"))*ISNUMBER(MATCH(Recommendations[Id],H4:AU4,0)))/COUNTIF(H4:AU4,"&lt;&gt;"))</f>
        <v>0</v>
      </c>
      <c r="H4" s="107" t="s">
        <v>701</v>
      </c>
      <c r="I4" s="107" t="s">
        <v>713</v>
      </c>
      <c r="J4" s="107" t="s">
        <v>1457</v>
      </c>
      <c r="K4" s="107" t="s">
        <v>1473</v>
      </c>
      <c r="L4" s="107" t="s">
        <v>1479</v>
      </c>
      <c r="M4" s="107" t="s">
        <v>1485</v>
      </c>
      <c r="N4" s="107" t="s">
        <v>1490</v>
      </c>
      <c r="O4" s="107" t="s">
        <v>1519</v>
      </c>
      <c r="P4" s="107" t="s">
        <v>1531</v>
      </c>
      <c r="Q4" s="107" t="s">
        <v>1541</v>
      </c>
      <c r="R4" s="107" t="s">
        <v>1546</v>
      </c>
      <c r="S4" s="107" t="s">
        <v>1551</v>
      </c>
      <c r="T4" s="107" t="s">
        <v>1556</v>
      </c>
      <c r="U4" s="107" t="s">
        <v>1561</v>
      </c>
      <c r="V4" s="107" t="s">
        <v>1566</v>
      </c>
      <c r="W4" s="107" t="s">
        <v>1578</v>
      </c>
      <c r="X4" s="107" t="s">
        <v>1583</v>
      </c>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2717</v>
      </c>
      <c r="B5" s="103" t="s">
        <v>2718</v>
      </c>
      <c r="C5" s="104" t="s">
        <v>2719</v>
      </c>
      <c r="D5" s="104" t="s">
        <v>2720</v>
      </c>
      <c r="E5" s="104" t="s">
        <v>2721</v>
      </c>
      <c r="F5" s="105" t="s">
        <v>2722</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2723</v>
      </c>
      <c r="B6" s="103" t="s">
        <v>2724</v>
      </c>
      <c r="C6" s="104" t="s">
        <v>2725</v>
      </c>
      <c r="D6" s="104" t="s">
        <v>2726</v>
      </c>
      <c r="E6" s="104" t="s">
        <v>20</v>
      </c>
      <c r="F6" s="105" t="s">
        <v>2727</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2728</v>
      </c>
      <c r="B7" s="103" t="s">
        <v>2729</v>
      </c>
      <c r="C7" s="104" t="s">
        <v>2730</v>
      </c>
      <c r="D7" s="104" t="s">
        <v>2731</v>
      </c>
      <c r="E7" s="104" t="s">
        <v>20</v>
      </c>
      <c r="F7" s="105" t="s">
        <v>2732</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2733</v>
      </c>
      <c r="B8" s="103" t="s">
        <v>2734</v>
      </c>
      <c r="C8" s="104" t="s">
        <v>2735</v>
      </c>
      <c r="D8" s="104" t="s">
        <v>2736</v>
      </c>
      <c r="E8" s="104" t="s">
        <v>20</v>
      </c>
      <c r="F8" s="105" t="s">
        <v>2737</v>
      </c>
      <c r="G8" s="106">
        <f>IF(COUNTIF(H8:AU8,"&lt;&gt;")=0,"",SUMPRODUCT(((Recommendations[ImplStatus]="Implemented")+(Recommendations[ImplStatus]="Compensated"))*ISNUMBER(MATCH(Recommendations[Id],H8:AU8,0)))/COUNTIF(H8:AU8,"&lt;&gt;"))</f>
        <v>0</v>
      </c>
      <c r="H8" s="107" t="s">
        <v>744</v>
      </c>
      <c r="I8" s="107" t="s">
        <v>858</v>
      </c>
      <c r="J8" s="107" t="s">
        <v>1501</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2738</v>
      </c>
      <c r="B9" s="103" t="s">
        <v>2739</v>
      </c>
      <c r="C9" s="104" t="s">
        <v>2740</v>
      </c>
      <c r="D9" s="104" t="s">
        <v>2741</v>
      </c>
      <c r="E9" s="104" t="s">
        <v>20</v>
      </c>
      <c r="F9" s="105" t="s">
        <v>2742</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2743</v>
      </c>
      <c r="B10" s="103" t="s">
        <v>2744</v>
      </c>
      <c r="C10" s="104" t="s">
        <v>2745</v>
      </c>
      <c r="D10" s="104" t="s">
        <v>2746</v>
      </c>
      <c r="E10" s="104" t="s">
        <v>20</v>
      </c>
      <c r="F10" s="105" t="s">
        <v>2747</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2748</v>
      </c>
      <c r="B11" s="103" t="s">
        <v>2749</v>
      </c>
      <c r="C11" s="104" t="s">
        <v>2750</v>
      </c>
      <c r="D11" s="104" t="s">
        <v>2751</v>
      </c>
      <c r="E11" s="104" t="s">
        <v>20</v>
      </c>
      <c r="F11" s="105" t="s">
        <v>2752</v>
      </c>
      <c r="G11" s="106">
        <f>IF(COUNTIF(H11:AU11,"&lt;&gt;")=0,"",SUMPRODUCT(((Recommendations[ImplStatus]="Implemented")+(Recommendations[ImplStatus]="Compensated"))*ISNUMBER(MATCH(Recommendations[Id],H11:AU11,0)))/COUNTIF(H11:AU11,"&lt;&gt;"))</f>
        <v>0</v>
      </c>
      <c r="H11" s="107" t="s">
        <v>494</v>
      </c>
      <c r="I11" s="107" t="s">
        <v>694</v>
      </c>
      <c r="J11" s="107" t="s">
        <v>773</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2753</v>
      </c>
      <c r="B12" s="103" t="s">
        <v>2754</v>
      </c>
      <c r="C12" s="104" t="s">
        <v>2755</v>
      </c>
      <c r="D12" s="104" t="s">
        <v>2756</v>
      </c>
      <c r="E12" s="104" t="s">
        <v>20</v>
      </c>
      <c r="F12" s="105" t="s">
        <v>2757</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2758</v>
      </c>
      <c r="B13" s="103" t="s">
        <v>2759</v>
      </c>
      <c r="C13" s="104" t="s">
        <v>2760</v>
      </c>
      <c r="D13" s="104" t="s">
        <v>2761</v>
      </c>
      <c r="E13" s="104" t="s">
        <v>20</v>
      </c>
      <c r="F13" s="105" t="s">
        <v>2762</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2763</v>
      </c>
      <c r="B14" s="103" t="s">
        <v>2764</v>
      </c>
      <c r="C14" s="104" t="s">
        <v>2765</v>
      </c>
      <c r="D14" s="104" t="s">
        <v>2766</v>
      </c>
      <c r="E14" s="104" t="s">
        <v>20</v>
      </c>
      <c r="F14" s="105" t="s">
        <v>2767</v>
      </c>
      <c r="G14" s="106">
        <f>IF(COUNTIF(H14:AU14,"&lt;&gt;")=0,"",SUMPRODUCT(((Recommendations[ImplStatus]="Implemented")+(Recommendations[ImplStatus]="Compensated"))*ISNUMBER(MATCH(Recommendations[Id],H14:AU14,0)))/COUNTIF(H14:AU14,"&lt;&gt;"))</f>
        <v>0</v>
      </c>
      <c r="H14" s="107" t="s">
        <v>478</v>
      </c>
      <c r="I14" s="107" t="s">
        <v>484</v>
      </c>
      <c r="J14" s="107" t="s">
        <v>707</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2768</v>
      </c>
      <c r="B15" s="103" t="s">
        <v>2769</v>
      </c>
      <c r="C15" s="104" t="s">
        <v>2770</v>
      </c>
      <c r="D15" s="104" t="s">
        <v>2771</v>
      </c>
      <c r="E15" s="104" t="s">
        <v>20</v>
      </c>
      <c r="F15" s="105" t="s">
        <v>2772</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2773</v>
      </c>
      <c r="B16" s="103" t="s">
        <v>2774</v>
      </c>
      <c r="C16" s="104" t="s">
        <v>2775</v>
      </c>
      <c r="D16" s="104" t="s">
        <v>2776</v>
      </c>
      <c r="E16" s="104" t="s">
        <v>20</v>
      </c>
      <c r="F16" s="105" t="s">
        <v>2777</v>
      </c>
      <c r="G16" s="106">
        <f>IF(COUNTIF(H16:AU16,"&lt;&gt;")=0,"",SUMPRODUCT(((Recommendations[ImplStatus]="Implemented")+(Recommendations[ImplStatus]="Compensated"))*ISNUMBER(MATCH(Recommendations[Id],H16:AU16,0)))/COUNTIF(H16:AU16,"&lt;&gt;"))</f>
        <v>0</v>
      </c>
      <c r="H16" s="107" t="s">
        <v>689</v>
      </c>
      <c r="I16" s="107" t="s">
        <v>870</v>
      </c>
      <c r="J16" s="107" t="s">
        <v>1005</v>
      </c>
      <c r="K16" s="107" t="s">
        <v>1399</v>
      </c>
      <c r="L16" s="107" t="s">
        <v>1595</v>
      </c>
      <c r="M16" s="107" t="s">
        <v>1601</v>
      </c>
      <c r="N16" s="107" t="s">
        <v>1606</v>
      </c>
      <c r="O16" s="107" t="s">
        <v>1612</v>
      </c>
      <c r="P16" s="107" t="s">
        <v>1697</v>
      </c>
      <c r="Q16" s="107" t="s">
        <v>1702</v>
      </c>
      <c r="R16" s="107" t="s">
        <v>1707</v>
      </c>
      <c r="S16" s="107" t="s">
        <v>1713</v>
      </c>
      <c r="T16" s="107" t="s">
        <v>1717</v>
      </c>
      <c r="U16" s="107" t="s">
        <v>1721</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2778</v>
      </c>
      <c r="B17" s="103" t="s">
        <v>2779</v>
      </c>
      <c r="C17" s="104" t="s">
        <v>2780</v>
      </c>
      <c r="D17" s="104" t="s">
        <v>2781</v>
      </c>
      <c r="E17" s="104" t="s">
        <v>20</v>
      </c>
      <c r="F17" s="105" t="s">
        <v>2782</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2783</v>
      </c>
      <c r="B18" s="103" t="s">
        <v>2784</v>
      </c>
      <c r="C18" s="104" t="s">
        <v>2785</v>
      </c>
      <c r="D18" s="104" t="s">
        <v>2786</v>
      </c>
      <c r="E18" s="104" t="s">
        <v>20</v>
      </c>
      <c r="F18" s="105" t="s">
        <v>2787</v>
      </c>
      <c r="G18" s="106">
        <f>IF(COUNTIF(H18:AU18,"&lt;&gt;")=0,"",SUMPRODUCT(((Recommendations[ImplStatus]="Implemented")+(Recommendations[ImplStatus]="Compensated"))*ISNUMBER(MATCH(Recommendations[Id],H18:AU18,0)))/COUNTIF(H18:AU18,"&lt;&gt;"))</f>
        <v>0</v>
      </c>
      <c r="H18" s="107" t="s">
        <v>643</v>
      </c>
      <c r="I18" s="107" t="s">
        <v>671</v>
      </c>
      <c r="J18" s="107" t="s">
        <v>1501</v>
      </c>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2788</v>
      </c>
      <c r="B19" s="103" t="s">
        <v>2789</v>
      </c>
      <c r="C19" s="104" t="s">
        <v>2790</v>
      </c>
      <c r="D19" s="104" t="s">
        <v>2791</v>
      </c>
      <c r="E19" s="104" t="s">
        <v>20</v>
      </c>
      <c r="F19" s="105" t="s">
        <v>2792</v>
      </c>
      <c r="G19" s="106">
        <f>IF(COUNTIF(H19:AU19,"&lt;&gt;")=0,"",SUMPRODUCT(((Recommendations[ImplStatus]="Implemented")+(Recommendations[ImplStatus]="Compensated"))*ISNUMBER(MATCH(Recommendations[Id],H19:AU19,0)))/COUNTIF(H19:AU19,"&lt;&gt;"))</f>
        <v>0</v>
      </c>
      <c r="H19" s="107" t="s">
        <v>489</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2793</v>
      </c>
      <c r="B20" s="103" t="s">
        <v>2794</v>
      </c>
      <c r="C20" s="104" t="s">
        <v>2795</v>
      </c>
      <c r="D20" s="104" t="s">
        <v>2796</v>
      </c>
      <c r="E20" s="104" t="s">
        <v>20</v>
      </c>
      <c r="F20" s="105" t="s">
        <v>2797</v>
      </c>
      <c r="G20" s="106">
        <f>IF(COUNTIF(H20:AU20,"&lt;&gt;")=0,"",SUMPRODUCT(((Recommendations[ImplStatus]="Implemented")+(Recommendations[ImplStatus]="Compensated"))*ISNUMBER(MATCH(Recommendations[Id],H20:AU20,0)))/COUNTIF(H20:AU20,"&lt;&gt;"))</f>
        <v>0</v>
      </c>
      <c r="H20" s="107" t="s">
        <v>65</v>
      </c>
      <c r="I20" s="107" t="s">
        <v>70</v>
      </c>
      <c r="J20" s="107" t="s">
        <v>75</v>
      </c>
      <c r="K20" s="107" t="s">
        <v>95</v>
      </c>
      <c r="L20" s="107" t="s">
        <v>100</v>
      </c>
      <c r="M20" s="107" t="s">
        <v>105</v>
      </c>
      <c r="N20" s="107" t="s">
        <v>145</v>
      </c>
      <c r="O20" s="107" t="s">
        <v>382</v>
      </c>
      <c r="P20" s="107" t="s">
        <v>385</v>
      </c>
      <c r="Q20" s="107" t="s">
        <v>404</v>
      </c>
      <c r="R20" s="107" t="s">
        <v>407</v>
      </c>
      <c r="S20" s="107" t="s">
        <v>426</v>
      </c>
      <c r="T20" s="107" t="s">
        <v>429</v>
      </c>
      <c r="U20" s="107" t="s">
        <v>505</v>
      </c>
      <c r="V20" s="107" t="s">
        <v>510</v>
      </c>
      <c r="W20" s="107" t="s">
        <v>515</v>
      </c>
      <c r="X20" s="107" t="s">
        <v>569</v>
      </c>
      <c r="Y20" s="107" t="s">
        <v>607</v>
      </c>
      <c r="Z20" s="107" t="s">
        <v>610</v>
      </c>
      <c r="AA20" s="107" t="s">
        <v>623</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2798</v>
      </c>
      <c r="B21" s="103" t="s">
        <v>2799</v>
      </c>
      <c r="C21" s="104" t="s">
        <v>2800</v>
      </c>
      <c r="D21" s="104" t="s">
        <v>2801</v>
      </c>
      <c r="E21" s="104" t="s">
        <v>2802</v>
      </c>
      <c r="F21" s="105" t="s">
        <v>2803</v>
      </c>
      <c r="G21" s="106">
        <f>IF(COUNTIF(H21:AU21,"&lt;&gt;")=0,"",SUMPRODUCT(((Recommendations[ImplStatus]="Implemented")+(Recommendations[ImplStatus]="Compensated"))*ISNUMBER(MATCH(Recommendations[Id],H21:AU21,0)))/COUNTIF(H21:AU21,"&lt;&gt;"))</f>
        <v>0</v>
      </c>
      <c r="H21" s="107" t="s">
        <v>616</v>
      </c>
      <c r="I21" s="107" t="s">
        <v>629</v>
      </c>
      <c r="J21" s="107" t="s">
        <v>636</v>
      </c>
      <c r="K21" s="107" t="s">
        <v>809</v>
      </c>
      <c r="L21" s="107" t="s">
        <v>815</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2804</v>
      </c>
      <c r="B22" s="103" t="s">
        <v>2805</v>
      </c>
      <c r="C22" s="104" t="s">
        <v>2806</v>
      </c>
      <c r="D22" s="104" t="s">
        <v>2807</v>
      </c>
      <c r="E22" s="104" t="s">
        <v>2808</v>
      </c>
      <c r="F22" s="105" t="s">
        <v>2809</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2810</v>
      </c>
      <c r="B23" s="103" t="s">
        <v>2811</v>
      </c>
      <c r="C23" s="104" t="s">
        <v>2812</v>
      </c>
      <c r="D23" s="104" t="s">
        <v>2813</v>
      </c>
      <c r="E23" s="104" t="s">
        <v>2814</v>
      </c>
      <c r="F23" s="105" t="s">
        <v>2815</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2816</v>
      </c>
      <c r="B24" s="103" t="s">
        <v>2817</v>
      </c>
      <c r="C24" s="104" t="s">
        <v>2818</v>
      </c>
      <c r="D24" s="104" t="s">
        <v>2819</v>
      </c>
      <c r="E24" s="104" t="s">
        <v>20</v>
      </c>
      <c r="F24" s="105" t="s">
        <v>2820</v>
      </c>
      <c r="G24" s="106">
        <f>IF(COUNTIF(H24:AU24,"&lt;&gt;")=0,"",SUMPRODUCT(((Recommendations[ImplStatus]="Implemented")+(Recommendations[ImplStatus]="Compensated"))*ISNUMBER(MATCH(Recommendations[Id],H24:AU24,0)))/COUNTIF(H24:AU24,"&lt;&gt;"))</f>
        <v>0</v>
      </c>
      <c r="H24" s="107" t="s">
        <v>851</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2821</v>
      </c>
      <c r="B25" s="103" t="s">
        <v>2822</v>
      </c>
      <c r="C25" s="104" t="s">
        <v>2823</v>
      </c>
      <c r="D25" s="104" t="s">
        <v>20</v>
      </c>
      <c r="E25" s="104" t="s">
        <v>20</v>
      </c>
      <c r="F25" s="105" t="s">
        <v>2824</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2825</v>
      </c>
      <c r="B26" s="103" t="s">
        <v>2826</v>
      </c>
      <c r="C26" s="104" t="s">
        <v>2827</v>
      </c>
      <c r="D26" s="104" t="s">
        <v>2828</v>
      </c>
      <c r="E26" s="104" t="s">
        <v>20</v>
      </c>
      <c r="F26" s="105" t="s">
        <v>2829</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2830</v>
      </c>
      <c r="B27" s="103" t="s">
        <v>2831</v>
      </c>
      <c r="C27" s="104" t="s">
        <v>2832</v>
      </c>
      <c r="D27" s="104" t="s">
        <v>2833</v>
      </c>
      <c r="E27" s="104" t="s">
        <v>2834</v>
      </c>
      <c r="F27" s="105" t="s">
        <v>2835</v>
      </c>
      <c r="G27" s="106">
        <f>IF(COUNTIF(H27:AU27,"&lt;&gt;")=0,"",SUMPRODUCT(((Recommendations[ImplStatus]="Implemented")+(Recommendations[ImplStatus]="Compensated"))*ISNUMBER(MATCH(Recommendations[Id],H27:AU27,0)))/COUNTIF(H27:AU27,"&lt;&gt;"))</f>
        <v>0</v>
      </c>
      <c r="H27" s="107" t="s">
        <v>110</v>
      </c>
      <c r="I27" s="107" t="s">
        <v>115</v>
      </c>
      <c r="J27" s="107" t="s">
        <v>120</v>
      </c>
      <c r="K27" s="107" t="s">
        <v>125</v>
      </c>
      <c r="L27" s="107" t="s">
        <v>130</v>
      </c>
      <c r="M27" s="107" t="s">
        <v>135</v>
      </c>
      <c r="N27" s="107" t="s">
        <v>548</v>
      </c>
      <c r="O27" s="107" t="s">
        <v>581</v>
      </c>
      <c r="P27" s="107" t="s">
        <v>595</v>
      </c>
      <c r="Q27" s="107" t="s">
        <v>779</v>
      </c>
      <c r="R27" s="107" t="s">
        <v>882</v>
      </c>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2836</v>
      </c>
      <c r="B28" s="103" t="s">
        <v>2837</v>
      </c>
      <c r="C28" s="104" t="s">
        <v>2838</v>
      </c>
      <c r="D28" s="104" t="s">
        <v>20</v>
      </c>
      <c r="E28" s="104" t="s">
        <v>20</v>
      </c>
      <c r="F28" s="105" t="s">
        <v>2839</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2840</v>
      </c>
      <c r="B29" s="103" t="s">
        <v>2841</v>
      </c>
      <c r="C29" s="104" t="s">
        <v>2842</v>
      </c>
      <c r="D29" s="104" t="s">
        <v>2843</v>
      </c>
      <c r="E29" s="104" t="s">
        <v>2844</v>
      </c>
      <c r="F29" s="105" t="s">
        <v>2845</v>
      </c>
      <c r="G29" s="106">
        <f>IF(COUNTIF(H29:AU29,"&lt;&gt;")=0,"",SUMPRODUCT(((Recommendations[ImplStatus]="Implemented")+(Recommendations[ImplStatus]="Compensated"))*ISNUMBER(MATCH(Recommendations[Id],H29:AU29,0)))/COUNTIF(H29:AU29,"&lt;&gt;"))</f>
        <v>0</v>
      </c>
      <c r="H29" s="107" t="s">
        <v>140</v>
      </c>
      <c r="I29" s="107" t="s">
        <v>150</v>
      </c>
      <c r="J29" s="107" t="s">
        <v>155</v>
      </c>
      <c r="K29" s="107" t="s">
        <v>1737</v>
      </c>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2846</v>
      </c>
      <c r="B30" s="103" t="s">
        <v>2847</v>
      </c>
      <c r="C30" s="104" t="s">
        <v>2848</v>
      </c>
      <c r="D30" s="104" t="s">
        <v>2849</v>
      </c>
      <c r="E30" s="104" t="s">
        <v>20</v>
      </c>
      <c r="F30" s="105" t="s">
        <v>2850</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2851</v>
      </c>
      <c r="B31" s="103" t="s">
        <v>2852</v>
      </c>
      <c r="C31" s="104" t="s">
        <v>2853</v>
      </c>
      <c r="D31" s="104" t="s">
        <v>2854</v>
      </c>
      <c r="E31" s="104" t="s">
        <v>2855</v>
      </c>
      <c r="F31" s="105" t="s">
        <v>2856</v>
      </c>
      <c r="G31" s="106">
        <f>IF(COUNTIF(H31:AU31,"&lt;&gt;")=0,"",SUMPRODUCT(((Recommendations[ImplStatus]="Implemented")+(Recommendations[ImplStatus]="Compensated"))*ISNUMBER(MATCH(Recommendations[Id],H31:AU31,0)))/COUNTIF(H31:AU31,"&lt;&gt;"))</f>
        <v>0</v>
      </c>
      <c r="H31" s="107" t="s">
        <v>165</v>
      </c>
      <c r="I31" s="107" t="s">
        <v>170</v>
      </c>
      <c r="J31" s="107" t="s">
        <v>175</v>
      </c>
      <c r="K31" s="107" t="s">
        <v>180</v>
      </c>
      <c r="L31" s="107" t="s">
        <v>185</v>
      </c>
      <c r="M31" s="107" t="s">
        <v>190</v>
      </c>
      <c r="N31" s="107" t="s">
        <v>195</v>
      </c>
      <c r="O31" s="107" t="s">
        <v>200</v>
      </c>
      <c r="P31" s="107" t="s">
        <v>205</v>
      </c>
      <c r="Q31" s="107" t="s">
        <v>228</v>
      </c>
      <c r="R31" s="107" t="s">
        <v>232</v>
      </c>
      <c r="S31" s="107" t="s">
        <v>236</v>
      </c>
      <c r="T31" s="107" t="s">
        <v>240</v>
      </c>
      <c r="U31" s="107" t="s">
        <v>248</v>
      </c>
      <c r="V31" s="107" t="s">
        <v>252</v>
      </c>
      <c r="W31" s="107" t="s">
        <v>256</v>
      </c>
      <c r="X31" s="107" t="s">
        <v>260</v>
      </c>
      <c r="Y31" s="107" t="s">
        <v>264</v>
      </c>
      <c r="Z31" s="107" t="s">
        <v>268</v>
      </c>
      <c r="AA31" s="107" t="s">
        <v>272</v>
      </c>
      <c r="AB31" s="107" t="s">
        <v>280</v>
      </c>
      <c r="AC31" s="107" t="s">
        <v>284</v>
      </c>
      <c r="AD31" s="107" t="s">
        <v>288</v>
      </c>
      <c r="AE31" s="107" t="s">
        <v>292</v>
      </c>
      <c r="AF31" s="107" t="s">
        <v>300</v>
      </c>
      <c r="AG31" s="107" t="s">
        <v>466</v>
      </c>
      <c r="AH31" s="107" t="s">
        <v>666</v>
      </c>
      <c r="AI31" s="107" t="s">
        <v>676</v>
      </c>
      <c r="AJ31" s="107" t="s">
        <v>750</v>
      </c>
      <c r="AK31" s="107" t="s">
        <v>756</v>
      </c>
      <c r="AL31" s="107" t="s">
        <v>761</v>
      </c>
      <c r="AM31" s="107" t="s">
        <v>1668</v>
      </c>
      <c r="AN31" s="107" t="s">
        <v>1673</v>
      </c>
      <c r="AO31" s="107"/>
      <c r="AP31" s="107"/>
      <c r="AQ31" s="107"/>
      <c r="AR31" s="107"/>
      <c r="AS31" s="107"/>
      <c r="AT31" s="107"/>
      <c r="AU31" s="115"/>
    </row>
    <row r="32" spans="1:47" ht="60" customHeight="1" x14ac:dyDescent="0.35">
      <c r="A32" s="113" t="s">
        <v>2857</v>
      </c>
      <c r="B32" s="103" t="s">
        <v>2858</v>
      </c>
      <c r="C32" s="104" t="s">
        <v>2859</v>
      </c>
      <c r="D32" s="104" t="s">
        <v>2860</v>
      </c>
      <c r="E32" s="104" t="s">
        <v>2861</v>
      </c>
      <c r="F32" s="105" t="s">
        <v>2862</v>
      </c>
      <c r="G32" s="106">
        <f>IF(COUNTIF(H32:AU32,"&lt;&gt;")=0,"",SUMPRODUCT(((Recommendations[ImplStatus]="Implemented")+(Recommendations[ImplStatus]="Compensated"))*ISNUMBER(MATCH(Recommendations[Id],H32:AU32,0)))/COUNTIF(H32:AU32,"&lt;&gt;"))</f>
        <v>0</v>
      </c>
      <c r="H32" s="107" t="s">
        <v>494</v>
      </c>
      <c r="I32" s="107" t="s">
        <v>767</v>
      </c>
      <c r="J32" s="107" t="s">
        <v>773</v>
      </c>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2863</v>
      </c>
      <c r="B33" s="103" t="s">
        <v>2864</v>
      </c>
      <c r="C33" s="104" t="s">
        <v>2865</v>
      </c>
      <c r="D33" s="104" t="s">
        <v>2866</v>
      </c>
      <c r="E33" s="104" t="s">
        <v>20</v>
      </c>
      <c r="F33" s="105" t="s">
        <v>2867</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2868</v>
      </c>
      <c r="B34" s="103" t="s">
        <v>2869</v>
      </c>
      <c r="C34" s="104" t="s">
        <v>2870</v>
      </c>
      <c r="D34" s="104" t="s">
        <v>2871</v>
      </c>
      <c r="E34" s="104" t="s">
        <v>20</v>
      </c>
      <c r="F34" s="105" t="s">
        <v>2872</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2873</v>
      </c>
      <c r="B35" s="103" t="s">
        <v>2874</v>
      </c>
      <c r="C35" s="104" t="s">
        <v>2875</v>
      </c>
      <c r="D35" s="104" t="s">
        <v>2876</v>
      </c>
      <c r="E35" s="104" t="s">
        <v>2877</v>
      </c>
      <c r="F35" s="105" t="s">
        <v>2878</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2879</v>
      </c>
      <c r="B36" s="103" t="s">
        <v>2880</v>
      </c>
      <c r="C36" s="104" t="s">
        <v>2881</v>
      </c>
      <c r="D36" s="104" t="s">
        <v>2882</v>
      </c>
      <c r="E36" s="104" t="s">
        <v>2883</v>
      </c>
      <c r="F36" s="105" t="s">
        <v>2884</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2885</v>
      </c>
      <c r="B37" s="103" t="s">
        <v>2886</v>
      </c>
      <c r="C37" s="104" t="s">
        <v>2887</v>
      </c>
      <c r="D37" s="104" t="s">
        <v>2888</v>
      </c>
      <c r="E37" s="104" t="s">
        <v>20</v>
      </c>
      <c r="F37" s="105" t="s">
        <v>2889</v>
      </c>
      <c r="G37" s="106">
        <f>IF(COUNTIF(H37:AU37,"&lt;&gt;")=0,"",SUMPRODUCT(((Recommendations[ImplStatus]="Implemented")+(Recommendations[ImplStatus]="Compensated"))*ISNUMBER(MATCH(Recommendations[Id],H37:AU37,0)))/COUNTIF(H37:AU37,"&lt;&gt;"))</f>
        <v>0</v>
      </c>
      <c r="H37" s="107" t="s">
        <v>531</v>
      </c>
      <c r="I37" s="107" t="s">
        <v>834</v>
      </c>
      <c r="J37" s="107" t="s">
        <v>839</v>
      </c>
      <c r="K37" s="107" t="s">
        <v>844</v>
      </c>
      <c r="L37" s="107" t="s">
        <v>904</v>
      </c>
      <c r="M37" s="107" t="s">
        <v>909</v>
      </c>
      <c r="N37" s="107" t="s">
        <v>915</v>
      </c>
      <c r="O37" s="107" t="s">
        <v>921</v>
      </c>
      <c r="P37" s="107" t="s">
        <v>927</v>
      </c>
      <c r="Q37" s="107" t="s">
        <v>933</v>
      </c>
      <c r="R37" s="107" t="s">
        <v>938</v>
      </c>
      <c r="S37" s="107" t="s">
        <v>959</v>
      </c>
      <c r="T37" s="107" t="s">
        <v>964</v>
      </c>
      <c r="U37" s="107" t="s">
        <v>970</v>
      </c>
      <c r="V37" s="107" t="s">
        <v>977</v>
      </c>
      <c r="W37" s="107" t="s">
        <v>983</v>
      </c>
      <c r="X37" s="107" t="s">
        <v>988</v>
      </c>
      <c r="Y37" s="107" t="s">
        <v>994</v>
      </c>
      <c r="Z37" s="107" t="s">
        <v>999</v>
      </c>
      <c r="AA37" s="107" t="s">
        <v>1010</v>
      </c>
      <c r="AB37" s="107" t="s">
        <v>1016</v>
      </c>
      <c r="AC37" s="107" t="s">
        <v>1022</v>
      </c>
      <c r="AD37" s="107" t="s">
        <v>1027</v>
      </c>
      <c r="AE37" s="107" t="s">
        <v>1033</v>
      </c>
      <c r="AF37" s="107" t="s">
        <v>1038</v>
      </c>
      <c r="AG37" s="107" t="s">
        <v>1043</v>
      </c>
      <c r="AH37" s="107" t="s">
        <v>1048</v>
      </c>
      <c r="AI37" s="107" t="s">
        <v>1053</v>
      </c>
      <c r="AJ37" s="107" t="s">
        <v>1058</v>
      </c>
      <c r="AK37" s="107" t="s">
        <v>1064</v>
      </c>
      <c r="AL37" s="107" t="s">
        <v>1069</v>
      </c>
      <c r="AM37" s="107" t="s">
        <v>1074</v>
      </c>
      <c r="AN37" s="107" t="s">
        <v>1079</v>
      </c>
      <c r="AO37" s="107" t="s">
        <v>1084</v>
      </c>
      <c r="AP37" s="107" t="s">
        <v>1089</v>
      </c>
      <c r="AQ37" s="107" t="s">
        <v>1094</v>
      </c>
      <c r="AR37" s="107" t="s">
        <v>1099</v>
      </c>
      <c r="AS37" s="107" t="s">
        <v>1104</v>
      </c>
      <c r="AT37" s="107" t="s">
        <v>1109</v>
      </c>
      <c r="AU37" s="115" t="s">
        <v>1114</v>
      </c>
    </row>
    <row r="38" spans="1:47" ht="60" customHeight="1" x14ac:dyDescent="0.35">
      <c r="A38" s="113" t="s">
        <v>2890</v>
      </c>
      <c r="B38" s="103" t="s">
        <v>2891</v>
      </c>
      <c r="C38" s="104" t="s">
        <v>2892</v>
      </c>
      <c r="D38" s="104" t="s">
        <v>2893</v>
      </c>
      <c r="E38" s="104" t="s">
        <v>2894</v>
      </c>
      <c r="F38" s="105" t="s">
        <v>2895</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2896</v>
      </c>
      <c r="B39" s="103" t="s">
        <v>2897</v>
      </c>
      <c r="C39" s="104" t="s">
        <v>2898</v>
      </c>
      <c r="D39" s="104" t="s">
        <v>2899</v>
      </c>
      <c r="E39" s="104" t="s">
        <v>20</v>
      </c>
      <c r="F39" s="105" t="s">
        <v>2900</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2901</v>
      </c>
      <c r="B40" s="103" t="s">
        <v>2902</v>
      </c>
      <c r="C40" s="104" t="s">
        <v>2903</v>
      </c>
      <c r="D40" s="104" t="s">
        <v>2904</v>
      </c>
      <c r="E40" s="104" t="s">
        <v>2905</v>
      </c>
      <c r="F40" s="105" t="s">
        <v>2906</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2907</v>
      </c>
      <c r="B41" s="103" t="s">
        <v>2908</v>
      </c>
      <c r="C41" s="104" t="s">
        <v>2909</v>
      </c>
      <c r="D41" s="104" t="s">
        <v>2910</v>
      </c>
      <c r="E41" s="104" t="s">
        <v>2911</v>
      </c>
      <c r="F41" s="105" t="s">
        <v>2912</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2913</v>
      </c>
      <c r="B42" s="103" t="s">
        <v>2914</v>
      </c>
      <c r="C42" s="104" t="s">
        <v>2915</v>
      </c>
      <c r="D42" s="104" t="s">
        <v>2916</v>
      </c>
      <c r="E42" s="104" t="s">
        <v>2917</v>
      </c>
      <c r="F42" s="105" t="s">
        <v>2918</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2919</v>
      </c>
      <c r="B43" s="103" t="s">
        <v>2920</v>
      </c>
      <c r="C43" s="104" t="s">
        <v>2921</v>
      </c>
      <c r="D43" s="104" t="s">
        <v>2922</v>
      </c>
      <c r="E43" s="104" t="s">
        <v>2923</v>
      </c>
      <c r="F43" s="105" t="s">
        <v>2924</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2925</v>
      </c>
      <c r="B44" s="103" t="s">
        <v>2926</v>
      </c>
      <c r="C44" s="104" t="s">
        <v>2927</v>
      </c>
      <c r="D44" s="104" t="s">
        <v>2928</v>
      </c>
      <c r="E44" s="104" t="s">
        <v>20</v>
      </c>
      <c r="F44" s="105" t="s">
        <v>2929</v>
      </c>
      <c r="G44" s="106">
        <f>IF(COUNTIF(H44:AU44,"&lt;&gt;")=0,"",SUMPRODUCT(((Recommendations[ImplStatus]="Implemented")+(Recommendations[ImplStatus]="Compensated"))*ISNUMBER(MATCH(Recommendations[Id],H44:AU44,0)))/COUNTIF(H44:AU44,"&lt;&gt;"))</f>
        <v>0</v>
      </c>
      <c r="H44" s="107" t="s">
        <v>85</v>
      </c>
      <c r="I44" s="107" t="s">
        <v>1631</v>
      </c>
      <c r="J44" s="107" t="s">
        <v>1636</v>
      </c>
      <c r="K44" s="107" t="s">
        <v>1641</v>
      </c>
      <c r="L44" s="107" t="s">
        <v>1646</v>
      </c>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2930</v>
      </c>
      <c r="B45" s="108" t="s">
        <v>2931</v>
      </c>
      <c r="C45" s="109" t="s">
        <v>2932</v>
      </c>
      <c r="D45" s="109" t="s">
        <v>2933</v>
      </c>
      <c r="E45" s="109" t="s">
        <v>2934</v>
      </c>
      <c r="F45" s="110" t="s">
        <v>2935</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1758</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IFERROR(INDEX('Recommendations'!$G$2:$G$366, MATCH(H2,'Recommendations'!$B$2:$B$366,0))="Implemented", FALSE))</xm:f>
            <x14:dxf>
              <font>
                <color rgb="FF000000"/>
              </font>
              <fill>
                <patternFill>
                  <bgColor rgb="FF3C7D22"/>
                </patternFill>
              </fill>
            </x14:dxf>
          </x14:cfRule>
          <x14:cfRule type="expression" priority="2" id="{00000000-000E-0000-0500-000002000000}">
            <xm:f>AND(H2&lt;&gt;"", IFERROR(INDEX('Recommendations'!$G$2:$G$366, MATCH(H2,'Recommendations'!$B$2:$B$366,0))="Compensated", FALSE))</xm:f>
            <x14:dxf>
              <font>
                <color rgb="FF000000"/>
              </font>
              <fill>
                <patternFill>
                  <bgColor rgb="FFC6E0B4"/>
                </patternFill>
              </fill>
            </x14:dxf>
          </x14:cfRule>
          <x14:cfRule type="expression" priority="3" id="{00000000-000E-0000-0500-000003000000}">
            <xm:f>AND(H2&lt;&gt;"", IFERROR(INDEX('Recommendations'!$G$2:$G$366, MATCH(H2,'Recommendations'!$B$2:$B$366,0))="Testing", FALSE))</xm:f>
            <x14:dxf>
              <font>
                <color rgb="FF000000"/>
              </font>
              <fill>
                <patternFill>
                  <bgColor rgb="FFFFC000"/>
                </patternFill>
              </fill>
            </x14:dxf>
          </x14:cfRule>
          <x14:cfRule type="expression" priority="4" id="{00000000-000E-0000-0500-000004000000}">
            <xm:f>AND(H2&lt;&gt;"", IFERROR(INDEX('Recommendations'!$G$2:$G$366, MATCH(H2,'Recommendations'!$B$2:$B$366,0))="Failed", FALSE))</xm:f>
            <x14:dxf>
              <font>
                <color rgb="FF000000"/>
              </font>
              <fill>
                <patternFill>
                  <bgColor rgb="FFD82891"/>
                </patternFill>
              </fill>
            </x14:dxf>
          </x14:cfRule>
          <x14:cfRule type="expression" priority="5" id="{00000000-000E-0000-0500-000005000000}">
            <xm:f>AND(H2&lt;&gt;"", IFERROR(INDEX('Recommendations'!$G$2:$G$366, MATCH(H2,'Recommendations'!$B$2:$B$366,0))="Risk Accepted", FALSE))</xm:f>
            <x14:dxf>
              <font>
                <color rgb="FF000000"/>
              </font>
              <fill>
                <patternFill>
                  <bgColor rgb="FFD9D9D9"/>
                </patternFill>
              </fill>
            </x14:dxf>
          </x14:cfRule>
          <x14:cfRule type="expression" priority="6" id="{00000000-000E-0000-0500-000006000000}">
            <xm:f>AND(H2&lt;&gt;"", IFERROR(INDEX('Recommendations'!$G$2:$G$366, MATCH(H2,'Recommendations'!$B$2:$B$366,0))="N/A",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2936</v>
      </c>
      <c r="B1" s="142" t="s">
        <v>1990</v>
      </c>
      <c r="C1" s="142" t="s">
        <v>1</v>
      </c>
      <c r="D1" s="142" t="s">
        <v>1991</v>
      </c>
      <c r="E1" s="142" t="s">
        <v>2937</v>
      </c>
      <c r="F1" s="142" t="s">
        <v>2938</v>
      </c>
      <c r="G1" s="142" t="s">
        <v>2939</v>
      </c>
      <c r="H1" s="142" t="s">
        <v>2940</v>
      </c>
      <c r="I1" s="142" t="s">
        <v>1996</v>
      </c>
      <c r="J1" s="142" t="s">
        <v>1997</v>
      </c>
      <c r="K1" s="142" t="s">
        <v>1998</v>
      </c>
      <c r="L1" s="142" t="s">
        <v>1999</v>
      </c>
      <c r="M1" s="142" t="s">
        <v>2000</v>
      </c>
      <c r="N1" s="142" t="s">
        <v>2001</v>
      </c>
      <c r="O1" s="142" t="s">
        <v>2002</v>
      </c>
      <c r="P1" s="142" t="s">
        <v>2003</v>
      </c>
      <c r="Q1" s="142" t="s">
        <v>2004</v>
      </c>
      <c r="R1" s="142" t="s">
        <v>2005</v>
      </c>
      <c r="S1" s="142" t="s">
        <v>2006</v>
      </c>
      <c r="T1" s="142" t="s">
        <v>2007</v>
      </c>
      <c r="U1" s="142" t="s">
        <v>2008</v>
      </c>
      <c r="V1" s="142" t="s">
        <v>2009</v>
      </c>
      <c r="W1" s="142" t="s">
        <v>2010</v>
      </c>
      <c r="X1" s="142" t="s">
        <v>2011</v>
      </c>
      <c r="Y1" s="142" t="s">
        <v>2012</v>
      </c>
      <c r="Z1" s="142" t="s">
        <v>2013</v>
      </c>
      <c r="AA1" s="142" t="s">
        <v>2014</v>
      </c>
      <c r="AB1" s="142" t="s">
        <v>2015</v>
      </c>
      <c r="AC1" s="142" t="s">
        <v>2016</v>
      </c>
      <c r="AD1" s="142" t="s">
        <v>2017</v>
      </c>
      <c r="AE1" s="142" t="s">
        <v>2018</v>
      </c>
      <c r="AF1" s="142" t="s">
        <v>2019</v>
      </c>
      <c r="AG1" s="142" t="s">
        <v>2020</v>
      </c>
      <c r="AH1" s="142" t="s">
        <v>2021</v>
      </c>
      <c r="AI1" s="142" t="s">
        <v>2022</v>
      </c>
      <c r="AJ1" s="142" t="s">
        <v>2023</v>
      </c>
      <c r="AK1" s="142" t="s">
        <v>2024</v>
      </c>
      <c r="AL1" s="142" t="s">
        <v>2025</v>
      </c>
      <c r="AM1" s="142" t="s">
        <v>2026</v>
      </c>
      <c r="AN1" s="142" t="s">
        <v>2027</v>
      </c>
      <c r="AO1" s="142" t="s">
        <v>2028</v>
      </c>
      <c r="AP1" s="142" t="s">
        <v>2029</v>
      </c>
      <c r="AQ1" s="142" t="s">
        <v>2030</v>
      </c>
      <c r="AR1" s="142" t="s">
        <v>2031</v>
      </c>
      <c r="AS1" s="142" t="s">
        <v>2032</v>
      </c>
      <c r="AT1" s="142" t="s">
        <v>2033</v>
      </c>
      <c r="AU1" s="142" t="s">
        <v>2034</v>
      </c>
      <c r="AV1" s="142" t="s">
        <v>2035</v>
      </c>
      <c r="AW1" s="143" t="s">
        <v>2036</v>
      </c>
    </row>
    <row r="2" spans="1:49" ht="60" customHeight="1" outlineLevel="1" x14ac:dyDescent="0.35">
      <c r="A2" s="135" t="s">
        <v>2941</v>
      </c>
      <c r="B2" s="121"/>
      <c r="C2" s="120" t="s">
        <v>2942</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2941</v>
      </c>
      <c r="B3" s="122" t="s">
        <v>308</v>
      </c>
      <c r="C3" s="123" t="s">
        <v>2943</v>
      </c>
      <c r="D3" s="125" t="s">
        <v>2944</v>
      </c>
      <c r="E3" s="125" t="s">
        <v>2945</v>
      </c>
      <c r="F3" s="125" t="s">
        <v>2946</v>
      </c>
      <c r="G3" s="125" t="s">
        <v>2947</v>
      </c>
      <c r="H3" s="125" t="s">
        <v>2948</v>
      </c>
      <c r="I3" s="127">
        <f>IF(COUNTIF(J3:AW3,"&lt;&gt;")=0,"",SUMPRODUCT(((Recommendations[ImplStatus]="Implemented")+(Recommendations[ImplStatus]="Compensated"))*ISNUMBER(MATCH(Recommendations[Id],J3:AW3,0)))/COUNTIF(J3:AW3,"&lt;&gt;"))</f>
        <v>0</v>
      </c>
      <c r="J3" s="129" t="s">
        <v>216</v>
      </c>
      <c r="K3" s="129" t="s">
        <v>224</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2941</v>
      </c>
      <c r="B4" s="122" t="s">
        <v>2949</v>
      </c>
      <c r="C4" s="123" t="s">
        <v>2950</v>
      </c>
      <c r="D4" s="125" t="s">
        <v>2951</v>
      </c>
      <c r="E4" s="125" t="s">
        <v>2952</v>
      </c>
      <c r="F4" s="125" t="s">
        <v>2953</v>
      </c>
      <c r="G4" s="125" t="s">
        <v>2954</v>
      </c>
      <c r="H4" s="125" t="s">
        <v>2955</v>
      </c>
      <c r="I4" s="127">
        <f>IF(COUNTIF(J4:AW4,"&lt;&gt;")=0,"",SUMPRODUCT(((Recommendations[ImplStatus]="Implemented")+(Recommendations[ImplStatus]="Compensated"))*ISNUMBER(MATCH(Recommendations[Id],J4:AW4,0)))/COUNTIF(J4:AW4,"&lt;&gt;"))</f>
        <v>0</v>
      </c>
      <c r="J4" s="129" t="s">
        <v>110</v>
      </c>
      <c r="K4" s="129" t="s">
        <v>115</v>
      </c>
      <c r="L4" s="129" t="s">
        <v>120</v>
      </c>
      <c r="M4" s="129" t="s">
        <v>125</v>
      </c>
      <c r="N4" s="129" t="s">
        <v>130</v>
      </c>
      <c r="O4" s="129" t="s">
        <v>135</v>
      </c>
      <c r="P4" s="129" t="s">
        <v>160</v>
      </c>
      <c r="Q4" s="129" t="s">
        <v>211</v>
      </c>
      <c r="R4" s="129" t="s">
        <v>220</v>
      </c>
      <c r="S4" s="129" t="s">
        <v>252</v>
      </c>
      <c r="T4" s="129" t="s">
        <v>256</v>
      </c>
      <c r="U4" s="129" t="s">
        <v>466</v>
      </c>
      <c r="V4" s="129" t="s">
        <v>548</v>
      </c>
      <c r="W4" s="129" t="s">
        <v>581</v>
      </c>
      <c r="X4" s="129" t="s">
        <v>595</v>
      </c>
      <c r="Y4" s="129" t="s">
        <v>815</v>
      </c>
      <c r="Z4" s="129" t="s">
        <v>1595</v>
      </c>
      <c r="AA4" s="129" t="s">
        <v>1601</v>
      </c>
      <c r="AB4" s="129" t="s">
        <v>1606</v>
      </c>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2941</v>
      </c>
      <c r="B5" s="122" t="s">
        <v>2956</v>
      </c>
      <c r="C5" s="123" t="s">
        <v>2957</v>
      </c>
      <c r="D5" s="125" t="s">
        <v>2958</v>
      </c>
      <c r="E5" s="125" t="s">
        <v>2959</v>
      </c>
      <c r="F5" s="125" t="s">
        <v>2960</v>
      </c>
      <c r="G5" s="125" t="s">
        <v>2961</v>
      </c>
      <c r="H5" s="125" t="s">
        <v>2962</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2941</v>
      </c>
      <c r="B6" s="122" t="s">
        <v>2963</v>
      </c>
      <c r="C6" s="123" t="s">
        <v>2964</v>
      </c>
      <c r="D6" s="125" t="s">
        <v>2965</v>
      </c>
      <c r="E6" s="125" t="s">
        <v>2966</v>
      </c>
      <c r="F6" s="125" t="s">
        <v>2967</v>
      </c>
      <c r="G6" s="125" t="s">
        <v>2968</v>
      </c>
      <c r="H6" s="125" t="s">
        <v>2969</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2941</v>
      </c>
      <c r="B7" s="122" t="s">
        <v>2970</v>
      </c>
      <c r="C7" s="123" t="s">
        <v>2971</v>
      </c>
      <c r="D7" s="125" t="s">
        <v>2972</v>
      </c>
      <c r="E7" s="125" t="s">
        <v>2973</v>
      </c>
      <c r="F7" s="125" t="s">
        <v>2974</v>
      </c>
      <c r="G7" s="125" t="s">
        <v>2975</v>
      </c>
      <c r="H7" s="125" t="s">
        <v>2976</v>
      </c>
      <c r="I7" s="127">
        <f>IF(COUNTIF(J7:AW7,"&lt;&gt;")=0,"",SUMPRODUCT(((Recommendations[ImplStatus]="Implemented")+(Recommendations[ImplStatus]="Compensated"))*ISNUMBER(MATCH(Recommendations[Id],J7:AW7,0)))/COUNTIF(J7:AW7,"&lt;&gt;"))</f>
        <v>0</v>
      </c>
      <c r="J7" s="129" t="s">
        <v>165</v>
      </c>
      <c r="K7" s="129" t="s">
        <v>170</v>
      </c>
      <c r="L7" s="129" t="s">
        <v>175</v>
      </c>
      <c r="M7" s="129" t="s">
        <v>180</v>
      </c>
      <c r="N7" s="129" t="s">
        <v>185</v>
      </c>
      <c r="O7" s="129" t="s">
        <v>190</v>
      </c>
      <c r="P7" s="129" t="s">
        <v>195</v>
      </c>
      <c r="Q7" s="129" t="s">
        <v>200</v>
      </c>
      <c r="R7" s="129" t="s">
        <v>205</v>
      </c>
      <c r="S7" s="129" t="s">
        <v>228</v>
      </c>
      <c r="T7" s="129" t="s">
        <v>232</v>
      </c>
      <c r="U7" s="129" t="s">
        <v>236</v>
      </c>
      <c r="V7" s="129" t="s">
        <v>240</v>
      </c>
      <c r="W7" s="129" t="s">
        <v>244</v>
      </c>
      <c r="X7" s="129" t="s">
        <v>248</v>
      </c>
      <c r="Y7" s="129" t="s">
        <v>264</v>
      </c>
      <c r="Z7" s="129" t="s">
        <v>268</v>
      </c>
      <c r="AA7" s="129" t="s">
        <v>272</v>
      </c>
      <c r="AB7" s="129" t="s">
        <v>276</v>
      </c>
      <c r="AC7" s="129" t="s">
        <v>280</v>
      </c>
      <c r="AD7" s="129" t="s">
        <v>284</v>
      </c>
      <c r="AE7" s="129" t="s">
        <v>288</v>
      </c>
      <c r="AF7" s="129" t="s">
        <v>292</v>
      </c>
      <c r="AG7" s="129" t="s">
        <v>296</v>
      </c>
      <c r="AH7" s="129" t="s">
        <v>300</v>
      </c>
      <c r="AI7" s="129" t="s">
        <v>466</v>
      </c>
      <c r="AJ7" s="129" t="s">
        <v>666</v>
      </c>
      <c r="AK7" s="129" t="s">
        <v>676</v>
      </c>
      <c r="AL7" s="129" t="s">
        <v>779</v>
      </c>
      <c r="AM7" s="129" t="s">
        <v>882</v>
      </c>
      <c r="AN7" s="129" t="s">
        <v>1668</v>
      </c>
      <c r="AO7" s="129" t="s">
        <v>1673</v>
      </c>
      <c r="AP7" s="129"/>
      <c r="AQ7" s="129"/>
      <c r="AR7" s="129"/>
      <c r="AS7" s="129"/>
      <c r="AT7" s="129"/>
      <c r="AU7" s="129"/>
      <c r="AV7" s="129"/>
      <c r="AW7" s="139"/>
    </row>
    <row r="8" spans="1:49" ht="60" customHeight="1" x14ac:dyDescent="0.35">
      <c r="A8" s="136" t="s">
        <v>2941</v>
      </c>
      <c r="B8" s="122" t="s">
        <v>2977</v>
      </c>
      <c r="C8" s="123" t="s">
        <v>2978</v>
      </c>
      <c r="D8" s="125" t="s">
        <v>2979</v>
      </c>
      <c r="E8" s="125" t="s">
        <v>2980</v>
      </c>
      <c r="F8" s="125" t="s">
        <v>2981</v>
      </c>
      <c r="G8" s="125" t="s">
        <v>2975</v>
      </c>
      <c r="H8" s="125" t="s">
        <v>2982</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2941</v>
      </c>
      <c r="B9" s="122" t="s">
        <v>2983</v>
      </c>
      <c r="C9" s="123" t="s">
        <v>2984</v>
      </c>
      <c r="D9" s="125" t="s">
        <v>2985</v>
      </c>
      <c r="E9" s="125" t="s">
        <v>2986</v>
      </c>
      <c r="F9" s="125" t="s">
        <v>2987</v>
      </c>
      <c r="G9" s="125" t="s">
        <v>2988</v>
      </c>
      <c r="H9" s="125" t="s">
        <v>2989</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2941</v>
      </c>
      <c r="B10" s="122" t="s">
        <v>2990</v>
      </c>
      <c r="C10" s="123" t="s">
        <v>2991</v>
      </c>
      <c r="D10" s="125" t="s">
        <v>2992</v>
      </c>
      <c r="E10" s="125" t="s">
        <v>2993</v>
      </c>
      <c r="F10" s="125" t="s">
        <v>2994</v>
      </c>
      <c r="G10" s="125" t="s">
        <v>2995</v>
      </c>
      <c r="H10" s="125" t="s">
        <v>2996</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2941</v>
      </c>
      <c r="B11" s="122" t="s">
        <v>2997</v>
      </c>
      <c r="C11" s="123" t="s">
        <v>2998</v>
      </c>
      <c r="D11" s="125" t="s">
        <v>2999</v>
      </c>
      <c r="E11" s="125" t="s">
        <v>3000</v>
      </c>
      <c r="F11" s="125" t="s">
        <v>3001</v>
      </c>
      <c r="G11" s="125" t="s">
        <v>3002</v>
      </c>
      <c r="H11" s="125" t="s">
        <v>3003</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2941</v>
      </c>
      <c r="B12" s="122" t="s">
        <v>3004</v>
      </c>
      <c r="C12" s="123" t="s">
        <v>3005</v>
      </c>
      <c r="D12" s="125" t="s">
        <v>3006</v>
      </c>
      <c r="E12" s="125" t="s">
        <v>3007</v>
      </c>
      <c r="F12" s="125" t="s">
        <v>3008</v>
      </c>
      <c r="G12" s="125" t="s">
        <v>2995</v>
      </c>
      <c r="H12" s="125" t="s">
        <v>3009</v>
      </c>
      <c r="I12" s="127">
        <f>IF(COUNTIF(J12:AW12,"&lt;&gt;")=0,"",SUMPRODUCT(((Recommendations[ImplStatus]="Implemented")+(Recommendations[ImplStatus]="Compensated"))*ISNUMBER(MATCH(Recommendations[Id],J12:AW12,0)))/COUNTIF(J12:AW12,"&lt;&gt;"))</f>
        <v>0</v>
      </c>
      <c r="J12" s="129" t="s">
        <v>85</v>
      </c>
      <c r="K12" s="129" t="s">
        <v>90</v>
      </c>
      <c r="L12" s="129" t="s">
        <v>454</v>
      </c>
      <c r="M12" s="129" t="s">
        <v>460</v>
      </c>
      <c r="N12" s="129" t="s">
        <v>790</v>
      </c>
      <c r="O12" s="129" t="s">
        <v>795</v>
      </c>
      <c r="P12" s="129" t="s">
        <v>799</v>
      </c>
      <c r="Q12" s="129" t="s">
        <v>804</v>
      </c>
      <c r="R12" s="129" t="s">
        <v>822</v>
      </c>
      <c r="S12" s="129" t="s">
        <v>1661</v>
      </c>
      <c r="T12" s="129" t="s">
        <v>1679</v>
      </c>
      <c r="U12" s="129" t="s">
        <v>1684</v>
      </c>
      <c r="V12" s="129" t="s">
        <v>1727</v>
      </c>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2941</v>
      </c>
      <c r="B13" s="122" t="s">
        <v>3010</v>
      </c>
      <c r="C13" s="123" t="s">
        <v>3011</v>
      </c>
      <c r="D13" s="125" t="s">
        <v>3012</v>
      </c>
      <c r="E13" s="125" t="s">
        <v>3013</v>
      </c>
      <c r="F13" s="125" t="s">
        <v>3014</v>
      </c>
      <c r="G13" s="125" t="s">
        <v>2995</v>
      </c>
      <c r="H13" s="125" t="s">
        <v>3015</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2941</v>
      </c>
      <c r="B14" s="122" t="s">
        <v>3016</v>
      </c>
      <c r="C14" s="123" t="s">
        <v>3017</v>
      </c>
      <c r="D14" s="125" t="s">
        <v>3018</v>
      </c>
      <c r="E14" s="125" t="s">
        <v>3019</v>
      </c>
      <c r="F14" s="125" t="s">
        <v>3020</v>
      </c>
      <c r="G14" s="125" t="s">
        <v>3021</v>
      </c>
      <c r="H14" s="125" t="s">
        <v>3022</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2941</v>
      </c>
      <c r="B15" s="122" t="s">
        <v>3023</v>
      </c>
      <c r="C15" s="123" t="s">
        <v>3024</v>
      </c>
      <c r="D15" s="125" t="s">
        <v>3025</v>
      </c>
      <c r="E15" s="125" t="s">
        <v>3026</v>
      </c>
      <c r="F15" s="125" t="s">
        <v>3027</v>
      </c>
      <c r="G15" s="125" t="s">
        <v>3028</v>
      </c>
      <c r="H15" s="125" t="s">
        <v>3029</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2941</v>
      </c>
      <c r="B16" s="122" t="s">
        <v>3030</v>
      </c>
      <c r="C16" s="123" t="s">
        <v>3031</v>
      </c>
      <c r="D16" s="125" t="s">
        <v>3032</v>
      </c>
      <c r="E16" s="125" t="s">
        <v>3033</v>
      </c>
      <c r="F16" s="125" t="s">
        <v>3034</v>
      </c>
      <c r="G16" s="125" t="s">
        <v>3035</v>
      </c>
      <c r="H16" s="125" t="s">
        <v>3036</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2941</v>
      </c>
      <c r="B17" s="122" t="s">
        <v>3037</v>
      </c>
      <c r="C17" s="123" t="s">
        <v>3038</v>
      </c>
      <c r="D17" s="125" t="s">
        <v>3039</v>
      </c>
      <c r="E17" s="125" t="s">
        <v>3040</v>
      </c>
      <c r="F17" s="125" t="s">
        <v>3041</v>
      </c>
      <c r="G17" s="125" t="s">
        <v>3042</v>
      </c>
      <c r="H17" s="125" t="s">
        <v>3043</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2941</v>
      </c>
      <c r="B18" s="122" t="s">
        <v>3044</v>
      </c>
      <c r="C18" s="123" t="s">
        <v>3045</v>
      </c>
      <c r="D18" s="125" t="s">
        <v>3046</v>
      </c>
      <c r="E18" s="125" t="s">
        <v>3047</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3048</v>
      </c>
      <c r="B19" s="121"/>
      <c r="C19" s="120" t="s">
        <v>3049</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3048</v>
      </c>
      <c r="B20" s="122" t="s">
        <v>3050</v>
      </c>
      <c r="C20" s="123" t="s">
        <v>3051</v>
      </c>
      <c r="D20" s="125" t="s">
        <v>3052</v>
      </c>
      <c r="E20" s="125" t="s">
        <v>3053</v>
      </c>
      <c r="F20" s="125" t="s">
        <v>3054</v>
      </c>
      <c r="G20" s="125" t="s">
        <v>3055</v>
      </c>
      <c r="H20" s="125" t="s">
        <v>3056</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3048</v>
      </c>
      <c r="B21" s="122" t="s">
        <v>3057</v>
      </c>
      <c r="C21" s="123" t="s">
        <v>3058</v>
      </c>
      <c r="D21" s="125" t="s">
        <v>3059</v>
      </c>
      <c r="E21" s="125" t="s">
        <v>3060</v>
      </c>
      <c r="F21" s="125" t="s">
        <v>3061</v>
      </c>
      <c r="G21" s="125" t="s">
        <v>3062</v>
      </c>
      <c r="H21" s="125" t="s">
        <v>3063</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3064</v>
      </c>
      <c r="B22" s="121"/>
      <c r="C22" s="120" t="s">
        <v>3065</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3064</v>
      </c>
      <c r="B23" s="122" t="s">
        <v>3066</v>
      </c>
      <c r="C23" s="123" t="s">
        <v>3067</v>
      </c>
      <c r="D23" s="125" t="s">
        <v>3068</v>
      </c>
      <c r="E23" s="125" t="s">
        <v>3069</v>
      </c>
      <c r="F23" s="125" t="s">
        <v>3070</v>
      </c>
      <c r="G23" s="125" t="s">
        <v>3071</v>
      </c>
      <c r="H23" s="125" t="s">
        <v>3072</v>
      </c>
      <c r="I23" s="127">
        <f>IF(COUNTIF(J23:AW23,"&lt;&gt;")=0,"",SUMPRODUCT(((Recommendations[ImplStatus]="Implemented")+(Recommendations[ImplStatus]="Compensated"))*ISNUMBER(MATCH(Recommendations[Id],J23:AW23,0)))/COUNTIF(J23:AW23,"&lt;&gt;"))</f>
        <v>0</v>
      </c>
      <c r="J23" s="129" t="s">
        <v>60</v>
      </c>
      <c r="K23" s="129" t="s">
        <v>305</v>
      </c>
      <c r="L23" s="129" t="s">
        <v>309</v>
      </c>
      <c r="M23" s="129" t="s">
        <v>312</v>
      </c>
      <c r="N23" s="129" t="s">
        <v>316</v>
      </c>
      <c r="O23" s="129" t="s">
        <v>319</v>
      </c>
      <c r="P23" s="129" t="s">
        <v>323</v>
      </c>
      <c r="Q23" s="129" t="s">
        <v>326</v>
      </c>
      <c r="R23" s="129" t="s">
        <v>329</v>
      </c>
      <c r="S23" s="129" t="s">
        <v>332</v>
      </c>
      <c r="T23" s="129" t="s">
        <v>335</v>
      </c>
      <c r="U23" s="129" t="s">
        <v>339</v>
      </c>
      <c r="V23" s="129" t="s">
        <v>342</v>
      </c>
      <c r="W23" s="129" t="s">
        <v>345</v>
      </c>
      <c r="X23" s="129" t="s">
        <v>348</v>
      </c>
      <c r="Y23" s="129" t="s">
        <v>352</v>
      </c>
      <c r="Z23" s="129" t="s">
        <v>355</v>
      </c>
      <c r="AA23" s="129" t="s">
        <v>358</v>
      </c>
      <c r="AB23" s="129" t="s">
        <v>361</v>
      </c>
      <c r="AC23" s="129" t="s">
        <v>365</v>
      </c>
      <c r="AD23" s="129" t="s">
        <v>369</v>
      </c>
      <c r="AE23" s="129" t="s">
        <v>372</v>
      </c>
      <c r="AF23" s="129" t="s">
        <v>375</v>
      </c>
      <c r="AG23" s="129" t="s">
        <v>378</v>
      </c>
      <c r="AH23" s="129" t="s">
        <v>394</v>
      </c>
      <c r="AI23" s="129" t="s">
        <v>397</v>
      </c>
      <c r="AJ23" s="129" t="s">
        <v>400</v>
      </c>
      <c r="AK23" s="129" t="s">
        <v>416</v>
      </c>
      <c r="AL23" s="129" t="s">
        <v>419</v>
      </c>
      <c r="AM23" s="129" t="s">
        <v>422</v>
      </c>
      <c r="AN23" s="129" t="s">
        <v>444</v>
      </c>
      <c r="AO23" s="129" t="s">
        <v>447</v>
      </c>
      <c r="AP23" s="129" t="s">
        <v>450</v>
      </c>
      <c r="AQ23" s="129" t="s">
        <v>537</v>
      </c>
      <c r="AR23" s="129" t="s">
        <v>543</v>
      </c>
      <c r="AS23" s="129" t="s">
        <v>585</v>
      </c>
      <c r="AT23" s="129" t="s">
        <v>590</v>
      </c>
      <c r="AU23" s="129" t="s">
        <v>683</v>
      </c>
      <c r="AV23" s="129" t="s">
        <v>888</v>
      </c>
      <c r="AW23" s="139" t="s">
        <v>894</v>
      </c>
    </row>
    <row r="24" spans="1:49" ht="60" customHeight="1" x14ac:dyDescent="0.35">
      <c r="A24" s="136" t="s">
        <v>3064</v>
      </c>
      <c r="B24" s="122" t="s">
        <v>3073</v>
      </c>
      <c r="C24" s="123" t="s">
        <v>3074</v>
      </c>
      <c r="D24" s="125" t="s">
        <v>3075</v>
      </c>
      <c r="E24" s="125" t="s">
        <v>3076</v>
      </c>
      <c r="F24" s="125" t="s">
        <v>3077</v>
      </c>
      <c r="G24" s="125" t="s">
        <v>3078</v>
      </c>
      <c r="H24" s="125" t="s">
        <v>3079</v>
      </c>
      <c r="I24" s="127">
        <f>IF(COUNTIF(J24:AW24,"&lt;&gt;")=0,"",SUMPRODUCT(((Recommendations[ImplStatus]="Implemented")+(Recommendations[ImplStatus]="Compensated"))*ISNUMBER(MATCH(Recommendations[Id],J24:AW24,0)))/COUNTIF(J24:AW24,"&lt;&gt;"))</f>
        <v>0</v>
      </c>
      <c r="J24" s="129" t="s">
        <v>348</v>
      </c>
      <c r="K24" s="129" t="s">
        <v>365</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3064</v>
      </c>
      <c r="B25" s="122" t="s">
        <v>3080</v>
      </c>
      <c r="C25" s="123" t="s">
        <v>3081</v>
      </c>
      <c r="D25" s="125" t="s">
        <v>3082</v>
      </c>
      <c r="E25" s="125" t="s">
        <v>3083</v>
      </c>
      <c r="F25" s="125" t="s">
        <v>3084</v>
      </c>
      <c r="G25" s="125" t="s">
        <v>3085</v>
      </c>
      <c r="H25" s="125" t="s">
        <v>3086</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3064</v>
      </c>
      <c r="B26" s="122" t="s">
        <v>3087</v>
      </c>
      <c r="C26" s="123" t="s">
        <v>3088</v>
      </c>
      <c r="D26" s="125" t="s">
        <v>3089</v>
      </c>
      <c r="E26" s="125" t="s">
        <v>3090</v>
      </c>
      <c r="F26" s="125" t="s">
        <v>3091</v>
      </c>
      <c r="G26" s="125" t="s">
        <v>3078</v>
      </c>
      <c r="H26" s="125" t="s">
        <v>3092</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3064</v>
      </c>
      <c r="B27" s="122" t="s">
        <v>3093</v>
      </c>
      <c r="C27" s="123" t="s">
        <v>3094</v>
      </c>
      <c r="D27" s="125" t="s">
        <v>3095</v>
      </c>
      <c r="E27" s="125" t="s">
        <v>3096</v>
      </c>
      <c r="F27" s="125" t="s">
        <v>3097</v>
      </c>
      <c r="G27" s="125" t="s">
        <v>3098</v>
      </c>
      <c r="H27" s="125" t="s">
        <v>3099</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3064</v>
      </c>
      <c r="B28" s="122" t="s">
        <v>3100</v>
      </c>
      <c r="C28" s="123" t="s">
        <v>3101</v>
      </c>
      <c r="D28" s="125" t="s">
        <v>3102</v>
      </c>
      <c r="E28" s="125" t="s">
        <v>3103</v>
      </c>
      <c r="F28" s="125" t="s">
        <v>3104</v>
      </c>
      <c r="G28" s="125" t="s">
        <v>3105</v>
      </c>
      <c r="H28" s="125" t="s">
        <v>3106</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3064</v>
      </c>
      <c r="B29" s="122" t="s">
        <v>3107</v>
      </c>
      <c r="C29" s="123" t="s">
        <v>3108</v>
      </c>
      <c r="D29" s="125" t="s">
        <v>3109</v>
      </c>
      <c r="E29" s="125" t="s">
        <v>3110</v>
      </c>
      <c r="F29" s="125" t="s">
        <v>3111</v>
      </c>
      <c r="G29" s="125" t="s">
        <v>2995</v>
      </c>
      <c r="H29" s="125" t="s">
        <v>3112</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3064</v>
      </c>
      <c r="B30" s="122" t="s">
        <v>3113</v>
      </c>
      <c r="C30" s="123" t="s">
        <v>3114</v>
      </c>
      <c r="D30" s="125" t="s">
        <v>3115</v>
      </c>
      <c r="E30" s="125" t="s">
        <v>3116</v>
      </c>
      <c r="F30" s="125" t="s">
        <v>3117</v>
      </c>
      <c r="G30" s="125" t="s">
        <v>3078</v>
      </c>
      <c r="H30" s="125" t="s">
        <v>3118</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3119</v>
      </c>
      <c r="B31" s="121"/>
      <c r="C31" s="120" t="s">
        <v>3120</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3119</v>
      </c>
      <c r="B32" s="122" t="s">
        <v>3121</v>
      </c>
      <c r="C32" s="123" t="s">
        <v>3122</v>
      </c>
      <c r="D32" s="125" t="s">
        <v>3123</v>
      </c>
      <c r="E32" s="125" t="s">
        <v>3124</v>
      </c>
      <c r="F32" s="125" t="s">
        <v>3125</v>
      </c>
      <c r="G32" s="125" t="s">
        <v>3126</v>
      </c>
      <c r="H32" s="125" t="s">
        <v>3127</v>
      </c>
      <c r="I32" s="127" t="str">
        <f>IF(COUNTIF(J32:AW32,"&lt;&gt;")=0,"",SUMPRODUCT(((Recommendations[ImplStatus]="Implemented")+(Recommendations[ImplStatus]="Compensated"))*ISNUMBER(MATCH(Recommendations[Id],J32:AW32,0)))/COUNTIF(J32:AW32,"&lt;&gt;"))</f>
        <v/>
      </c>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3119</v>
      </c>
      <c r="B33" s="122" t="s">
        <v>3128</v>
      </c>
      <c r="C33" s="123" t="s">
        <v>3129</v>
      </c>
      <c r="D33" s="125" t="s">
        <v>3130</v>
      </c>
      <c r="E33" s="125" t="s">
        <v>3131</v>
      </c>
      <c r="F33" s="125" t="s">
        <v>3132</v>
      </c>
      <c r="G33" s="125" t="s">
        <v>3133</v>
      </c>
      <c r="H33" s="125" t="s">
        <v>3134</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3119</v>
      </c>
      <c r="B34" s="122" t="s">
        <v>3135</v>
      </c>
      <c r="C34" s="123" t="s">
        <v>3136</v>
      </c>
      <c r="D34" s="125" t="s">
        <v>3137</v>
      </c>
      <c r="E34" s="125" t="s">
        <v>3138</v>
      </c>
      <c r="F34" s="125" t="s">
        <v>3139</v>
      </c>
      <c r="G34" s="125" t="s">
        <v>3140</v>
      </c>
      <c r="H34" s="125" t="s">
        <v>3141</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3119</v>
      </c>
      <c r="B35" s="122" t="s">
        <v>3142</v>
      </c>
      <c r="C35" s="123" t="s">
        <v>3143</v>
      </c>
      <c r="D35" s="125" t="s">
        <v>3144</v>
      </c>
      <c r="E35" s="125" t="s">
        <v>3145</v>
      </c>
      <c r="F35" s="125" t="s">
        <v>3146</v>
      </c>
      <c r="G35" s="125" t="s">
        <v>3147</v>
      </c>
      <c r="H35" s="125" t="s">
        <v>3148</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3119</v>
      </c>
      <c r="B36" s="122" t="s">
        <v>3149</v>
      </c>
      <c r="C36" s="123" t="s">
        <v>3150</v>
      </c>
      <c r="D36" s="125" t="s">
        <v>3151</v>
      </c>
      <c r="E36" s="125" t="s">
        <v>3152</v>
      </c>
      <c r="F36" s="125" t="s">
        <v>3153</v>
      </c>
      <c r="G36" s="125" t="s">
        <v>3154</v>
      </c>
      <c r="H36" s="125" t="s">
        <v>3155</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3119</v>
      </c>
      <c r="B37" s="122" t="s">
        <v>3156</v>
      </c>
      <c r="C37" s="123" t="s">
        <v>3157</v>
      </c>
      <c r="D37" s="125" t="s">
        <v>3158</v>
      </c>
      <c r="E37" s="125" t="s">
        <v>3159</v>
      </c>
      <c r="F37" s="125" t="s">
        <v>3160</v>
      </c>
      <c r="G37" s="125" t="s">
        <v>3161</v>
      </c>
      <c r="H37" s="125" t="s">
        <v>3162</v>
      </c>
      <c r="I37" s="127">
        <f>IF(COUNTIF(J37:AW37,"&lt;&gt;")=0,"",SUMPRODUCT(((Recommendations[ImplStatus]="Implemented")+(Recommendations[ImplStatus]="Compensated"))*ISNUMBER(MATCH(Recommendations[Id],J37:AW37,0)))/COUNTIF(J37:AW37,"&lt;&gt;"))</f>
        <v>0</v>
      </c>
      <c r="J37" s="129" t="s">
        <v>478</v>
      </c>
      <c r="K37" s="129" t="s">
        <v>484</v>
      </c>
      <c r="L37" s="129" t="s">
        <v>707</v>
      </c>
      <c r="M37" s="129" t="s">
        <v>1655</v>
      </c>
      <c r="N37" s="129" t="s">
        <v>1668</v>
      </c>
      <c r="O37" s="129" t="s">
        <v>1673</v>
      </c>
      <c r="P37" s="129" t="s">
        <v>1743</v>
      </c>
      <c r="Q37" s="129" t="s">
        <v>1746</v>
      </c>
      <c r="R37" s="129" t="s">
        <v>1749</v>
      </c>
      <c r="S37" s="129" t="s">
        <v>1752</v>
      </c>
      <c r="T37" s="129" t="s">
        <v>1755</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3119</v>
      </c>
      <c r="B38" s="122" t="s">
        <v>3163</v>
      </c>
      <c r="C38" s="123" t="s">
        <v>3164</v>
      </c>
      <c r="D38" s="125" t="s">
        <v>3165</v>
      </c>
      <c r="E38" s="125" t="s">
        <v>3166</v>
      </c>
      <c r="F38" s="125" t="s">
        <v>3167</v>
      </c>
      <c r="G38" s="125" t="s">
        <v>3168</v>
      </c>
      <c r="H38" s="125" t="s">
        <v>3169</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3119</v>
      </c>
      <c r="B39" s="122" t="s">
        <v>3170</v>
      </c>
      <c r="C39" s="123" t="s">
        <v>3171</v>
      </c>
      <c r="D39" s="125" t="s">
        <v>3172</v>
      </c>
      <c r="E39" s="125" t="s">
        <v>3173</v>
      </c>
      <c r="F39" s="125" t="s">
        <v>3174</v>
      </c>
      <c r="G39" s="125" t="s">
        <v>3175</v>
      </c>
      <c r="H39" s="125" t="s">
        <v>3176</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3119</v>
      </c>
      <c r="B40" s="122" t="s">
        <v>3177</v>
      </c>
      <c r="C40" s="123" t="s">
        <v>3178</v>
      </c>
      <c r="D40" s="125" t="s">
        <v>3179</v>
      </c>
      <c r="E40" s="125" t="s">
        <v>3180</v>
      </c>
      <c r="F40" s="125" t="s">
        <v>3181</v>
      </c>
      <c r="G40" s="125" t="s">
        <v>3182</v>
      </c>
      <c r="H40" s="125" t="s">
        <v>3183</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3119</v>
      </c>
      <c r="B41" s="122" t="s">
        <v>3184</v>
      </c>
      <c r="C41" s="123" t="s">
        <v>3185</v>
      </c>
      <c r="D41" s="125" t="s">
        <v>3186</v>
      </c>
      <c r="E41" s="125" t="s">
        <v>3187</v>
      </c>
      <c r="F41" s="125" t="s">
        <v>3188</v>
      </c>
      <c r="G41" s="125" t="s">
        <v>3126</v>
      </c>
      <c r="H41" s="125" t="s">
        <v>3189</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3190</v>
      </c>
      <c r="B42" s="121"/>
      <c r="C42" s="120" t="s">
        <v>3191</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3190</v>
      </c>
      <c r="B43" s="122" t="s">
        <v>3192</v>
      </c>
      <c r="C43" s="123" t="s">
        <v>3193</v>
      </c>
      <c r="D43" s="125" t="s">
        <v>3194</v>
      </c>
      <c r="E43" s="125" t="s">
        <v>3195</v>
      </c>
      <c r="F43" s="125" t="s">
        <v>3196</v>
      </c>
      <c r="G43" s="125" t="s">
        <v>3197</v>
      </c>
      <c r="H43" s="125" t="s">
        <v>3198</v>
      </c>
      <c r="I43" s="127">
        <f>IF(COUNTIF(J43:AW43,"&lt;&gt;")=0,"",SUMPRODUCT(((Recommendations[ImplStatus]="Implemented")+(Recommendations[ImplStatus]="Compensated"))*ISNUMBER(MATCH(Recommendations[Id],J43:AW43,0)))/COUNTIF(J43:AW43,"&lt;&gt;"))</f>
        <v>0</v>
      </c>
      <c r="J43" s="129" t="s">
        <v>694</v>
      </c>
      <c r="K43" s="129" t="s">
        <v>750</v>
      </c>
      <c r="L43" s="129" t="s">
        <v>756</v>
      </c>
      <c r="M43" s="129" t="s">
        <v>761</v>
      </c>
      <c r="N43" s="129" t="s">
        <v>828</v>
      </c>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3190</v>
      </c>
      <c r="B44" s="122" t="s">
        <v>3199</v>
      </c>
      <c r="C44" s="123" t="s">
        <v>3200</v>
      </c>
      <c r="D44" s="125" t="s">
        <v>3201</v>
      </c>
      <c r="E44" s="125" t="s">
        <v>3202</v>
      </c>
      <c r="F44" s="125" t="s">
        <v>3203</v>
      </c>
      <c r="G44" s="125" t="s">
        <v>3204</v>
      </c>
      <c r="H44" s="125" t="s">
        <v>3205</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3190</v>
      </c>
      <c r="B45" s="122" t="s">
        <v>3206</v>
      </c>
      <c r="C45" s="123" t="s">
        <v>3207</v>
      </c>
      <c r="D45" s="125" t="s">
        <v>3208</v>
      </c>
      <c r="E45" s="125" t="s">
        <v>3209</v>
      </c>
      <c r="F45" s="125" t="s">
        <v>3210</v>
      </c>
      <c r="G45" s="125" t="s">
        <v>3211</v>
      </c>
      <c r="H45" s="125" t="s">
        <v>3212</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3190</v>
      </c>
      <c r="B46" s="122" t="s">
        <v>3213</v>
      </c>
      <c r="C46" s="123" t="s">
        <v>3214</v>
      </c>
      <c r="D46" s="125" t="s">
        <v>3215</v>
      </c>
      <c r="E46" s="125" t="s">
        <v>3216</v>
      </c>
      <c r="F46" s="125" t="s">
        <v>3217</v>
      </c>
      <c r="G46" s="125" t="s">
        <v>3211</v>
      </c>
      <c r="H46" s="125" t="s">
        <v>3218</v>
      </c>
      <c r="I46" s="127">
        <f>IF(COUNTIF(J46:AW46,"&lt;&gt;")=0,"",SUMPRODUCT(((Recommendations[ImplStatus]="Implemented")+(Recommendations[ImplStatus]="Compensated"))*ISNUMBER(MATCH(Recommendations[Id],J46:AW46,0)))/COUNTIF(J46:AW46,"&lt;&gt;"))</f>
        <v>0</v>
      </c>
      <c r="J46" s="129" t="s">
        <v>260</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3190</v>
      </c>
      <c r="B47" s="122" t="s">
        <v>3219</v>
      </c>
      <c r="C47" s="123" t="s">
        <v>3220</v>
      </c>
      <c r="D47" s="125" t="s">
        <v>3221</v>
      </c>
      <c r="E47" s="125" t="s">
        <v>3222</v>
      </c>
      <c r="F47" s="125" t="s">
        <v>3223</v>
      </c>
      <c r="G47" s="125" t="s">
        <v>3224</v>
      </c>
      <c r="H47" s="125" t="s">
        <v>3225</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3190</v>
      </c>
      <c r="B48" s="122" t="s">
        <v>3226</v>
      </c>
      <c r="C48" s="123" t="s">
        <v>3227</v>
      </c>
      <c r="D48" s="125" t="s">
        <v>3228</v>
      </c>
      <c r="E48" s="125" t="s">
        <v>3229</v>
      </c>
      <c r="F48" s="125" t="s">
        <v>3230</v>
      </c>
      <c r="G48" s="125" t="s">
        <v>3231</v>
      </c>
      <c r="H48" s="125" t="s">
        <v>3232</v>
      </c>
      <c r="I48" s="127">
        <f>IF(COUNTIF(J48:AW48,"&lt;&gt;")=0,"",SUMPRODUCT(((Recommendations[ImplStatus]="Implemented")+(Recommendations[ImplStatus]="Compensated"))*ISNUMBER(MATCH(Recommendations[Id],J48:AW48,0)))/COUNTIF(J48:AW48,"&lt;&gt;"))</f>
        <v>0</v>
      </c>
      <c r="J48" s="129" t="s">
        <v>15</v>
      </c>
      <c r="K48" s="129" t="s">
        <v>24</v>
      </c>
      <c r="L48" s="129" t="s">
        <v>28</v>
      </c>
      <c r="M48" s="129" t="s">
        <v>32</v>
      </c>
      <c r="N48" s="129" t="s">
        <v>37</v>
      </c>
      <c r="O48" s="129" t="s">
        <v>42</v>
      </c>
      <c r="P48" s="129" t="s">
        <v>46</v>
      </c>
      <c r="Q48" s="129" t="s">
        <v>50</v>
      </c>
      <c r="R48" s="129" t="s">
        <v>55</v>
      </c>
      <c r="S48" s="129" t="s">
        <v>784</v>
      </c>
      <c r="T48" s="129" t="s">
        <v>1737</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3190</v>
      </c>
      <c r="B49" s="122" t="s">
        <v>3233</v>
      </c>
      <c r="C49" s="123" t="s">
        <v>3234</v>
      </c>
      <c r="D49" s="125" t="s">
        <v>3235</v>
      </c>
      <c r="E49" s="125" t="s">
        <v>3236</v>
      </c>
      <c r="F49" s="125" t="s">
        <v>3237</v>
      </c>
      <c r="G49" s="125" t="s">
        <v>2995</v>
      </c>
      <c r="H49" s="125" t="s">
        <v>3238</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3190</v>
      </c>
      <c r="B50" s="122" t="s">
        <v>3239</v>
      </c>
      <c r="C50" s="123" t="s">
        <v>3240</v>
      </c>
      <c r="D50" s="125" t="s">
        <v>3241</v>
      </c>
      <c r="E50" s="125" t="s">
        <v>3242</v>
      </c>
      <c r="F50" s="125" t="s">
        <v>3243</v>
      </c>
      <c r="G50" s="125" t="s">
        <v>3244</v>
      </c>
      <c r="H50" s="125" t="s">
        <v>3245</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3246</v>
      </c>
      <c r="B51" s="121"/>
      <c r="C51" s="120" t="s">
        <v>3247</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3246</v>
      </c>
      <c r="B52" s="122" t="s">
        <v>3248</v>
      </c>
      <c r="C52" s="123" t="s">
        <v>3249</v>
      </c>
      <c r="D52" s="125" t="s">
        <v>3250</v>
      </c>
      <c r="E52" s="125" t="s">
        <v>3251</v>
      </c>
      <c r="F52" s="125" t="s">
        <v>3252</v>
      </c>
      <c r="G52" s="125" t="s">
        <v>3253</v>
      </c>
      <c r="H52" s="125" t="s">
        <v>3254</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3246</v>
      </c>
      <c r="B53" s="122" t="s">
        <v>3255</v>
      </c>
      <c r="C53" s="123" t="s">
        <v>3256</v>
      </c>
      <c r="D53" s="125" t="s">
        <v>3257</v>
      </c>
      <c r="E53" s="125" t="s">
        <v>3258</v>
      </c>
      <c r="F53" s="125" t="s">
        <v>3259</v>
      </c>
      <c r="G53" s="125" t="s">
        <v>3260</v>
      </c>
      <c r="H53" s="125" t="s">
        <v>3261</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3246</v>
      </c>
      <c r="B54" s="122" t="s">
        <v>3262</v>
      </c>
      <c r="C54" s="123" t="s">
        <v>3263</v>
      </c>
      <c r="D54" s="125" t="s">
        <v>3264</v>
      </c>
      <c r="E54" s="125" t="s">
        <v>3265</v>
      </c>
      <c r="F54" s="125" t="s">
        <v>3266</v>
      </c>
      <c r="G54" s="125" t="s">
        <v>3267</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3246</v>
      </c>
      <c r="B55" s="122" t="s">
        <v>3268</v>
      </c>
      <c r="C55" s="123" t="s">
        <v>3269</v>
      </c>
      <c r="D55" s="125" t="s">
        <v>3270</v>
      </c>
      <c r="E55" s="125" t="s">
        <v>3271</v>
      </c>
      <c r="F55" s="125" t="s">
        <v>3272</v>
      </c>
      <c r="G55" s="125" t="s">
        <v>3273</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3246</v>
      </c>
      <c r="B56" s="122" t="s">
        <v>3274</v>
      </c>
      <c r="C56" s="123" t="s">
        <v>3275</v>
      </c>
      <c r="D56" s="125" t="s">
        <v>3276</v>
      </c>
      <c r="E56" s="125" t="s">
        <v>3277</v>
      </c>
      <c r="F56" s="125" t="s">
        <v>3278</v>
      </c>
      <c r="G56" s="125" t="s">
        <v>3279</v>
      </c>
      <c r="H56" s="125" t="s">
        <v>3280</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3281</v>
      </c>
      <c r="B57" s="121"/>
      <c r="C57" s="120" t="s">
        <v>3282</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3281</v>
      </c>
      <c r="B58" s="122" t="s">
        <v>3283</v>
      </c>
      <c r="C58" s="123" t="s">
        <v>3284</v>
      </c>
      <c r="D58" s="125" t="s">
        <v>3285</v>
      </c>
      <c r="E58" s="125" t="s">
        <v>3286</v>
      </c>
      <c r="F58" s="125" t="s">
        <v>3287</v>
      </c>
      <c r="G58" s="125" t="s">
        <v>3288</v>
      </c>
      <c r="H58" s="125" t="s">
        <v>3289</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3281</v>
      </c>
      <c r="B59" s="122" t="s">
        <v>3290</v>
      </c>
      <c r="C59" s="123" t="s">
        <v>3291</v>
      </c>
      <c r="D59" s="125" t="s">
        <v>3292</v>
      </c>
      <c r="E59" s="125" t="s">
        <v>3293</v>
      </c>
      <c r="F59" s="125" t="s">
        <v>3294</v>
      </c>
      <c r="G59" s="125" t="s">
        <v>3295</v>
      </c>
      <c r="H59" s="125" t="s">
        <v>3296</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3281</v>
      </c>
      <c r="B60" s="122" t="s">
        <v>3297</v>
      </c>
      <c r="C60" s="123" t="s">
        <v>3298</v>
      </c>
      <c r="D60" s="125" t="s">
        <v>3299</v>
      </c>
      <c r="E60" s="125" t="s">
        <v>3300</v>
      </c>
      <c r="F60" s="125" t="s">
        <v>3301</v>
      </c>
      <c r="G60" s="125" t="s">
        <v>3302</v>
      </c>
      <c r="H60" s="125" t="s">
        <v>3303</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3304</v>
      </c>
      <c r="B61" s="121"/>
      <c r="C61" s="120" t="s">
        <v>3305</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3304</v>
      </c>
      <c r="B62" s="122" t="s">
        <v>3306</v>
      </c>
      <c r="C62" s="123" t="s">
        <v>3307</v>
      </c>
      <c r="D62" s="125" t="s">
        <v>3308</v>
      </c>
      <c r="E62" s="125" t="s">
        <v>3309</v>
      </c>
      <c r="F62" s="125" t="s">
        <v>3310</v>
      </c>
      <c r="G62" s="125" t="s">
        <v>3311</v>
      </c>
      <c r="H62" s="125" t="s">
        <v>3312</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3304</v>
      </c>
      <c r="B63" s="122" t="s">
        <v>3313</v>
      </c>
      <c r="C63" s="123" t="s">
        <v>3314</v>
      </c>
      <c r="D63" s="125" t="s">
        <v>3315</v>
      </c>
      <c r="E63" s="125" t="s">
        <v>3316</v>
      </c>
      <c r="F63" s="125" t="s">
        <v>3317</v>
      </c>
      <c r="G63" s="125" t="s">
        <v>3318</v>
      </c>
      <c r="H63" s="125" t="s">
        <v>3319</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3304</v>
      </c>
      <c r="B64" s="122" t="s">
        <v>3320</v>
      </c>
      <c r="C64" s="123" t="s">
        <v>3321</v>
      </c>
      <c r="D64" s="125" t="s">
        <v>3322</v>
      </c>
      <c r="E64" s="125" t="s">
        <v>3323</v>
      </c>
      <c r="F64" s="125" t="s">
        <v>3324</v>
      </c>
      <c r="G64" s="125" t="s">
        <v>3325</v>
      </c>
      <c r="H64" s="125" t="s">
        <v>3326</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3304</v>
      </c>
      <c r="B65" s="122" t="s">
        <v>3327</v>
      </c>
      <c r="C65" s="123" t="s">
        <v>3328</v>
      </c>
      <c r="D65" s="125" t="s">
        <v>3329</v>
      </c>
      <c r="E65" s="125" t="s">
        <v>3330</v>
      </c>
      <c r="F65" s="125" t="s">
        <v>3331</v>
      </c>
      <c r="G65" s="125" t="s">
        <v>3332</v>
      </c>
      <c r="H65" s="125" t="s">
        <v>3333</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3304</v>
      </c>
      <c r="B66" s="122" t="s">
        <v>3334</v>
      </c>
      <c r="C66" s="123" t="s">
        <v>3335</v>
      </c>
      <c r="D66" s="125" t="s">
        <v>3336</v>
      </c>
      <c r="E66" s="125" t="s">
        <v>3337</v>
      </c>
      <c r="F66" s="125" t="s">
        <v>3338</v>
      </c>
      <c r="G66" s="125" t="s">
        <v>3339</v>
      </c>
      <c r="H66" s="125" t="s">
        <v>3340</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3304</v>
      </c>
      <c r="B67" s="122" t="s">
        <v>3341</v>
      </c>
      <c r="C67" s="123" t="s">
        <v>3342</v>
      </c>
      <c r="D67" s="125" t="s">
        <v>3343</v>
      </c>
      <c r="E67" s="125" t="s">
        <v>3344</v>
      </c>
      <c r="F67" s="125" t="s">
        <v>3345</v>
      </c>
      <c r="G67" s="125" t="s">
        <v>3346</v>
      </c>
      <c r="H67" s="125" t="s">
        <v>3347</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3304</v>
      </c>
      <c r="B68" s="122" t="s">
        <v>3348</v>
      </c>
      <c r="C68" s="123" t="s">
        <v>3349</v>
      </c>
      <c r="D68" s="125" t="s">
        <v>3350</v>
      </c>
      <c r="E68" s="125" t="s">
        <v>3351</v>
      </c>
      <c r="F68" s="125" t="s">
        <v>3352</v>
      </c>
      <c r="G68" s="125" t="s">
        <v>3353</v>
      </c>
      <c r="H68" s="125" t="s">
        <v>3354</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3355</v>
      </c>
      <c r="B69" s="121"/>
      <c r="C69" s="120" t="s">
        <v>3356</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3355</v>
      </c>
      <c r="B70" s="122" t="s">
        <v>3357</v>
      </c>
      <c r="C70" s="123" t="s">
        <v>3358</v>
      </c>
      <c r="D70" s="125" t="s">
        <v>3359</v>
      </c>
      <c r="E70" s="125" t="s">
        <v>3360</v>
      </c>
      <c r="F70" s="125" t="s">
        <v>3361</v>
      </c>
      <c r="G70" s="125" t="s">
        <v>3362</v>
      </c>
      <c r="H70" s="125" t="s">
        <v>3363</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3355</v>
      </c>
      <c r="B71" s="122" t="s">
        <v>3364</v>
      </c>
      <c r="C71" s="123" t="s">
        <v>3365</v>
      </c>
      <c r="D71" s="125" t="s">
        <v>3366</v>
      </c>
      <c r="E71" s="125" t="s">
        <v>3367</v>
      </c>
      <c r="F71" s="125" t="s">
        <v>3368</v>
      </c>
      <c r="G71" s="125" t="s">
        <v>3369</v>
      </c>
      <c r="H71" s="125" t="s">
        <v>3370</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3371</v>
      </c>
      <c r="B72" s="121"/>
      <c r="C72" s="120" t="s">
        <v>3372</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3371</v>
      </c>
      <c r="B73" s="122" t="s">
        <v>3373</v>
      </c>
      <c r="C73" s="123" t="s">
        <v>3374</v>
      </c>
      <c r="D73" s="125" t="s">
        <v>3375</v>
      </c>
      <c r="E73" s="125" t="s">
        <v>3376</v>
      </c>
      <c r="F73" s="125" t="s">
        <v>3377</v>
      </c>
      <c r="G73" s="125" t="s">
        <v>3378</v>
      </c>
      <c r="H73" s="125" t="s">
        <v>3379</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3371</v>
      </c>
      <c r="B74" s="122" t="s">
        <v>3380</v>
      </c>
      <c r="C74" s="123" t="s">
        <v>3381</v>
      </c>
      <c r="D74" s="125" t="s">
        <v>3382</v>
      </c>
      <c r="E74" s="125" t="s">
        <v>3383</v>
      </c>
      <c r="F74" s="125" t="s">
        <v>3384</v>
      </c>
      <c r="G74" s="125" t="s">
        <v>3385</v>
      </c>
      <c r="H74" s="125" t="s">
        <v>3386</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3371</v>
      </c>
      <c r="B75" s="122" t="s">
        <v>3387</v>
      </c>
      <c r="C75" s="123" t="s">
        <v>3388</v>
      </c>
      <c r="D75" s="125" t="s">
        <v>3389</v>
      </c>
      <c r="E75" s="125" t="s">
        <v>3390</v>
      </c>
      <c r="F75" s="125" t="s">
        <v>3391</v>
      </c>
      <c r="G75" s="125" t="s">
        <v>3392</v>
      </c>
      <c r="H75" s="125" t="s">
        <v>3393</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3371</v>
      </c>
      <c r="B76" s="122" t="s">
        <v>3394</v>
      </c>
      <c r="C76" s="123" t="s">
        <v>3395</v>
      </c>
      <c r="D76" s="125" t="s">
        <v>3396</v>
      </c>
      <c r="E76" s="125" t="s">
        <v>3397</v>
      </c>
      <c r="F76" s="125" t="s">
        <v>3398</v>
      </c>
      <c r="G76" s="125" t="s">
        <v>3399</v>
      </c>
      <c r="H76" s="125" t="s">
        <v>3400</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3371</v>
      </c>
      <c r="B77" s="122" t="s">
        <v>3401</v>
      </c>
      <c r="C77" s="123" t="s">
        <v>3402</v>
      </c>
      <c r="D77" s="125" t="s">
        <v>3403</v>
      </c>
      <c r="E77" s="125" t="s">
        <v>3404</v>
      </c>
      <c r="F77" s="125" t="s">
        <v>3405</v>
      </c>
      <c r="G77" s="125" t="s">
        <v>3399</v>
      </c>
      <c r="H77" s="125" t="s">
        <v>3406</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3407</v>
      </c>
      <c r="B78" s="121"/>
      <c r="C78" s="120" t="s">
        <v>3408</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3407</v>
      </c>
      <c r="B79" s="122" t="s">
        <v>3407</v>
      </c>
      <c r="C79" s="123" t="s">
        <v>3409</v>
      </c>
      <c r="D79" s="125" t="s">
        <v>3410</v>
      </c>
      <c r="E79" s="125" t="s">
        <v>3411</v>
      </c>
      <c r="F79" s="125" t="s">
        <v>3412</v>
      </c>
      <c r="G79" s="125" t="s">
        <v>3413</v>
      </c>
      <c r="H79" s="125" t="s">
        <v>3414</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3407</v>
      </c>
      <c r="B80" s="122" t="s">
        <v>3415</v>
      </c>
      <c r="C80" s="123" t="s">
        <v>3416</v>
      </c>
      <c r="D80" s="125" t="s">
        <v>3417</v>
      </c>
      <c r="E80" s="125" t="s">
        <v>3418</v>
      </c>
      <c r="F80" s="125" t="s">
        <v>3419</v>
      </c>
      <c r="G80" s="125" t="s">
        <v>3420</v>
      </c>
      <c r="H80" s="125" t="s">
        <v>3421</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3407</v>
      </c>
      <c r="B81" s="122" t="s">
        <v>3422</v>
      </c>
      <c r="C81" s="123" t="s">
        <v>3423</v>
      </c>
      <c r="D81" s="125" t="s">
        <v>3424</v>
      </c>
      <c r="E81" s="125" t="s">
        <v>3425</v>
      </c>
      <c r="F81" s="125" t="s">
        <v>3426</v>
      </c>
      <c r="G81" s="125" t="s">
        <v>3427</v>
      </c>
      <c r="H81" s="125" t="s">
        <v>3428</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3429</v>
      </c>
      <c r="B82" s="121"/>
      <c r="C82" s="120" t="s">
        <v>3430</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3429</v>
      </c>
      <c r="B83" s="122" t="s">
        <v>3431</v>
      </c>
      <c r="C83" s="123" t="s">
        <v>3432</v>
      </c>
      <c r="D83" s="125" t="s">
        <v>3433</v>
      </c>
      <c r="E83" s="125" t="s">
        <v>3434</v>
      </c>
      <c r="F83" s="125" t="s">
        <v>3435</v>
      </c>
      <c r="G83" s="125" t="s">
        <v>3436</v>
      </c>
      <c r="H83" s="125" t="s">
        <v>3437</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3429</v>
      </c>
      <c r="B84" s="122" t="s">
        <v>3438</v>
      </c>
      <c r="C84" s="123" t="s">
        <v>3439</v>
      </c>
      <c r="D84" s="125" t="s">
        <v>3440</v>
      </c>
      <c r="E84" s="125" t="s">
        <v>3441</v>
      </c>
      <c r="F84" s="125" t="s">
        <v>3442</v>
      </c>
      <c r="G84" s="125" t="s">
        <v>3443</v>
      </c>
      <c r="H84" s="125" t="s">
        <v>3444</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3429</v>
      </c>
      <c r="B85" s="122" t="s">
        <v>3445</v>
      </c>
      <c r="C85" s="123" t="s">
        <v>3446</v>
      </c>
      <c r="D85" s="125" t="s">
        <v>3447</v>
      </c>
      <c r="E85" s="125" t="s">
        <v>3448</v>
      </c>
      <c r="F85" s="125" t="s">
        <v>3449</v>
      </c>
      <c r="G85" s="125" t="s">
        <v>3450</v>
      </c>
      <c r="H85" s="125" t="s">
        <v>3451</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3429</v>
      </c>
      <c r="B86" s="122" t="s">
        <v>3452</v>
      </c>
      <c r="C86" s="123" t="s">
        <v>3453</v>
      </c>
      <c r="D86" s="125" t="s">
        <v>3454</v>
      </c>
      <c r="E86" s="125" t="s">
        <v>3455</v>
      </c>
      <c r="F86" s="125" t="s">
        <v>3456</v>
      </c>
      <c r="G86" s="125" t="s">
        <v>3457</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3458</v>
      </c>
      <c r="B87" s="121"/>
      <c r="C87" s="120" t="s">
        <v>3459</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3458</v>
      </c>
      <c r="B88" s="122" t="s">
        <v>3460</v>
      </c>
      <c r="C88" s="123" t="s">
        <v>3461</v>
      </c>
      <c r="D88" s="125" t="s">
        <v>3462</v>
      </c>
      <c r="E88" s="125" t="s">
        <v>3463</v>
      </c>
      <c r="F88" s="125" t="s">
        <v>3464</v>
      </c>
      <c r="G88" s="125" t="s">
        <v>3465</v>
      </c>
      <c r="H88" s="125" t="s">
        <v>3466</v>
      </c>
      <c r="I88" s="127">
        <f>IF(COUNTIF(J88:AW88,"&lt;&gt;")=0,"",SUMPRODUCT(((Recommendations[ImplStatus]="Implemented")+(Recommendations[ImplStatus]="Compensated"))*ISNUMBER(MATCH(Recommendations[Id],J88:AW88,0)))/COUNTIF(J88:AW88,"&lt;&gt;"))</f>
        <v>0</v>
      </c>
      <c r="J88" s="129" t="s">
        <v>382</v>
      </c>
      <c r="K88" s="129" t="s">
        <v>385</v>
      </c>
      <c r="L88" s="129" t="s">
        <v>388</v>
      </c>
      <c r="M88" s="129" t="s">
        <v>404</v>
      </c>
      <c r="N88" s="129" t="s">
        <v>407</v>
      </c>
      <c r="O88" s="129" t="s">
        <v>410</v>
      </c>
      <c r="P88" s="129" t="s">
        <v>426</v>
      </c>
      <c r="Q88" s="129" t="s">
        <v>429</v>
      </c>
      <c r="R88" s="129" t="s">
        <v>432</v>
      </c>
      <c r="S88" s="129" t="s">
        <v>505</v>
      </c>
      <c r="T88" s="129" t="s">
        <v>510</v>
      </c>
      <c r="U88" s="129" t="s">
        <v>515</v>
      </c>
      <c r="V88" s="129" t="s">
        <v>520</v>
      </c>
      <c r="W88" s="129" t="s">
        <v>616</v>
      </c>
      <c r="X88" s="129" t="s">
        <v>629</v>
      </c>
      <c r="Y88" s="129" t="s">
        <v>636</v>
      </c>
      <c r="Z88" s="129" t="s">
        <v>648</v>
      </c>
      <c r="AA88" s="129" t="s">
        <v>653</v>
      </c>
      <c r="AB88" s="129" t="s">
        <v>658</v>
      </c>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3458</v>
      </c>
      <c r="B89" s="122" t="s">
        <v>3467</v>
      </c>
      <c r="C89" s="123" t="s">
        <v>3468</v>
      </c>
      <c r="D89" s="125" t="s">
        <v>3469</v>
      </c>
      <c r="E89" s="125" t="s">
        <v>3470</v>
      </c>
      <c r="F89" s="125" t="s">
        <v>3471</v>
      </c>
      <c r="G89" s="125" t="s">
        <v>2995</v>
      </c>
      <c r="H89" s="125" t="s">
        <v>3472</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3458</v>
      </c>
      <c r="B90" s="122" t="s">
        <v>3473</v>
      </c>
      <c r="C90" s="123" t="s">
        <v>3474</v>
      </c>
      <c r="D90" s="125" t="s">
        <v>3475</v>
      </c>
      <c r="E90" s="125" t="s">
        <v>3476</v>
      </c>
      <c r="F90" s="125" t="s">
        <v>3477</v>
      </c>
      <c r="G90" s="125" t="s">
        <v>3465</v>
      </c>
      <c r="H90" s="125" t="s">
        <v>3478</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3458</v>
      </c>
      <c r="B91" s="122" t="s">
        <v>3479</v>
      </c>
      <c r="C91" s="123" t="s">
        <v>3480</v>
      </c>
      <c r="D91" s="125" t="s">
        <v>3481</v>
      </c>
      <c r="E91" s="125" t="s">
        <v>3482</v>
      </c>
      <c r="F91" s="125" t="s">
        <v>3483</v>
      </c>
      <c r="G91" s="125" t="s">
        <v>2995</v>
      </c>
      <c r="H91" s="125" t="s">
        <v>3484</v>
      </c>
      <c r="I91" s="127">
        <f>IF(COUNTIF(J91:AW91,"&lt;&gt;")=0,"",SUMPRODUCT(((Recommendations[ImplStatus]="Implemented")+(Recommendations[ImplStatus]="Compensated"))*ISNUMBER(MATCH(Recommendations[Id],J91:AW91,0)))/COUNTIF(J91:AW91,"&lt;&gt;"))</f>
        <v>0</v>
      </c>
      <c r="J91" s="129" t="s">
        <v>65</v>
      </c>
      <c r="K91" s="129" t="s">
        <v>70</v>
      </c>
      <c r="L91" s="129" t="s">
        <v>75</v>
      </c>
      <c r="M91" s="129" t="s">
        <v>80</v>
      </c>
      <c r="N91" s="129" t="s">
        <v>95</v>
      </c>
      <c r="O91" s="129" t="s">
        <v>100</v>
      </c>
      <c r="P91" s="129" t="s">
        <v>105</v>
      </c>
      <c r="Q91" s="129" t="s">
        <v>140</v>
      </c>
      <c r="R91" s="129" t="s">
        <v>145</v>
      </c>
      <c r="S91" s="129" t="s">
        <v>150</v>
      </c>
      <c r="T91" s="129" t="s">
        <v>155</v>
      </c>
      <c r="U91" s="129" t="s">
        <v>472</v>
      </c>
      <c r="V91" s="129" t="s">
        <v>478</v>
      </c>
      <c r="W91" s="129" t="s">
        <v>484</v>
      </c>
      <c r="X91" s="129" t="s">
        <v>563</v>
      </c>
      <c r="Y91" s="129" t="s">
        <v>569</v>
      </c>
      <c r="Z91" s="129" t="s">
        <v>604</v>
      </c>
      <c r="AA91" s="129" t="s">
        <v>607</v>
      </c>
      <c r="AB91" s="129" t="s">
        <v>610</v>
      </c>
      <c r="AC91" s="129" t="s">
        <v>623</v>
      </c>
      <c r="AD91" s="129" t="s">
        <v>663</v>
      </c>
      <c r="AE91" s="129" t="s">
        <v>689</v>
      </c>
      <c r="AF91" s="129" t="s">
        <v>732</v>
      </c>
      <c r="AG91" s="129" t="s">
        <v>739</v>
      </c>
      <c r="AH91" s="129" t="s">
        <v>1005</v>
      </c>
      <c r="AI91" s="129" t="s">
        <v>1399</v>
      </c>
      <c r="AJ91" s="129" t="s">
        <v>1595</v>
      </c>
      <c r="AK91" s="129" t="s">
        <v>1601</v>
      </c>
      <c r="AL91" s="129" t="s">
        <v>1606</v>
      </c>
      <c r="AM91" s="129" t="s">
        <v>1612</v>
      </c>
      <c r="AN91" s="129" t="s">
        <v>1697</v>
      </c>
      <c r="AO91" s="129" t="s">
        <v>1702</v>
      </c>
      <c r="AP91" s="129" t="s">
        <v>1707</v>
      </c>
      <c r="AQ91" s="129" t="s">
        <v>1713</v>
      </c>
      <c r="AR91" s="129" t="s">
        <v>1717</v>
      </c>
      <c r="AS91" s="129" t="s">
        <v>1721</v>
      </c>
      <c r="AT91" s="129"/>
      <c r="AU91" s="129"/>
      <c r="AV91" s="129"/>
      <c r="AW91" s="139"/>
    </row>
    <row r="92" spans="1:49" ht="60" customHeight="1" x14ac:dyDescent="0.35">
      <c r="A92" s="136" t="s">
        <v>3458</v>
      </c>
      <c r="B92" s="122" t="s">
        <v>3485</v>
      </c>
      <c r="C92" s="123" t="s">
        <v>3486</v>
      </c>
      <c r="D92" s="125" t="s">
        <v>3487</v>
      </c>
      <c r="E92" s="125" t="s">
        <v>3488</v>
      </c>
      <c r="F92" s="125" t="s">
        <v>3489</v>
      </c>
      <c r="G92" s="125" t="s">
        <v>2995</v>
      </c>
      <c r="H92" s="125" t="s">
        <v>3490</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3458</v>
      </c>
      <c r="B93" s="122" t="s">
        <v>3491</v>
      </c>
      <c r="C93" s="123" t="s">
        <v>3492</v>
      </c>
      <c r="D93" s="125" t="s">
        <v>3493</v>
      </c>
      <c r="E93" s="125" t="s">
        <v>3494</v>
      </c>
      <c r="F93" s="125" t="s">
        <v>3495</v>
      </c>
      <c r="G93" s="125" t="s">
        <v>3496</v>
      </c>
      <c r="H93" s="125" t="s">
        <v>3497</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3458</v>
      </c>
      <c r="B94" s="122" t="s">
        <v>3498</v>
      </c>
      <c r="C94" s="123" t="s">
        <v>3499</v>
      </c>
      <c r="D94" s="125" t="s">
        <v>3500</v>
      </c>
      <c r="E94" s="125" t="s">
        <v>3501</v>
      </c>
      <c r="F94" s="125" t="s">
        <v>3502</v>
      </c>
      <c r="G94" s="125" t="s">
        <v>3503</v>
      </c>
      <c r="H94" s="125" t="s">
        <v>3504</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3458</v>
      </c>
      <c r="B95" s="122" t="s">
        <v>3505</v>
      </c>
      <c r="C95" s="123" t="s">
        <v>3506</v>
      </c>
      <c r="D95" s="125" t="s">
        <v>3507</v>
      </c>
      <c r="E95" s="125" t="s">
        <v>3508</v>
      </c>
      <c r="F95" s="125" t="s">
        <v>3509</v>
      </c>
      <c r="G95" s="125" t="s">
        <v>3510</v>
      </c>
      <c r="H95" s="125" t="s">
        <v>3511</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3458</v>
      </c>
      <c r="B96" s="122" t="s">
        <v>3512</v>
      </c>
      <c r="C96" s="123" t="s">
        <v>3513</v>
      </c>
      <c r="D96" s="125" t="s">
        <v>3514</v>
      </c>
      <c r="E96" s="125" t="s">
        <v>3515</v>
      </c>
      <c r="F96" s="125" t="s">
        <v>3516</v>
      </c>
      <c r="G96" s="125" t="s">
        <v>3517</v>
      </c>
      <c r="H96" s="125" t="s">
        <v>3518</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3458</v>
      </c>
      <c r="B97" s="122" t="s">
        <v>3519</v>
      </c>
      <c r="C97" s="123" t="s">
        <v>3520</v>
      </c>
      <c r="D97" s="125" t="s">
        <v>3521</v>
      </c>
      <c r="E97" s="125" t="s">
        <v>3522</v>
      </c>
      <c r="F97" s="125" t="s">
        <v>3523</v>
      </c>
      <c r="G97" s="125" t="s">
        <v>3524</v>
      </c>
      <c r="H97" s="125" t="s">
        <v>3525</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3526</v>
      </c>
      <c r="B98" s="121"/>
      <c r="C98" s="120" t="s">
        <v>3527</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3526</v>
      </c>
      <c r="B99" s="122" t="s">
        <v>3528</v>
      </c>
      <c r="C99" s="123" t="s">
        <v>3529</v>
      </c>
      <c r="D99" s="125" t="s">
        <v>3530</v>
      </c>
      <c r="E99" s="125" t="s">
        <v>3531</v>
      </c>
      <c r="F99" s="125" t="s">
        <v>3532</v>
      </c>
      <c r="G99" s="125" t="s">
        <v>3533</v>
      </c>
      <c r="H99" s="125" t="s">
        <v>3534</v>
      </c>
      <c r="I99" s="127">
        <f>IF(COUNTIF(J99:AW99,"&lt;&gt;")=0,"",SUMPRODUCT(((Recommendations[ImplStatus]="Implemented")+(Recommendations[ImplStatus]="Compensated"))*ISNUMBER(MATCH(Recommendations[Id],J99:AW99,0)))/COUNTIF(J99:AW99,"&lt;&gt;"))</f>
        <v>0</v>
      </c>
      <c r="J99" s="129" t="s">
        <v>713</v>
      </c>
      <c r="K99" s="129" t="s">
        <v>1457</v>
      </c>
      <c r="L99" s="129" t="s">
        <v>1463</v>
      </c>
      <c r="M99" s="129" t="s">
        <v>1468</v>
      </c>
      <c r="N99" s="129" t="s">
        <v>1473</v>
      </c>
      <c r="O99" s="129" t="s">
        <v>1479</v>
      </c>
      <c r="P99" s="129" t="s">
        <v>1485</v>
      </c>
      <c r="Q99" s="129" t="s">
        <v>1490</v>
      </c>
      <c r="R99" s="129" t="s">
        <v>1495</v>
      </c>
      <c r="S99" s="129" t="s">
        <v>1501</v>
      </c>
      <c r="T99" s="129" t="s">
        <v>1514</v>
      </c>
      <c r="U99" s="129" t="s">
        <v>1519</v>
      </c>
      <c r="V99" s="129" t="s">
        <v>1525</v>
      </c>
      <c r="W99" s="129" t="s">
        <v>1531</v>
      </c>
      <c r="X99" s="129" t="s">
        <v>1536</v>
      </c>
      <c r="Y99" s="129" t="s">
        <v>1541</v>
      </c>
      <c r="Z99" s="129" t="s">
        <v>1546</v>
      </c>
      <c r="AA99" s="129" t="s">
        <v>1551</v>
      </c>
      <c r="AB99" s="129" t="s">
        <v>1556</v>
      </c>
      <c r="AC99" s="129" t="s">
        <v>1561</v>
      </c>
      <c r="AD99" s="129" t="s">
        <v>1566</v>
      </c>
      <c r="AE99" s="129" t="s">
        <v>1572</v>
      </c>
      <c r="AF99" s="129" t="s">
        <v>1578</v>
      </c>
      <c r="AG99" s="129" t="s">
        <v>1583</v>
      </c>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3526</v>
      </c>
      <c r="B100" s="122" t="s">
        <v>3535</v>
      </c>
      <c r="C100" s="123" t="s">
        <v>3536</v>
      </c>
      <c r="D100" s="125" t="s">
        <v>3537</v>
      </c>
      <c r="E100" s="125" t="s">
        <v>3538</v>
      </c>
      <c r="F100" s="125" t="s">
        <v>3539</v>
      </c>
      <c r="G100" s="125" t="s">
        <v>3540</v>
      </c>
      <c r="H100" s="125" t="s">
        <v>3541</v>
      </c>
      <c r="I100" s="127">
        <f>IF(COUNTIF(J100:AW100,"&lt;&gt;")=0,"",SUMPRODUCT(((Recommendations[ImplStatus]="Implemented")+(Recommendations[ImplStatus]="Compensated"))*ISNUMBER(MATCH(Recommendations[Id],J100:AW100,0)))/COUNTIF(J100:AW100,"&lt;&gt;"))</f>
        <v>0</v>
      </c>
      <c r="J100" s="129" t="s">
        <v>375</v>
      </c>
      <c r="K100" s="129" t="s">
        <v>378</v>
      </c>
      <c r="L100" s="129" t="s">
        <v>489</v>
      </c>
      <c r="M100" s="129" t="s">
        <v>494</v>
      </c>
      <c r="N100" s="129" t="s">
        <v>767</v>
      </c>
      <c r="O100" s="129" t="s">
        <v>773</v>
      </c>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3526</v>
      </c>
      <c r="B101" s="122" t="s">
        <v>3542</v>
      </c>
      <c r="C101" s="123" t="s">
        <v>3543</v>
      </c>
      <c r="D101" s="125" t="s">
        <v>3544</v>
      </c>
      <c r="E101" s="125" t="s">
        <v>3545</v>
      </c>
      <c r="F101" s="125" t="s">
        <v>20</v>
      </c>
      <c r="G101" s="125" t="s">
        <v>20</v>
      </c>
      <c r="H101" s="125" t="s">
        <v>20</v>
      </c>
      <c r="I101" s="127">
        <f>IF(COUNTIF(J101:AW101,"&lt;&gt;")=0,"",SUMPRODUCT(((Recommendations[ImplStatus]="Implemented")+(Recommendations[ImplStatus]="Compensated"))*ISNUMBER(MATCH(Recommendations[Id],J101:AW101,0)))/COUNTIF(J101:AW101,"&lt;&gt;"))</f>
        <v>0</v>
      </c>
      <c r="J101" s="129" t="s">
        <v>531</v>
      </c>
      <c r="K101" s="129" t="s">
        <v>834</v>
      </c>
      <c r="L101" s="129" t="s">
        <v>839</v>
      </c>
      <c r="M101" s="129" t="s">
        <v>844</v>
      </c>
      <c r="N101" s="129" t="s">
        <v>904</v>
      </c>
      <c r="O101" s="129" t="s">
        <v>909</v>
      </c>
      <c r="P101" s="129" t="s">
        <v>915</v>
      </c>
      <c r="Q101" s="129" t="s">
        <v>921</v>
      </c>
      <c r="R101" s="129" t="s">
        <v>927</v>
      </c>
      <c r="S101" s="129" t="s">
        <v>933</v>
      </c>
      <c r="T101" s="129" t="s">
        <v>938</v>
      </c>
      <c r="U101" s="129" t="s">
        <v>943</v>
      </c>
      <c r="V101" s="129" t="s">
        <v>949</v>
      </c>
      <c r="W101" s="129" t="s">
        <v>954</v>
      </c>
      <c r="X101" s="129" t="s">
        <v>959</v>
      </c>
      <c r="Y101" s="129" t="s">
        <v>964</v>
      </c>
      <c r="Z101" s="129" t="s">
        <v>970</v>
      </c>
      <c r="AA101" s="129" t="s">
        <v>977</v>
      </c>
      <c r="AB101" s="129" t="s">
        <v>983</v>
      </c>
      <c r="AC101" s="129" t="s">
        <v>988</v>
      </c>
      <c r="AD101" s="129" t="s">
        <v>994</v>
      </c>
      <c r="AE101" s="129" t="s">
        <v>999</v>
      </c>
      <c r="AF101" s="129" t="s">
        <v>1010</v>
      </c>
      <c r="AG101" s="129" t="s">
        <v>1016</v>
      </c>
      <c r="AH101" s="129" t="s">
        <v>1022</v>
      </c>
      <c r="AI101" s="129" t="s">
        <v>1027</v>
      </c>
      <c r="AJ101" s="129" t="s">
        <v>1033</v>
      </c>
      <c r="AK101" s="129" t="s">
        <v>1038</v>
      </c>
      <c r="AL101" s="129" t="s">
        <v>1043</v>
      </c>
      <c r="AM101" s="129" t="s">
        <v>1048</v>
      </c>
      <c r="AN101" s="129" t="s">
        <v>1053</v>
      </c>
      <c r="AO101" s="129" t="s">
        <v>1058</v>
      </c>
      <c r="AP101" s="129" t="s">
        <v>1064</v>
      </c>
      <c r="AQ101" s="129" t="s">
        <v>1069</v>
      </c>
      <c r="AR101" s="129" t="s">
        <v>1074</v>
      </c>
      <c r="AS101" s="129" t="s">
        <v>1079</v>
      </c>
      <c r="AT101" s="129" t="s">
        <v>1084</v>
      </c>
      <c r="AU101" s="129" t="s">
        <v>1089</v>
      </c>
      <c r="AV101" s="129" t="s">
        <v>1094</v>
      </c>
      <c r="AW101" s="139" t="s">
        <v>1099</v>
      </c>
    </row>
    <row r="102" spans="1:49" ht="60" customHeight="1" x14ac:dyDescent="0.35">
      <c r="A102" s="136" t="s">
        <v>3526</v>
      </c>
      <c r="B102" s="122" t="s">
        <v>3546</v>
      </c>
      <c r="C102" s="123" t="s">
        <v>3547</v>
      </c>
      <c r="D102" s="125" t="s">
        <v>3548</v>
      </c>
      <c r="E102" s="125" t="s">
        <v>3549</v>
      </c>
      <c r="F102" s="125" t="s">
        <v>3550</v>
      </c>
      <c r="G102" s="125" t="s">
        <v>3551</v>
      </c>
      <c r="H102" s="125" t="s">
        <v>3552</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3526</v>
      </c>
      <c r="B103" s="122" t="s">
        <v>3553</v>
      </c>
      <c r="C103" s="123" t="s">
        <v>3554</v>
      </c>
      <c r="D103" s="125" t="s">
        <v>3555</v>
      </c>
      <c r="E103" s="125" t="s">
        <v>3556</v>
      </c>
      <c r="F103" s="125" t="s">
        <v>3557</v>
      </c>
      <c r="G103" s="125" t="s">
        <v>3558</v>
      </c>
      <c r="H103" s="125" t="s">
        <v>3559</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3560</v>
      </c>
      <c r="B104" s="121"/>
      <c r="C104" s="120" t="s">
        <v>3561</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3560</v>
      </c>
      <c r="B105" s="122" t="s">
        <v>3562</v>
      </c>
      <c r="C105" s="123" t="s">
        <v>3563</v>
      </c>
      <c r="D105" s="125" t="s">
        <v>3564</v>
      </c>
      <c r="E105" s="125" t="s">
        <v>3565</v>
      </c>
      <c r="F105" s="125" t="s">
        <v>3566</v>
      </c>
      <c r="G105" s="125" t="s">
        <v>3567</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3560</v>
      </c>
      <c r="B106" s="122" t="s">
        <v>3568</v>
      </c>
      <c r="C106" s="123" t="s">
        <v>3569</v>
      </c>
      <c r="D106" s="125" t="s">
        <v>3570</v>
      </c>
      <c r="E106" s="125" t="s">
        <v>3571</v>
      </c>
      <c r="F106" s="125" t="s">
        <v>3572</v>
      </c>
      <c r="G106" s="125" t="s">
        <v>3573</v>
      </c>
      <c r="H106" s="125" t="s">
        <v>3574</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3560</v>
      </c>
      <c r="B107" s="122" t="s">
        <v>3575</v>
      </c>
      <c r="C107" s="123" t="s">
        <v>3576</v>
      </c>
      <c r="D107" s="125" t="s">
        <v>3577</v>
      </c>
      <c r="E107" s="125" t="s">
        <v>3578</v>
      </c>
      <c r="F107" s="125" t="s">
        <v>3579</v>
      </c>
      <c r="G107" s="125" t="s">
        <v>3580</v>
      </c>
      <c r="H107" s="125" t="s">
        <v>3581</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3582</v>
      </c>
      <c r="B108" s="121"/>
      <c r="C108" s="120" t="s">
        <v>3583</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3582</v>
      </c>
      <c r="B109" s="122" t="s">
        <v>3584</v>
      </c>
      <c r="C109" s="123" t="s">
        <v>3585</v>
      </c>
      <c r="D109" s="125" t="s">
        <v>3586</v>
      </c>
      <c r="E109" s="125" t="s">
        <v>3587</v>
      </c>
      <c r="F109" s="125" t="s">
        <v>3588</v>
      </c>
      <c r="G109" s="125" t="s">
        <v>3589</v>
      </c>
      <c r="H109" s="125" t="s">
        <v>3590</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3582</v>
      </c>
      <c r="B110" s="122" t="s">
        <v>3591</v>
      </c>
      <c r="C110" s="123" t="s">
        <v>3592</v>
      </c>
      <c r="D110" s="125" t="s">
        <v>3593</v>
      </c>
      <c r="E110" s="125" t="s">
        <v>3594</v>
      </c>
      <c r="F110" s="125" t="s">
        <v>3595</v>
      </c>
      <c r="G110" s="125" t="s">
        <v>3596</v>
      </c>
      <c r="H110" s="125" t="s">
        <v>3597</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3582</v>
      </c>
      <c r="B111" s="122" t="s">
        <v>3598</v>
      </c>
      <c r="C111" s="123" t="s">
        <v>3599</v>
      </c>
      <c r="D111" s="125" t="s">
        <v>3600</v>
      </c>
      <c r="E111" s="125" t="s">
        <v>3601</v>
      </c>
      <c r="F111" s="125" t="s">
        <v>3602</v>
      </c>
      <c r="G111" s="125" t="s">
        <v>3603</v>
      </c>
      <c r="H111" s="125" t="s">
        <v>3604</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3605</v>
      </c>
      <c r="B112" s="121"/>
      <c r="C112" s="120" t="s">
        <v>3606</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3605</v>
      </c>
      <c r="B113" s="122" t="s">
        <v>3607</v>
      </c>
      <c r="C113" s="123" t="s">
        <v>3608</v>
      </c>
      <c r="D113" s="125" t="s">
        <v>3609</v>
      </c>
      <c r="E113" s="125" t="s">
        <v>3610</v>
      </c>
      <c r="F113" s="125" t="s">
        <v>3611</v>
      </c>
      <c r="G113" s="125" t="s">
        <v>3612</v>
      </c>
      <c r="H113" s="125" t="s">
        <v>3613</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3605</v>
      </c>
      <c r="B114" s="122" t="s">
        <v>3614</v>
      </c>
      <c r="C114" s="123" t="s">
        <v>3615</v>
      </c>
      <c r="D114" s="125" t="s">
        <v>3616</v>
      </c>
      <c r="E114" s="125" t="s">
        <v>3617</v>
      </c>
      <c r="F114" s="125" t="s">
        <v>3618</v>
      </c>
      <c r="G114" s="125" t="s">
        <v>3612</v>
      </c>
      <c r="H114" s="125" t="s">
        <v>3619</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3605</v>
      </c>
      <c r="B115" s="130" t="s">
        <v>3620</v>
      </c>
      <c r="C115" s="131" t="s">
        <v>3621</v>
      </c>
      <c r="D115" s="132" t="s">
        <v>3622</v>
      </c>
      <c r="E115" s="132" t="s">
        <v>3623</v>
      </c>
      <c r="F115" s="132" t="s">
        <v>3624</v>
      </c>
      <c r="G115" s="132" t="s">
        <v>3625</v>
      </c>
      <c r="H115" s="132" t="s">
        <v>3626</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1758</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IFERROR(INDEX('Recommendations'!$G$2:$G$366, MATCH(J2,'Recommendations'!$B$2:$B$366,0))="Implemented", FALSE))</xm:f>
            <x14:dxf>
              <font>
                <color rgb="FF000000"/>
              </font>
              <fill>
                <patternFill>
                  <bgColor rgb="FF3C7D22"/>
                </patternFill>
              </fill>
            </x14:dxf>
          </x14:cfRule>
          <x14:cfRule type="expression" priority="2" id="{00000000-000E-0000-0600-000002000000}">
            <xm:f>AND(J2&lt;&gt;"", IFERROR(INDEX('Recommendations'!$G$2:$G$366, MATCH(J2,'Recommendations'!$B$2:$B$366,0))="Compensated", FALSE))</xm:f>
            <x14:dxf>
              <font>
                <color rgb="FF000000"/>
              </font>
              <fill>
                <patternFill>
                  <bgColor rgb="FFC6E0B4"/>
                </patternFill>
              </fill>
            </x14:dxf>
          </x14:cfRule>
          <x14:cfRule type="expression" priority="3" id="{00000000-000E-0000-0600-000003000000}">
            <xm:f>AND(J2&lt;&gt;"", IFERROR(INDEX('Recommendations'!$G$2:$G$366, MATCH(J2,'Recommendations'!$B$2:$B$366,0))="Testing", FALSE))</xm:f>
            <x14:dxf>
              <font>
                <color rgb="FF000000"/>
              </font>
              <fill>
                <patternFill>
                  <bgColor rgb="FFFFC000"/>
                </patternFill>
              </fill>
            </x14:dxf>
          </x14:cfRule>
          <x14:cfRule type="expression" priority="4" id="{00000000-000E-0000-0600-000004000000}">
            <xm:f>AND(J2&lt;&gt;"", IFERROR(INDEX('Recommendations'!$G$2:$G$366, MATCH(J2,'Recommendations'!$B$2:$B$366,0))="Failed", FALSE))</xm:f>
            <x14:dxf>
              <font>
                <color rgb="FF000000"/>
              </font>
              <fill>
                <patternFill>
                  <bgColor rgb="FFD82891"/>
                </patternFill>
              </fill>
            </x14:dxf>
          </x14:cfRule>
          <x14:cfRule type="expression" priority="5" id="{00000000-000E-0000-0600-000005000000}">
            <xm:f>AND(J2&lt;&gt;"", IFERROR(INDEX('Recommendations'!$G$2:$G$366, MATCH(J2,'Recommendations'!$B$2:$B$366,0))="Risk Accepted", FALSE))</xm:f>
            <x14:dxf>
              <font>
                <color rgb="FF000000"/>
              </font>
              <fill>
                <patternFill>
                  <bgColor rgb="FFD9D9D9"/>
                </patternFill>
              </fill>
            </x14:dxf>
          </x14:cfRule>
          <x14:cfRule type="expression" priority="6" id="{00000000-000E-0000-0600-000006000000}">
            <xm:f>AND(J2&lt;&gt;"", IFERROR(INDEX('Recommendations'!$G$2:$G$366, MATCH(J2,'Recommendations'!$B$2:$B$366,0))="N/A",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3627</v>
      </c>
      <c r="B1" s="181" t="s">
        <v>3628</v>
      </c>
      <c r="C1" s="181" t="s">
        <v>1</v>
      </c>
      <c r="D1" s="181" t="s">
        <v>3629</v>
      </c>
      <c r="E1" s="181" t="s">
        <v>3630</v>
      </c>
      <c r="F1" s="181" t="s">
        <v>3631</v>
      </c>
      <c r="G1" s="181" t="s">
        <v>1996</v>
      </c>
      <c r="H1" s="181" t="s">
        <v>1997</v>
      </c>
      <c r="I1" s="181" t="s">
        <v>1998</v>
      </c>
      <c r="J1" s="181" t="s">
        <v>1999</v>
      </c>
      <c r="K1" s="181" t="s">
        <v>2000</v>
      </c>
      <c r="L1" s="181" t="s">
        <v>2001</v>
      </c>
      <c r="M1" s="181" t="s">
        <v>2002</v>
      </c>
      <c r="N1" s="181" t="s">
        <v>2003</v>
      </c>
      <c r="O1" s="181" t="s">
        <v>2004</v>
      </c>
      <c r="P1" s="181" t="s">
        <v>2005</v>
      </c>
      <c r="Q1" s="181" t="s">
        <v>2006</v>
      </c>
      <c r="R1" s="181" t="s">
        <v>2007</v>
      </c>
      <c r="S1" s="181" t="s">
        <v>2008</v>
      </c>
      <c r="T1" s="181" t="s">
        <v>2009</v>
      </c>
      <c r="U1" s="181" t="s">
        <v>2010</v>
      </c>
      <c r="V1" s="181" t="s">
        <v>2011</v>
      </c>
      <c r="W1" s="181" t="s">
        <v>2012</v>
      </c>
      <c r="X1" s="181" t="s">
        <v>2013</v>
      </c>
      <c r="Y1" s="181" t="s">
        <v>2014</v>
      </c>
      <c r="Z1" s="181" t="s">
        <v>2015</v>
      </c>
      <c r="AA1" s="181" t="s">
        <v>2016</v>
      </c>
      <c r="AB1" s="181" t="s">
        <v>2017</v>
      </c>
      <c r="AC1" s="181" t="s">
        <v>2018</v>
      </c>
      <c r="AD1" s="181" t="s">
        <v>2019</v>
      </c>
      <c r="AE1" s="181" t="s">
        <v>2020</v>
      </c>
      <c r="AF1" s="181" t="s">
        <v>2021</v>
      </c>
      <c r="AG1" s="181" t="s">
        <v>2022</v>
      </c>
      <c r="AH1" s="181" t="s">
        <v>2023</v>
      </c>
      <c r="AI1" s="181" t="s">
        <v>2024</v>
      </c>
      <c r="AJ1" s="181" t="s">
        <v>2025</v>
      </c>
      <c r="AK1" s="181" t="s">
        <v>2026</v>
      </c>
      <c r="AL1" s="181" t="s">
        <v>2027</v>
      </c>
      <c r="AM1" s="181" t="s">
        <v>2028</v>
      </c>
      <c r="AN1" s="181" t="s">
        <v>2029</v>
      </c>
      <c r="AO1" s="181" t="s">
        <v>2030</v>
      </c>
      <c r="AP1" s="181" t="s">
        <v>2031</v>
      </c>
      <c r="AQ1" s="181" t="s">
        <v>2032</v>
      </c>
      <c r="AR1" s="181" t="s">
        <v>2033</v>
      </c>
      <c r="AS1" s="181" t="s">
        <v>2034</v>
      </c>
      <c r="AT1" s="181" t="s">
        <v>2035</v>
      </c>
      <c r="AU1" s="182" t="s">
        <v>2036</v>
      </c>
    </row>
    <row r="2" spans="1:47" ht="60" customHeight="1" outlineLevel="1" x14ac:dyDescent="0.35">
      <c r="A2" s="172" t="s">
        <v>3632</v>
      </c>
      <c r="B2" s="146" t="s">
        <v>20</v>
      </c>
      <c r="C2" s="144" t="s">
        <v>3633</v>
      </c>
      <c r="D2" s="150" t="s">
        <v>3634</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3632</v>
      </c>
      <c r="B3" s="147" t="s">
        <v>3635</v>
      </c>
      <c r="C3" s="145" t="s">
        <v>3636</v>
      </c>
      <c r="D3" s="151" t="s">
        <v>3637</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3632</v>
      </c>
      <c r="B4" s="148" t="s">
        <v>3635</v>
      </c>
      <c r="C4" s="149" t="s">
        <v>3638</v>
      </c>
      <c r="D4" s="152" t="s">
        <v>3639</v>
      </c>
      <c r="E4" s="155" t="s">
        <v>3640</v>
      </c>
      <c r="F4" s="158" t="s">
        <v>3641</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3632</v>
      </c>
      <c r="B5" s="148" t="s">
        <v>3635</v>
      </c>
      <c r="C5" s="149" t="s">
        <v>3642</v>
      </c>
      <c r="D5" s="152" t="s">
        <v>3643</v>
      </c>
      <c r="E5" s="155" t="s">
        <v>3644</v>
      </c>
      <c r="F5" s="158" t="s">
        <v>3645</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3632</v>
      </c>
      <c r="B6" s="148" t="s">
        <v>3635</v>
      </c>
      <c r="C6" s="149" t="s">
        <v>3646</v>
      </c>
      <c r="D6" s="152" t="s">
        <v>3647</v>
      </c>
      <c r="E6" s="155" t="s">
        <v>3648</v>
      </c>
      <c r="F6" s="158" t="s">
        <v>3645</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3632</v>
      </c>
      <c r="B7" s="148" t="s">
        <v>3635</v>
      </c>
      <c r="C7" s="149" t="s">
        <v>3649</v>
      </c>
      <c r="D7" s="152" t="s">
        <v>3650</v>
      </c>
      <c r="E7" s="155" t="s">
        <v>3651</v>
      </c>
      <c r="F7" s="158" t="s">
        <v>3645</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3632</v>
      </c>
      <c r="B8" s="148" t="s">
        <v>3635</v>
      </c>
      <c r="C8" s="149" t="s">
        <v>3652</v>
      </c>
      <c r="D8" s="152" t="s">
        <v>3653</v>
      </c>
      <c r="E8" s="155" t="s">
        <v>3654</v>
      </c>
      <c r="F8" s="158" t="s">
        <v>3655</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3632</v>
      </c>
      <c r="B9" s="147" t="s">
        <v>3656</v>
      </c>
      <c r="C9" s="145" t="s">
        <v>3657</v>
      </c>
      <c r="D9" s="151" t="s">
        <v>3658</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3632</v>
      </c>
      <c r="B10" s="148" t="s">
        <v>3656</v>
      </c>
      <c r="C10" s="149" t="s">
        <v>3659</v>
      </c>
      <c r="D10" s="152" t="s">
        <v>3660</v>
      </c>
      <c r="E10" s="155" t="s">
        <v>3661</v>
      </c>
      <c r="F10" s="158" t="s">
        <v>3641</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3632</v>
      </c>
      <c r="B11" s="148" t="s">
        <v>3656</v>
      </c>
      <c r="C11" s="149" t="s">
        <v>3662</v>
      </c>
      <c r="D11" s="152" t="s">
        <v>3663</v>
      </c>
      <c r="E11" s="155" t="s">
        <v>3664</v>
      </c>
      <c r="F11" s="158" t="s">
        <v>3641</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3632</v>
      </c>
      <c r="B12" s="148" t="s">
        <v>3656</v>
      </c>
      <c r="C12" s="149" t="s">
        <v>3665</v>
      </c>
      <c r="D12" s="152" t="s">
        <v>3666</v>
      </c>
      <c r="E12" s="155" t="s">
        <v>3667</v>
      </c>
      <c r="F12" s="158" t="s">
        <v>3641</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3632</v>
      </c>
      <c r="B13" s="147" t="s">
        <v>3668</v>
      </c>
      <c r="C13" s="145" t="s">
        <v>3669</v>
      </c>
      <c r="D13" s="151" t="s">
        <v>3670</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3632</v>
      </c>
      <c r="B14" s="148" t="s">
        <v>3668</v>
      </c>
      <c r="C14" s="149" t="s">
        <v>3671</v>
      </c>
      <c r="D14" s="152" t="s">
        <v>3672</v>
      </c>
      <c r="E14" s="155" t="s">
        <v>3673</v>
      </c>
      <c r="F14" s="158" t="s">
        <v>3641</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3632</v>
      </c>
      <c r="B15" s="148" t="s">
        <v>3668</v>
      </c>
      <c r="C15" s="149" t="s">
        <v>3674</v>
      </c>
      <c r="D15" s="152" t="s">
        <v>3675</v>
      </c>
      <c r="E15" s="155" t="s">
        <v>3676</v>
      </c>
      <c r="F15" s="158" t="s">
        <v>3641</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3632</v>
      </c>
      <c r="B16" s="147" t="s">
        <v>3677</v>
      </c>
      <c r="C16" s="145" t="s">
        <v>3678</v>
      </c>
      <c r="D16" s="151" t="s">
        <v>3679</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3632</v>
      </c>
      <c r="B17" s="148" t="s">
        <v>3677</v>
      </c>
      <c r="C17" s="149" t="s">
        <v>3680</v>
      </c>
      <c r="D17" s="152" t="s">
        <v>3681</v>
      </c>
      <c r="E17" s="155" t="s">
        <v>3682</v>
      </c>
      <c r="F17" s="158" t="s">
        <v>3641</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3632</v>
      </c>
      <c r="B18" s="148" t="s">
        <v>3677</v>
      </c>
      <c r="C18" s="149" t="s">
        <v>3683</v>
      </c>
      <c r="D18" s="152" t="s">
        <v>3684</v>
      </c>
      <c r="E18" s="155" t="s">
        <v>3685</v>
      </c>
      <c r="F18" s="158" t="s">
        <v>3645</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3632</v>
      </c>
      <c r="B19" s="148" t="s">
        <v>3677</v>
      </c>
      <c r="C19" s="149" t="s">
        <v>3686</v>
      </c>
      <c r="D19" s="152" t="s">
        <v>3687</v>
      </c>
      <c r="E19" s="155" t="s">
        <v>3688</v>
      </c>
      <c r="F19" s="158" t="s">
        <v>3641</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3632</v>
      </c>
      <c r="B20" s="148" t="s">
        <v>3677</v>
      </c>
      <c r="C20" s="149" t="s">
        <v>3689</v>
      </c>
      <c r="D20" s="152" t="s">
        <v>3690</v>
      </c>
      <c r="E20" s="155" t="s">
        <v>3691</v>
      </c>
      <c r="F20" s="158" t="s">
        <v>3641</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3632</v>
      </c>
      <c r="B21" s="148" t="s">
        <v>3677</v>
      </c>
      <c r="C21" s="149" t="s">
        <v>3692</v>
      </c>
      <c r="D21" s="152" t="s">
        <v>3693</v>
      </c>
      <c r="E21" s="155" t="s">
        <v>3694</v>
      </c>
      <c r="F21" s="158" t="s">
        <v>3645</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3632</v>
      </c>
      <c r="B22" s="148" t="s">
        <v>3677</v>
      </c>
      <c r="C22" s="149" t="s">
        <v>3695</v>
      </c>
      <c r="D22" s="152" t="s">
        <v>3696</v>
      </c>
      <c r="E22" s="155" t="s">
        <v>3697</v>
      </c>
      <c r="F22" s="158" t="s">
        <v>3641</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3632</v>
      </c>
      <c r="B23" s="148" t="s">
        <v>3677</v>
      </c>
      <c r="C23" s="149" t="s">
        <v>3698</v>
      </c>
      <c r="D23" s="152" t="s">
        <v>3699</v>
      </c>
      <c r="E23" s="155" t="s">
        <v>3700</v>
      </c>
      <c r="F23" s="158" t="s">
        <v>3641</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3632</v>
      </c>
      <c r="B24" s="147" t="s">
        <v>3701</v>
      </c>
      <c r="C24" s="145" t="s">
        <v>3702</v>
      </c>
      <c r="D24" s="151" t="s">
        <v>3703</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3632</v>
      </c>
      <c r="B25" s="148" t="s">
        <v>3701</v>
      </c>
      <c r="C25" s="149" t="s">
        <v>3704</v>
      </c>
      <c r="D25" s="152" t="s">
        <v>3705</v>
      </c>
      <c r="E25" s="155" t="s">
        <v>3706</v>
      </c>
      <c r="F25" s="158" t="s">
        <v>3641</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3632</v>
      </c>
      <c r="B26" s="148" t="s">
        <v>3701</v>
      </c>
      <c r="C26" s="149" t="s">
        <v>3707</v>
      </c>
      <c r="D26" s="152" t="s">
        <v>3708</v>
      </c>
      <c r="E26" s="155" t="s">
        <v>3709</v>
      </c>
      <c r="F26" s="158" t="s">
        <v>3641</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3632</v>
      </c>
      <c r="B27" s="148" t="s">
        <v>3701</v>
      </c>
      <c r="C27" s="149" t="s">
        <v>3710</v>
      </c>
      <c r="D27" s="152" t="s">
        <v>3711</v>
      </c>
      <c r="E27" s="155" t="s">
        <v>3712</v>
      </c>
      <c r="F27" s="158" t="s">
        <v>3645</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3632</v>
      </c>
      <c r="B28" s="148" t="s">
        <v>3701</v>
      </c>
      <c r="C28" s="149" t="s">
        <v>3713</v>
      </c>
      <c r="D28" s="152" t="s">
        <v>3714</v>
      </c>
      <c r="E28" s="155" t="s">
        <v>3715</v>
      </c>
      <c r="F28" s="158" t="s">
        <v>3641</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3632</v>
      </c>
      <c r="B29" s="147" t="s">
        <v>3716</v>
      </c>
      <c r="C29" s="145" t="s">
        <v>3717</v>
      </c>
      <c r="D29" s="151" t="s">
        <v>3718</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3632</v>
      </c>
      <c r="B30" s="148" t="s">
        <v>3716</v>
      </c>
      <c r="C30" s="149" t="s">
        <v>3719</v>
      </c>
      <c r="D30" s="152" t="s">
        <v>3720</v>
      </c>
      <c r="E30" s="155" t="s">
        <v>3721</v>
      </c>
      <c r="F30" s="158" t="s">
        <v>3655</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3632</v>
      </c>
      <c r="B31" s="148" t="s">
        <v>3716</v>
      </c>
      <c r="C31" s="149" t="s">
        <v>3722</v>
      </c>
      <c r="D31" s="152" t="s">
        <v>3723</v>
      </c>
      <c r="E31" s="155" t="s">
        <v>3724</v>
      </c>
      <c r="F31" s="158" t="s">
        <v>3655</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3632</v>
      </c>
      <c r="B32" s="148" t="s">
        <v>3716</v>
      </c>
      <c r="C32" s="149" t="s">
        <v>3725</v>
      </c>
      <c r="D32" s="152" t="s">
        <v>3726</v>
      </c>
      <c r="E32" s="155" t="s">
        <v>3727</v>
      </c>
      <c r="F32" s="158" t="s">
        <v>3655</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3632</v>
      </c>
      <c r="B33" s="148" t="s">
        <v>3716</v>
      </c>
      <c r="C33" s="149" t="s">
        <v>3728</v>
      </c>
      <c r="D33" s="152" t="s">
        <v>3729</v>
      </c>
      <c r="E33" s="155" t="s">
        <v>3730</v>
      </c>
      <c r="F33" s="158" t="s">
        <v>3655</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3632</v>
      </c>
      <c r="B34" s="148" t="s">
        <v>3716</v>
      </c>
      <c r="C34" s="149" t="s">
        <v>3731</v>
      </c>
      <c r="D34" s="152" t="s">
        <v>3732</v>
      </c>
      <c r="E34" s="155" t="s">
        <v>3733</v>
      </c>
      <c r="F34" s="158" t="s">
        <v>3655</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3632</v>
      </c>
      <c r="B35" s="148" t="s">
        <v>3716</v>
      </c>
      <c r="C35" s="149" t="s">
        <v>3734</v>
      </c>
      <c r="D35" s="152" t="s">
        <v>3735</v>
      </c>
      <c r="E35" s="155" t="s">
        <v>3736</v>
      </c>
      <c r="F35" s="158" t="s">
        <v>3655</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3632</v>
      </c>
      <c r="B36" s="148" t="s">
        <v>3716</v>
      </c>
      <c r="C36" s="149" t="s">
        <v>3737</v>
      </c>
      <c r="D36" s="152" t="s">
        <v>3738</v>
      </c>
      <c r="E36" s="155" t="s">
        <v>3739</v>
      </c>
      <c r="F36" s="158" t="s">
        <v>3655</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3632</v>
      </c>
      <c r="B37" s="148" t="s">
        <v>3716</v>
      </c>
      <c r="C37" s="149" t="s">
        <v>3740</v>
      </c>
      <c r="D37" s="152" t="s">
        <v>3741</v>
      </c>
      <c r="E37" s="155" t="s">
        <v>3742</v>
      </c>
      <c r="F37" s="158" t="s">
        <v>3655</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3632</v>
      </c>
      <c r="B38" s="148" t="s">
        <v>3716</v>
      </c>
      <c r="C38" s="149" t="s">
        <v>3743</v>
      </c>
      <c r="D38" s="152" t="s">
        <v>3744</v>
      </c>
      <c r="E38" s="155" t="s">
        <v>3745</v>
      </c>
      <c r="F38" s="158" t="s">
        <v>3655</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3632</v>
      </c>
      <c r="B39" s="148" t="s">
        <v>3716</v>
      </c>
      <c r="C39" s="149" t="s">
        <v>3746</v>
      </c>
      <c r="D39" s="152" t="s">
        <v>3747</v>
      </c>
      <c r="E39" s="155" t="s">
        <v>3748</v>
      </c>
      <c r="F39" s="158" t="s">
        <v>3655</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3749</v>
      </c>
      <c r="B40" s="146" t="s">
        <v>20</v>
      </c>
      <c r="C40" s="144" t="s">
        <v>3750</v>
      </c>
      <c r="D40" s="150" t="s">
        <v>3751</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3749</v>
      </c>
      <c r="B41" s="147" t="s">
        <v>3752</v>
      </c>
      <c r="C41" s="145" t="s">
        <v>3753</v>
      </c>
      <c r="D41" s="151" t="s">
        <v>3754</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3749</v>
      </c>
      <c r="B42" s="148" t="s">
        <v>3752</v>
      </c>
      <c r="C42" s="149" t="s">
        <v>3755</v>
      </c>
      <c r="D42" s="152" t="s">
        <v>3756</v>
      </c>
      <c r="E42" s="155" t="s">
        <v>3757</v>
      </c>
      <c r="F42" s="158" t="s">
        <v>3641</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3749</v>
      </c>
      <c r="B43" s="148" t="s">
        <v>3752</v>
      </c>
      <c r="C43" s="149" t="s">
        <v>3758</v>
      </c>
      <c r="D43" s="152" t="s">
        <v>3759</v>
      </c>
      <c r="E43" s="155" t="s">
        <v>3760</v>
      </c>
      <c r="F43" s="158" t="s">
        <v>3641</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3749</v>
      </c>
      <c r="B44" s="148" t="s">
        <v>3752</v>
      </c>
      <c r="C44" s="149" t="s">
        <v>3761</v>
      </c>
      <c r="D44" s="152" t="s">
        <v>3762</v>
      </c>
      <c r="E44" s="155" t="s">
        <v>3763</v>
      </c>
      <c r="F44" s="158" t="s">
        <v>3645</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3749</v>
      </c>
      <c r="B45" s="148" t="s">
        <v>3752</v>
      </c>
      <c r="C45" s="149" t="s">
        <v>3764</v>
      </c>
      <c r="D45" s="152" t="s">
        <v>3765</v>
      </c>
      <c r="E45" s="155" t="s">
        <v>3766</v>
      </c>
      <c r="F45" s="158" t="s">
        <v>3655</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3749</v>
      </c>
      <c r="B46" s="148" t="s">
        <v>3752</v>
      </c>
      <c r="C46" s="149" t="s">
        <v>3767</v>
      </c>
      <c r="D46" s="152" t="s">
        <v>3768</v>
      </c>
      <c r="E46" s="155" t="s">
        <v>3769</v>
      </c>
      <c r="F46" s="158" t="s">
        <v>3641</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3749</v>
      </c>
      <c r="B47" s="148" t="s">
        <v>3752</v>
      </c>
      <c r="C47" s="149" t="s">
        <v>3770</v>
      </c>
      <c r="D47" s="152" t="s">
        <v>3771</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3749</v>
      </c>
      <c r="B48" s="148" t="s">
        <v>3752</v>
      </c>
      <c r="C48" s="149" t="s">
        <v>3772</v>
      </c>
      <c r="D48" s="152" t="s">
        <v>3773</v>
      </c>
      <c r="E48" s="155" t="s">
        <v>3774</v>
      </c>
      <c r="F48" s="158" t="s">
        <v>3641</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3749</v>
      </c>
      <c r="B49" s="148" t="s">
        <v>3752</v>
      </c>
      <c r="C49" s="149" t="s">
        <v>3775</v>
      </c>
      <c r="D49" s="152" t="s">
        <v>3776</v>
      </c>
      <c r="E49" s="155" t="s">
        <v>3777</v>
      </c>
      <c r="F49" s="158" t="s">
        <v>3645</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3749</v>
      </c>
      <c r="B50" s="147" t="s">
        <v>3778</v>
      </c>
      <c r="C50" s="145" t="s">
        <v>3779</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3749</v>
      </c>
      <c r="B51" s="148" t="s">
        <v>3778</v>
      </c>
      <c r="C51" s="149" t="s">
        <v>3780</v>
      </c>
      <c r="D51" s="152" t="s">
        <v>3781</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3749</v>
      </c>
      <c r="B52" s="148" t="s">
        <v>3778</v>
      </c>
      <c r="C52" s="149" t="s">
        <v>3782</v>
      </c>
      <c r="D52" s="152" t="s">
        <v>3783</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3749</v>
      </c>
      <c r="B53" s="148" t="s">
        <v>3778</v>
      </c>
      <c r="C53" s="149" t="s">
        <v>3784</v>
      </c>
      <c r="D53" s="152" t="s">
        <v>3785</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3749</v>
      </c>
      <c r="B54" s="148" t="s">
        <v>3778</v>
      </c>
      <c r="C54" s="149" t="s">
        <v>3786</v>
      </c>
      <c r="D54" s="152" t="s">
        <v>3787</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3749</v>
      </c>
      <c r="B55" s="148" t="s">
        <v>3778</v>
      </c>
      <c r="C55" s="149" t="s">
        <v>3788</v>
      </c>
      <c r="D55" s="152" t="s">
        <v>3789</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3749</v>
      </c>
      <c r="B56" s="147" t="s">
        <v>1903</v>
      </c>
      <c r="C56" s="145" t="s">
        <v>3790</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3749</v>
      </c>
      <c r="B57" s="148" t="s">
        <v>1903</v>
      </c>
      <c r="C57" s="149" t="s">
        <v>3791</v>
      </c>
      <c r="D57" s="152" t="s">
        <v>3792</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3749</v>
      </c>
      <c r="B58" s="148" t="s">
        <v>1903</v>
      </c>
      <c r="C58" s="149" t="s">
        <v>3793</v>
      </c>
      <c r="D58" s="152" t="s">
        <v>3794</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3749</v>
      </c>
      <c r="B59" s="148" t="s">
        <v>1903</v>
      </c>
      <c r="C59" s="149" t="s">
        <v>3795</v>
      </c>
      <c r="D59" s="152" t="s">
        <v>3796</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3749</v>
      </c>
      <c r="B60" s="148" t="s">
        <v>1903</v>
      </c>
      <c r="C60" s="149" t="s">
        <v>3797</v>
      </c>
      <c r="D60" s="152" t="s">
        <v>3798</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3749</v>
      </c>
      <c r="B61" s="147" t="s">
        <v>3799</v>
      </c>
      <c r="C61" s="145" t="s">
        <v>3800</v>
      </c>
      <c r="D61" s="151" t="s">
        <v>3801</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3749</v>
      </c>
      <c r="B62" s="148" t="s">
        <v>3799</v>
      </c>
      <c r="C62" s="149" t="s">
        <v>3802</v>
      </c>
      <c r="D62" s="152" t="s">
        <v>3803</v>
      </c>
      <c r="E62" s="155" t="s">
        <v>3804</v>
      </c>
      <c r="F62" s="158" t="s">
        <v>3641</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3749</v>
      </c>
      <c r="B63" s="148" t="s">
        <v>3799</v>
      </c>
      <c r="C63" s="149" t="s">
        <v>3805</v>
      </c>
      <c r="D63" s="152" t="s">
        <v>3806</v>
      </c>
      <c r="E63" s="155" t="s">
        <v>3807</v>
      </c>
      <c r="F63" s="158" t="s">
        <v>3645</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3749</v>
      </c>
      <c r="B64" s="148" t="s">
        <v>3799</v>
      </c>
      <c r="C64" s="149" t="s">
        <v>3808</v>
      </c>
      <c r="D64" s="152" t="s">
        <v>3809</v>
      </c>
      <c r="E64" s="155" t="s">
        <v>3810</v>
      </c>
      <c r="F64" s="158" t="s">
        <v>3641</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3749</v>
      </c>
      <c r="B65" s="148" t="s">
        <v>3799</v>
      </c>
      <c r="C65" s="149" t="s">
        <v>3811</v>
      </c>
      <c r="D65" s="152" t="s">
        <v>3812</v>
      </c>
      <c r="E65" s="155" t="s">
        <v>3813</v>
      </c>
      <c r="F65" s="158" t="s">
        <v>3641</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3749</v>
      </c>
      <c r="B66" s="147" t="s">
        <v>3407</v>
      </c>
      <c r="C66" s="145" t="s">
        <v>3814</v>
      </c>
      <c r="D66" s="151" t="s">
        <v>3815</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3749</v>
      </c>
      <c r="B67" s="148" t="s">
        <v>3407</v>
      </c>
      <c r="C67" s="149" t="s">
        <v>3816</v>
      </c>
      <c r="D67" s="152" t="s">
        <v>3817</v>
      </c>
      <c r="E67" s="155" t="s">
        <v>3818</v>
      </c>
      <c r="F67" s="158" t="s">
        <v>3641</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3749</v>
      </c>
      <c r="B68" s="148" t="s">
        <v>3407</v>
      </c>
      <c r="C68" s="149" t="s">
        <v>3819</v>
      </c>
      <c r="D68" s="152" t="s">
        <v>3820</v>
      </c>
      <c r="E68" s="155" t="s">
        <v>3821</v>
      </c>
      <c r="F68" s="158" t="s">
        <v>3641</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3749</v>
      </c>
      <c r="B69" s="148" t="s">
        <v>3407</v>
      </c>
      <c r="C69" s="149" t="s">
        <v>3822</v>
      </c>
      <c r="D69" s="152" t="s">
        <v>3823</v>
      </c>
      <c r="E69" s="155" t="s">
        <v>3824</v>
      </c>
      <c r="F69" s="158" t="s">
        <v>3645</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3749</v>
      </c>
      <c r="B70" s="148" t="s">
        <v>3407</v>
      </c>
      <c r="C70" s="149" t="s">
        <v>3825</v>
      </c>
      <c r="D70" s="152" t="s">
        <v>3826</v>
      </c>
      <c r="E70" s="155" t="s">
        <v>3827</v>
      </c>
      <c r="F70" s="158" t="s">
        <v>3641</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3749</v>
      </c>
      <c r="B71" s="148" t="s">
        <v>3407</v>
      </c>
      <c r="C71" s="149" t="s">
        <v>3828</v>
      </c>
      <c r="D71" s="152" t="s">
        <v>3829</v>
      </c>
      <c r="E71" s="155" t="s">
        <v>3830</v>
      </c>
      <c r="F71" s="158" t="s">
        <v>3641</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3749</v>
      </c>
      <c r="B72" s="148" t="s">
        <v>3407</v>
      </c>
      <c r="C72" s="149" t="s">
        <v>3831</v>
      </c>
      <c r="D72" s="152" t="s">
        <v>3832</v>
      </c>
      <c r="E72" s="155" t="s">
        <v>3833</v>
      </c>
      <c r="F72" s="158" t="s">
        <v>3641</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3749</v>
      </c>
      <c r="B73" s="148" t="s">
        <v>3407</v>
      </c>
      <c r="C73" s="149" t="s">
        <v>3834</v>
      </c>
      <c r="D73" s="152" t="s">
        <v>3835</v>
      </c>
      <c r="E73" s="155" t="s">
        <v>3836</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3749</v>
      </c>
      <c r="B74" s="148" t="s">
        <v>3407</v>
      </c>
      <c r="C74" s="149" t="s">
        <v>3837</v>
      </c>
      <c r="D74" s="152" t="s">
        <v>3838</v>
      </c>
      <c r="E74" s="155" t="s">
        <v>3839</v>
      </c>
      <c r="F74" s="158" t="s">
        <v>3645</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3749</v>
      </c>
      <c r="B75" s="148" t="s">
        <v>3407</v>
      </c>
      <c r="C75" s="149" t="s">
        <v>3840</v>
      </c>
      <c r="D75" s="152" t="s">
        <v>3841</v>
      </c>
      <c r="E75" s="155" t="s">
        <v>3842</v>
      </c>
      <c r="F75" s="158" t="s">
        <v>3655</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3749</v>
      </c>
      <c r="B76" s="148" t="s">
        <v>3407</v>
      </c>
      <c r="C76" s="149" t="s">
        <v>3843</v>
      </c>
      <c r="D76" s="152" t="s">
        <v>3844</v>
      </c>
      <c r="E76" s="155" t="s">
        <v>3845</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3749</v>
      </c>
      <c r="B77" s="147" t="s">
        <v>3677</v>
      </c>
      <c r="C77" s="145" t="s">
        <v>3846</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3749</v>
      </c>
      <c r="B78" s="148" t="s">
        <v>3677</v>
      </c>
      <c r="C78" s="149" t="s">
        <v>3847</v>
      </c>
      <c r="D78" s="152" t="s">
        <v>3848</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3749</v>
      </c>
      <c r="B79" s="148" t="s">
        <v>3677</v>
      </c>
      <c r="C79" s="149" t="s">
        <v>3849</v>
      </c>
      <c r="D79" s="152" t="s">
        <v>3850</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3749</v>
      </c>
      <c r="B80" s="148" t="s">
        <v>3677</v>
      </c>
      <c r="C80" s="149" t="s">
        <v>3851</v>
      </c>
      <c r="D80" s="152" t="s">
        <v>3852</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3749</v>
      </c>
      <c r="B81" s="147" t="s">
        <v>3605</v>
      </c>
      <c r="C81" s="145" t="s">
        <v>3853</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3749</v>
      </c>
      <c r="B82" s="148" t="s">
        <v>3605</v>
      </c>
      <c r="C82" s="149" t="s">
        <v>3854</v>
      </c>
      <c r="D82" s="152" t="s">
        <v>3855</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3749</v>
      </c>
      <c r="B83" s="148" t="s">
        <v>3605</v>
      </c>
      <c r="C83" s="149" t="s">
        <v>3856</v>
      </c>
      <c r="D83" s="152" t="s">
        <v>3857</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3749</v>
      </c>
      <c r="B84" s="148" t="s">
        <v>3605</v>
      </c>
      <c r="C84" s="149" t="s">
        <v>3858</v>
      </c>
      <c r="D84" s="152" t="s">
        <v>3859</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3749</v>
      </c>
      <c r="B85" s="148" t="s">
        <v>3605</v>
      </c>
      <c r="C85" s="149" t="s">
        <v>3860</v>
      </c>
      <c r="D85" s="152" t="s">
        <v>3861</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3749</v>
      </c>
      <c r="B86" s="148" t="s">
        <v>3605</v>
      </c>
      <c r="C86" s="149" t="s">
        <v>3862</v>
      </c>
      <c r="D86" s="152" t="s">
        <v>3863</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3864</v>
      </c>
      <c r="B87" s="146" t="s">
        <v>20</v>
      </c>
      <c r="C87" s="144" t="s">
        <v>3865</v>
      </c>
      <c r="D87" s="150" t="s">
        <v>3866</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3864</v>
      </c>
      <c r="B88" s="147" t="s">
        <v>3867</v>
      </c>
      <c r="C88" s="145" t="s">
        <v>3868</v>
      </c>
      <c r="D88" s="151" t="s">
        <v>3869</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3864</v>
      </c>
      <c r="B89" s="148" t="s">
        <v>3867</v>
      </c>
      <c r="C89" s="149" t="s">
        <v>3870</v>
      </c>
      <c r="D89" s="152" t="s">
        <v>3871</v>
      </c>
      <c r="E89" s="155" t="s">
        <v>3872</v>
      </c>
      <c r="F89" s="158" t="s">
        <v>3641</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85</v>
      </c>
      <c r="R89" s="164" t="s">
        <v>90</v>
      </c>
      <c r="S89" s="164" t="s">
        <v>110</v>
      </c>
      <c r="T89" s="164" t="s">
        <v>115</v>
      </c>
      <c r="U89" s="164" t="s">
        <v>120</v>
      </c>
      <c r="V89" s="164" t="s">
        <v>125</v>
      </c>
      <c r="W89" s="164" t="s">
        <v>135</v>
      </c>
      <c r="X89" s="164" t="s">
        <v>454</v>
      </c>
      <c r="Y89" s="164" t="s">
        <v>460</v>
      </c>
      <c r="Z89" s="164" t="s">
        <v>548</v>
      </c>
      <c r="AA89" s="164" t="s">
        <v>553</v>
      </c>
      <c r="AB89" s="164" t="s">
        <v>574</v>
      </c>
      <c r="AC89" s="164" t="s">
        <v>581</v>
      </c>
      <c r="AD89" s="164" t="s">
        <v>595</v>
      </c>
      <c r="AE89" s="164" t="s">
        <v>694</v>
      </c>
      <c r="AF89" s="164" t="s">
        <v>750</v>
      </c>
      <c r="AG89" s="164" t="s">
        <v>756</v>
      </c>
      <c r="AH89" s="164" t="s">
        <v>761</v>
      </c>
      <c r="AI89" s="164" t="s">
        <v>784</v>
      </c>
      <c r="AJ89" s="164" t="s">
        <v>790</v>
      </c>
      <c r="AK89" s="164" t="s">
        <v>795</v>
      </c>
      <c r="AL89" s="164" t="s">
        <v>799</v>
      </c>
      <c r="AM89" s="164" t="s">
        <v>804</v>
      </c>
      <c r="AN89" s="164" t="s">
        <v>815</v>
      </c>
      <c r="AO89" s="164" t="s">
        <v>822</v>
      </c>
      <c r="AP89" s="164" t="s">
        <v>828</v>
      </c>
      <c r="AQ89" s="164" t="s">
        <v>851</v>
      </c>
      <c r="AR89" s="164" t="s">
        <v>864</v>
      </c>
      <c r="AS89" s="164" t="s">
        <v>1661</v>
      </c>
      <c r="AT89" s="164" t="s">
        <v>1679</v>
      </c>
      <c r="AU89" s="178" t="s">
        <v>1684</v>
      </c>
    </row>
    <row r="90" spans="1:47" ht="60" customHeight="1" x14ac:dyDescent="0.35">
      <c r="A90" s="174" t="s">
        <v>3864</v>
      </c>
      <c r="B90" s="148" t="s">
        <v>3867</v>
      </c>
      <c r="C90" s="149" t="s">
        <v>3873</v>
      </c>
      <c r="D90" s="152" t="s">
        <v>3874</v>
      </c>
      <c r="E90" s="155" t="s">
        <v>3875</v>
      </c>
      <c r="F90" s="158" t="s">
        <v>3645</v>
      </c>
      <c r="G90" s="161">
        <f>IF(COUNTIF(H90:AU90,"&lt;&gt;")=0,"",SUMPRODUCT(((Recommendations[ImplStatus]="Implemented")+(Recommendations[ImplStatus]="Compensated"))*ISNUMBER(MATCH(Recommendations[Id],H90:AU90,0)))/COUNTIF(H90:AU90,"&lt;&gt;"))</f>
        <v>0</v>
      </c>
      <c r="H90" s="164" t="s">
        <v>140</v>
      </c>
      <c r="I90" s="164" t="s">
        <v>1707</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3864</v>
      </c>
      <c r="B91" s="148" t="s">
        <v>3867</v>
      </c>
      <c r="C91" s="149" t="s">
        <v>3876</v>
      </c>
      <c r="D91" s="152" t="s">
        <v>3877</v>
      </c>
      <c r="E91" s="155" t="s">
        <v>3878</v>
      </c>
      <c r="F91" s="158" t="s">
        <v>3641</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3864</v>
      </c>
      <c r="B92" s="148" t="s">
        <v>3867</v>
      </c>
      <c r="C92" s="149" t="s">
        <v>3879</v>
      </c>
      <c r="D92" s="152" t="s">
        <v>3880</v>
      </c>
      <c r="E92" s="155" t="s">
        <v>3881</v>
      </c>
      <c r="F92" s="158" t="s">
        <v>3641</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3864</v>
      </c>
      <c r="B93" s="148" t="s">
        <v>3867</v>
      </c>
      <c r="C93" s="149" t="s">
        <v>3882</v>
      </c>
      <c r="D93" s="152" t="s">
        <v>3883</v>
      </c>
      <c r="E93" s="155" t="s">
        <v>3884</v>
      </c>
      <c r="F93" s="158" t="s">
        <v>3641</v>
      </c>
      <c r="G93" s="161">
        <f>IF(COUNTIF(H93:AU93,"&lt;&gt;")=0,"",SUMPRODUCT(((Recommendations[ImplStatus]="Implemented")+(Recommendations[ImplStatus]="Compensated"))*ISNUMBER(MATCH(Recommendations[Id],H93:AU93,0)))/COUNTIF(H93:AU93,"&lt;&gt;"))</f>
        <v>0</v>
      </c>
      <c r="H93" s="164" t="s">
        <v>130</v>
      </c>
      <c r="I93" s="164" t="s">
        <v>160</v>
      </c>
      <c r="J93" s="164" t="s">
        <v>165</v>
      </c>
      <c r="K93" s="164" t="s">
        <v>170</v>
      </c>
      <c r="L93" s="164" t="s">
        <v>175</v>
      </c>
      <c r="M93" s="164" t="s">
        <v>180</v>
      </c>
      <c r="N93" s="164" t="s">
        <v>185</v>
      </c>
      <c r="O93" s="164" t="s">
        <v>190</v>
      </c>
      <c r="P93" s="164" t="s">
        <v>195</v>
      </c>
      <c r="Q93" s="164" t="s">
        <v>200</v>
      </c>
      <c r="R93" s="164" t="s">
        <v>205</v>
      </c>
      <c r="S93" s="164" t="s">
        <v>211</v>
      </c>
      <c r="T93" s="164" t="s">
        <v>216</v>
      </c>
      <c r="U93" s="164" t="s">
        <v>220</v>
      </c>
      <c r="V93" s="164" t="s">
        <v>224</v>
      </c>
      <c r="W93" s="164" t="s">
        <v>228</v>
      </c>
      <c r="X93" s="164" t="s">
        <v>232</v>
      </c>
      <c r="Y93" s="164" t="s">
        <v>236</v>
      </c>
      <c r="Z93" s="164" t="s">
        <v>240</v>
      </c>
      <c r="AA93" s="164" t="s">
        <v>244</v>
      </c>
      <c r="AB93" s="164" t="s">
        <v>248</v>
      </c>
      <c r="AC93" s="164" t="s">
        <v>252</v>
      </c>
      <c r="AD93" s="164" t="s">
        <v>256</v>
      </c>
      <c r="AE93" s="164" t="s">
        <v>260</v>
      </c>
      <c r="AF93" s="164" t="s">
        <v>264</v>
      </c>
      <c r="AG93" s="164" t="s">
        <v>268</v>
      </c>
      <c r="AH93" s="164" t="s">
        <v>272</v>
      </c>
      <c r="AI93" s="164" t="s">
        <v>276</v>
      </c>
      <c r="AJ93" s="164" t="s">
        <v>280</v>
      </c>
      <c r="AK93" s="164" t="s">
        <v>284</v>
      </c>
      <c r="AL93" s="164" t="s">
        <v>288</v>
      </c>
      <c r="AM93" s="164" t="s">
        <v>292</v>
      </c>
      <c r="AN93" s="164" t="s">
        <v>296</v>
      </c>
      <c r="AO93" s="164" t="s">
        <v>300</v>
      </c>
      <c r="AP93" s="164" t="s">
        <v>466</v>
      </c>
      <c r="AQ93" s="164" t="s">
        <v>666</v>
      </c>
      <c r="AR93" s="164" t="s">
        <v>676</v>
      </c>
      <c r="AS93" s="164" t="s">
        <v>779</v>
      </c>
      <c r="AT93" s="164" t="s">
        <v>882</v>
      </c>
      <c r="AU93" s="178" t="s">
        <v>1668</v>
      </c>
    </row>
    <row r="94" spans="1:47" ht="60" customHeight="1" x14ac:dyDescent="0.35">
      <c r="A94" s="174" t="s">
        <v>3864</v>
      </c>
      <c r="B94" s="148" t="s">
        <v>3867</v>
      </c>
      <c r="C94" s="149" t="s">
        <v>3885</v>
      </c>
      <c r="D94" s="152" t="s">
        <v>3886</v>
      </c>
      <c r="E94" s="155" t="s">
        <v>3887</v>
      </c>
      <c r="F94" s="158" t="s">
        <v>3645</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3864</v>
      </c>
      <c r="B95" s="147" t="s">
        <v>3888</v>
      </c>
      <c r="C95" s="145" t="s">
        <v>3889</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3864</v>
      </c>
      <c r="B96" s="148" t="s">
        <v>3888</v>
      </c>
      <c r="C96" s="149" t="s">
        <v>3890</v>
      </c>
      <c r="D96" s="152" t="s">
        <v>3891</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3864</v>
      </c>
      <c r="B97" s="148" t="s">
        <v>3888</v>
      </c>
      <c r="C97" s="149" t="s">
        <v>3892</v>
      </c>
      <c r="D97" s="152" t="s">
        <v>3893</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3864</v>
      </c>
      <c r="B98" s="148" t="s">
        <v>3888</v>
      </c>
      <c r="C98" s="149" t="s">
        <v>3894</v>
      </c>
      <c r="D98" s="152" t="s">
        <v>3895</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3864</v>
      </c>
      <c r="B99" s="148" t="s">
        <v>3888</v>
      </c>
      <c r="C99" s="149" t="s">
        <v>3896</v>
      </c>
      <c r="D99" s="152" t="s">
        <v>3897</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3864</v>
      </c>
      <c r="B100" s="148" t="s">
        <v>3888</v>
      </c>
      <c r="C100" s="149" t="s">
        <v>3898</v>
      </c>
      <c r="D100" s="152" t="s">
        <v>3899</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3864</v>
      </c>
      <c r="B101" s="148" t="s">
        <v>3888</v>
      </c>
      <c r="C101" s="149" t="s">
        <v>3900</v>
      </c>
      <c r="D101" s="152" t="s">
        <v>3901</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3864</v>
      </c>
      <c r="B102" s="148" t="s">
        <v>3888</v>
      </c>
      <c r="C102" s="149" t="s">
        <v>3902</v>
      </c>
      <c r="D102" s="152" t="s">
        <v>3903</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3864</v>
      </c>
      <c r="B103" s="147" t="s">
        <v>3048</v>
      </c>
      <c r="C103" s="145" t="s">
        <v>3904</v>
      </c>
      <c r="D103" s="151" t="s">
        <v>3905</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3864</v>
      </c>
      <c r="B104" s="148" t="s">
        <v>3048</v>
      </c>
      <c r="C104" s="149" t="s">
        <v>3906</v>
      </c>
      <c r="D104" s="152" t="s">
        <v>3907</v>
      </c>
      <c r="E104" s="155" t="s">
        <v>3908</v>
      </c>
      <c r="F104" s="158" t="s">
        <v>3641</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3864</v>
      </c>
      <c r="B105" s="148" t="s">
        <v>3048</v>
      </c>
      <c r="C105" s="149" t="s">
        <v>3909</v>
      </c>
      <c r="D105" s="152" t="s">
        <v>3910</v>
      </c>
      <c r="E105" s="155" t="s">
        <v>3911</v>
      </c>
      <c r="F105" s="158" t="s">
        <v>3645</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3864</v>
      </c>
      <c r="B106" s="148" t="s">
        <v>3048</v>
      </c>
      <c r="C106" s="149" t="s">
        <v>3912</v>
      </c>
      <c r="D106" s="152" t="s">
        <v>3913</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3864</v>
      </c>
      <c r="B107" s="148" t="s">
        <v>3048</v>
      </c>
      <c r="C107" s="149" t="s">
        <v>3914</v>
      </c>
      <c r="D107" s="152" t="s">
        <v>3915</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3864</v>
      </c>
      <c r="B108" s="148" t="s">
        <v>3048</v>
      </c>
      <c r="C108" s="149" t="s">
        <v>3916</v>
      </c>
      <c r="D108" s="152" t="s">
        <v>3917</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3864</v>
      </c>
      <c r="B109" s="147" t="s">
        <v>3918</v>
      </c>
      <c r="C109" s="145" t="s">
        <v>3919</v>
      </c>
      <c r="D109" s="151" t="s">
        <v>3920</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3864</v>
      </c>
      <c r="B110" s="148" t="s">
        <v>3918</v>
      </c>
      <c r="C110" s="149" t="s">
        <v>3921</v>
      </c>
      <c r="D110" s="152" t="s">
        <v>3922</v>
      </c>
      <c r="E110" s="155" t="s">
        <v>3923</v>
      </c>
      <c r="F110" s="158" t="s">
        <v>3641</v>
      </c>
      <c r="G110" s="161">
        <f>IF(COUNTIF(H110:AU110,"&lt;&gt;")=0,"",SUMPRODUCT(((Recommendations[ImplStatus]="Implemented")+(Recommendations[ImplStatus]="Compensated"))*ISNUMBER(MATCH(Recommendations[Id],H110:AU110,0)))/COUNTIF(H110:AU110,"&lt;&gt;"))</f>
        <v>0</v>
      </c>
      <c r="H110" s="164" t="s">
        <v>864</v>
      </c>
      <c r="I110" s="164" t="s">
        <v>870</v>
      </c>
      <c r="J110" s="164" t="s">
        <v>1624</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3864</v>
      </c>
      <c r="B111" s="148" t="s">
        <v>3918</v>
      </c>
      <c r="C111" s="149" t="s">
        <v>3924</v>
      </c>
      <c r="D111" s="152" t="s">
        <v>3925</v>
      </c>
      <c r="E111" s="155" t="s">
        <v>3926</v>
      </c>
      <c r="F111" s="158" t="s">
        <v>3641</v>
      </c>
      <c r="G111" s="161">
        <f>IF(COUNTIF(H111:AU111,"&lt;&gt;")=0,"",SUMPRODUCT(((Recommendations[ImplStatus]="Implemented")+(Recommendations[ImplStatus]="Compensated"))*ISNUMBER(MATCH(Recommendations[Id],H111:AU111,0)))/COUNTIF(H111:AU111,"&lt;&gt;"))</f>
        <v>0</v>
      </c>
      <c r="H111" s="164" t="s">
        <v>65</v>
      </c>
      <c r="I111" s="164" t="s">
        <v>70</v>
      </c>
      <c r="J111" s="164" t="s">
        <v>75</v>
      </c>
      <c r="K111" s="164" t="s">
        <v>80</v>
      </c>
      <c r="L111" s="164" t="s">
        <v>95</v>
      </c>
      <c r="M111" s="164" t="s">
        <v>100</v>
      </c>
      <c r="N111" s="164" t="s">
        <v>105</v>
      </c>
      <c r="O111" s="164" t="s">
        <v>145</v>
      </c>
      <c r="P111" s="164" t="s">
        <v>150</v>
      </c>
      <c r="Q111" s="164" t="s">
        <v>155</v>
      </c>
      <c r="R111" s="164" t="s">
        <v>472</v>
      </c>
      <c r="S111" s="164" t="s">
        <v>563</v>
      </c>
      <c r="T111" s="164" t="s">
        <v>569</v>
      </c>
      <c r="U111" s="164" t="s">
        <v>604</v>
      </c>
      <c r="V111" s="164" t="s">
        <v>607</v>
      </c>
      <c r="W111" s="164" t="s">
        <v>610</v>
      </c>
      <c r="X111" s="164" t="s">
        <v>623</v>
      </c>
      <c r="Y111" s="164" t="s">
        <v>663</v>
      </c>
      <c r="Z111" s="164" t="s">
        <v>689</v>
      </c>
      <c r="AA111" s="164" t="s">
        <v>732</v>
      </c>
      <c r="AB111" s="164" t="s">
        <v>739</v>
      </c>
      <c r="AC111" s="164" t="s">
        <v>1005</v>
      </c>
      <c r="AD111" s="164" t="s">
        <v>1399</v>
      </c>
      <c r="AE111" s="164" t="s">
        <v>1595</v>
      </c>
      <c r="AF111" s="164" t="s">
        <v>1601</v>
      </c>
      <c r="AG111" s="164" t="s">
        <v>1606</v>
      </c>
      <c r="AH111" s="164" t="s">
        <v>1612</v>
      </c>
      <c r="AI111" s="164" t="s">
        <v>1697</v>
      </c>
      <c r="AJ111" s="164" t="s">
        <v>1702</v>
      </c>
      <c r="AK111" s="164" t="s">
        <v>1713</v>
      </c>
      <c r="AL111" s="164" t="s">
        <v>1717</v>
      </c>
      <c r="AM111" s="164" t="s">
        <v>1721</v>
      </c>
      <c r="AN111" s="164"/>
      <c r="AO111" s="164"/>
      <c r="AP111" s="164"/>
      <c r="AQ111" s="164"/>
      <c r="AR111" s="164"/>
      <c r="AS111" s="164"/>
      <c r="AT111" s="164"/>
      <c r="AU111" s="178"/>
    </row>
    <row r="112" spans="1:47" ht="60" customHeight="1" x14ac:dyDescent="0.35">
      <c r="A112" s="174" t="s">
        <v>3864</v>
      </c>
      <c r="B112" s="148" t="s">
        <v>3918</v>
      </c>
      <c r="C112" s="149" t="s">
        <v>3927</v>
      </c>
      <c r="D112" s="152" t="s">
        <v>3928</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3864</v>
      </c>
      <c r="B113" s="148" t="s">
        <v>3918</v>
      </c>
      <c r="C113" s="149" t="s">
        <v>3929</v>
      </c>
      <c r="D113" s="152" t="s">
        <v>3930</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3864</v>
      </c>
      <c r="B114" s="148" t="s">
        <v>3918</v>
      </c>
      <c r="C114" s="149" t="s">
        <v>3931</v>
      </c>
      <c r="D114" s="152" t="s">
        <v>3932</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3864</v>
      </c>
      <c r="B115" s="148" t="s">
        <v>3918</v>
      </c>
      <c r="C115" s="149" t="s">
        <v>3933</v>
      </c>
      <c r="D115" s="152" t="s">
        <v>3934</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3864</v>
      </c>
      <c r="B116" s="148" t="s">
        <v>3918</v>
      </c>
      <c r="C116" s="149" t="s">
        <v>3935</v>
      </c>
      <c r="D116" s="152" t="s">
        <v>3936</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3864</v>
      </c>
      <c r="B117" s="148" t="s">
        <v>3918</v>
      </c>
      <c r="C117" s="149" t="s">
        <v>3937</v>
      </c>
      <c r="D117" s="152" t="s">
        <v>3938</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3864</v>
      </c>
      <c r="B118" s="148" t="s">
        <v>3918</v>
      </c>
      <c r="C118" s="149" t="s">
        <v>3939</v>
      </c>
      <c r="D118" s="152" t="s">
        <v>3940</v>
      </c>
      <c r="E118" s="155" t="s">
        <v>3941</v>
      </c>
      <c r="F118" s="158" t="s">
        <v>3641</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3864</v>
      </c>
      <c r="B119" s="148" t="s">
        <v>3918</v>
      </c>
      <c r="C119" s="149" t="s">
        <v>3942</v>
      </c>
      <c r="D119" s="152" t="s">
        <v>3943</v>
      </c>
      <c r="E119" s="155" t="s">
        <v>3944</v>
      </c>
      <c r="F119" s="158" t="s">
        <v>3641</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3864</v>
      </c>
      <c r="B120" s="147" t="s">
        <v>3945</v>
      </c>
      <c r="C120" s="145" t="s">
        <v>3946</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3864</v>
      </c>
      <c r="B121" s="148" t="s">
        <v>3945</v>
      </c>
      <c r="C121" s="149" t="s">
        <v>3947</v>
      </c>
      <c r="D121" s="152" t="s">
        <v>3948</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3864</v>
      </c>
      <c r="B122" s="148" t="s">
        <v>3945</v>
      </c>
      <c r="C122" s="149" t="s">
        <v>3949</v>
      </c>
      <c r="D122" s="152" t="s">
        <v>3950</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3864</v>
      </c>
      <c r="B123" s="148" t="s">
        <v>3945</v>
      </c>
      <c r="C123" s="149" t="s">
        <v>3951</v>
      </c>
      <c r="D123" s="152" t="s">
        <v>3952</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3864</v>
      </c>
      <c r="B124" s="148" t="s">
        <v>3945</v>
      </c>
      <c r="C124" s="149" t="s">
        <v>3953</v>
      </c>
      <c r="D124" s="152" t="s">
        <v>3954</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3864</v>
      </c>
      <c r="B125" s="148" t="s">
        <v>3945</v>
      </c>
      <c r="C125" s="149" t="s">
        <v>3955</v>
      </c>
      <c r="D125" s="152" t="s">
        <v>3956</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3864</v>
      </c>
      <c r="B126" s="148" t="s">
        <v>3945</v>
      </c>
      <c r="C126" s="149" t="s">
        <v>3957</v>
      </c>
      <c r="D126" s="152" t="s">
        <v>3958</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3864</v>
      </c>
      <c r="B127" s="148" t="s">
        <v>3945</v>
      </c>
      <c r="C127" s="149" t="s">
        <v>3959</v>
      </c>
      <c r="D127" s="152" t="s">
        <v>3960</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3864</v>
      </c>
      <c r="B128" s="148" t="s">
        <v>3945</v>
      </c>
      <c r="C128" s="149" t="s">
        <v>3961</v>
      </c>
      <c r="D128" s="152" t="s">
        <v>3962</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3864</v>
      </c>
      <c r="B129" s="148" t="s">
        <v>3945</v>
      </c>
      <c r="C129" s="149" t="s">
        <v>3963</v>
      </c>
      <c r="D129" s="152" t="s">
        <v>3964</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3864</v>
      </c>
      <c r="B130" s="148" t="s">
        <v>3945</v>
      </c>
      <c r="C130" s="149" t="s">
        <v>3965</v>
      </c>
      <c r="D130" s="152" t="s">
        <v>3966</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3864</v>
      </c>
      <c r="B131" s="148" t="s">
        <v>3945</v>
      </c>
      <c r="C131" s="149" t="s">
        <v>3967</v>
      </c>
      <c r="D131" s="152" t="s">
        <v>3968</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3864</v>
      </c>
      <c r="B132" s="148" t="s">
        <v>3945</v>
      </c>
      <c r="C132" s="149" t="s">
        <v>3969</v>
      </c>
      <c r="D132" s="152" t="s">
        <v>3970</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3864</v>
      </c>
      <c r="B133" s="147" t="s">
        <v>3971</v>
      </c>
      <c r="C133" s="145" t="s">
        <v>3972</v>
      </c>
      <c r="D133" s="151" t="s">
        <v>3973</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3864</v>
      </c>
      <c r="B134" s="148" t="s">
        <v>3971</v>
      </c>
      <c r="C134" s="149" t="s">
        <v>3974</v>
      </c>
      <c r="D134" s="152" t="s">
        <v>3975</v>
      </c>
      <c r="E134" s="155" t="s">
        <v>3976</v>
      </c>
      <c r="F134" s="158" t="s">
        <v>3645</v>
      </c>
      <c r="G134" s="161">
        <f>IF(COUNTIF(H134:AU134,"&lt;&gt;")=0,"",SUMPRODUCT(((Recommendations[ImplStatus]="Implemented")+(Recommendations[ImplStatus]="Compensated"))*ISNUMBER(MATCH(Recommendations[Id],H134:AU134,0)))/COUNTIF(H134:AU134,"&lt;&gt;"))</f>
        <v>0</v>
      </c>
      <c r="H134" s="164" t="s">
        <v>382</v>
      </c>
      <c r="I134" s="164" t="s">
        <v>385</v>
      </c>
      <c r="J134" s="164" t="s">
        <v>388</v>
      </c>
      <c r="K134" s="164" t="s">
        <v>404</v>
      </c>
      <c r="L134" s="164" t="s">
        <v>407</v>
      </c>
      <c r="M134" s="164" t="s">
        <v>410</v>
      </c>
      <c r="N134" s="164" t="s">
        <v>426</v>
      </c>
      <c r="O134" s="164" t="s">
        <v>429</v>
      </c>
      <c r="P134" s="164" t="s">
        <v>432</v>
      </c>
      <c r="Q134" s="164" t="s">
        <v>505</v>
      </c>
      <c r="R134" s="164" t="s">
        <v>510</v>
      </c>
      <c r="S134" s="164" t="s">
        <v>515</v>
      </c>
      <c r="T134" s="164" t="s">
        <v>520</v>
      </c>
      <c r="U134" s="164" t="s">
        <v>616</v>
      </c>
      <c r="V134" s="164" t="s">
        <v>629</v>
      </c>
      <c r="W134" s="164" t="s">
        <v>636</v>
      </c>
      <c r="X134" s="164" t="s">
        <v>648</v>
      </c>
      <c r="Y134" s="164" t="s">
        <v>653</v>
      </c>
      <c r="Z134" s="164" t="s">
        <v>658</v>
      </c>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3864</v>
      </c>
      <c r="B135" s="148" t="s">
        <v>3971</v>
      </c>
      <c r="C135" s="149" t="s">
        <v>3977</v>
      </c>
      <c r="D135" s="152" t="s">
        <v>3978</v>
      </c>
      <c r="E135" s="155" t="s">
        <v>3979</v>
      </c>
      <c r="F135" s="158" t="s">
        <v>3645</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3864</v>
      </c>
      <c r="B136" s="148" t="s">
        <v>3971</v>
      </c>
      <c r="C136" s="149" t="s">
        <v>3980</v>
      </c>
      <c r="D136" s="152" t="s">
        <v>3981</v>
      </c>
      <c r="E136" s="155" t="s">
        <v>3982</v>
      </c>
      <c r="F136" s="158" t="s">
        <v>3641</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3864</v>
      </c>
      <c r="B137" s="148" t="s">
        <v>3971</v>
      </c>
      <c r="C137" s="149" t="s">
        <v>3983</v>
      </c>
      <c r="D137" s="152" t="s">
        <v>3984</v>
      </c>
      <c r="E137" s="155" t="s">
        <v>3985</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3864</v>
      </c>
      <c r="B138" s="147" t="s">
        <v>3281</v>
      </c>
      <c r="C138" s="145" t="s">
        <v>3986</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3864</v>
      </c>
      <c r="B139" s="148" t="s">
        <v>3281</v>
      </c>
      <c r="C139" s="149" t="s">
        <v>3987</v>
      </c>
      <c r="D139" s="152" t="s">
        <v>3988</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3864</v>
      </c>
      <c r="B140" s="148" t="s">
        <v>3281</v>
      </c>
      <c r="C140" s="149" t="s">
        <v>3989</v>
      </c>
      <c r="D140" s="152" t="s">
        <v>3990</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3864</v>
      </c>
      <c r="B141" s="147" t="s">
        <v>3991</v>
      </c>
      <c r="C141" s="145" t="s">
        <v>3992</v>
      </c>
      <c r="D141" s="151" t="s">
        <v>3993</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3864</v>
      </c>
      <c r="B142" s="148" t="s">
        <v>3991</v>
      </c>
      <c r="C142" s="149" t="s">
        <v>3994</v>
      </c>
      <c r="D142" s="152" t="s">
        <v>3995</v>
      </c>
      <c r="E142" s="155" t="s">
        <v>3996</v>
      </c>
      <c r="F142" s="158" t="s">
        <v>3641</v>
      </c>
      <c r="G142" s="161">
        <f>IF(COUNTIF(H142:AU142,"&lt;&gt;")=0,"",SUMPRODUCT(((Recommendations[ImplStatus]="Implemented")+(Recommendations[ImplStatus]="Compensated"))*ISNUMBER(MATCH(Recommendations[Id],H142:AU142,0)))/COUNTIF(H142:AU142,"&lt;&gt;"))</f>
        <v>0</v>
      </c>
      <c r="H142" s="164" t="s">
        <v>478</v>
      </c>
      <c r="I142" s="164" t="s">
        <v>484</v>
      </c>
      <c r="J142" s="164" t="s">
        <v>489</v>
      </c>
      <c r="K142" s="164" t="s">
        <v>494</v>
      </c>
      <c r="L142" s="164" t="s">
        <v>499</v>
      </c>
      <c r="M142" s="164" t="s">
        <v>526</v>
      </c>
      <c r="N142" s="164" t="s">
        <v>531</v>
      </c>
      <c r="O142" s="164" t="s">
        <v>558</v>
      </c>
      <c r="P142" s="164" t="s">
        <v>600</v>
      </c>
      <c r="Q142" s="164" t="s">
        <v>643</v>
      </c>
      <c r="R142" s="164" t="s">
        <v>671</v>
      </c>
      <c r="S142" s="164" t="s">
        <v>701</v>
      </c>
      <c r="T142" s="164" t="s">
        <v>707</v>
      </c>
      <c r="U142" s="164" t="s">
        <v>719</v>
      </c>
      <c r="V142" s="164" t="s">
        <v>725</v>
      </c>
      <c r="W142" s="164" t="s">
        <v>744</v>
      </c>
      <c r="X142" s="164" t="s">
        <v>767</v>
      </c>
      <c r="Y142" s="164" t="s">
        <v>773</v>
      </c>
      <c r="Z142" s="164" t="s">
        <v>809</v>
      </c>
      <c r="AA142" s="164" t="s">
        <v>834</v>
      </c>
      <c r="AB142" s="164" t="s">
        <v>839</v>
      </c>
      <c r="AC142" s="164" t="s">
        <v>844</v>
      </c>
      <c r="AD142" s="164" t="s">
        <v>858</v>
      </c>
      <c r="AE142" s="164" t="s">
        <v>876</v>
      </c>
      <c r="AF142" s="164" t="s">
        <v>904</v>
      </c>
      <c r="AG142" s="164" t="s">
        <v>909</v>
      </c>
      <c r="AH142" s="164" t="s">
        <v>915</v>
      </c>
      <c r="AI142" s="164" t="s">
        <v>921</v>
      </c>
      <c r="AJ142" s="164" t="s">
        <v>927</v>
      </c>
      <c r="AK142" s="164" t="s">
        <v>933</v>
      </c>
      <c r="AL142" s="164" t="s">
        <v>938</v>
      </c>
      <c r="AM142" s="164" t="s">
        <v>943</v>
      </c>
      <c r="AN142" s="164" t="s">
        <v>949</v>
      </c>
      <c r="AO142" s="164" t="s">
        <v>954</v>
      </c>
      <c r="AP142" s="164" t="s">
        <v>959</v>
      </c>
      <c r="AQ142" s="164" t="s">
        <v>964</v>
      </c>
      <c r="AR142" s="164" t="s">
        <v>970</v>
      </c>
      <c r="AS142" s="164" t="s">
        <v>977</v>
      </c>
      <c r="AT142" s="164" t="s">
        <v>983</v>
      </c>
      <c r="AU142" s="178" t="s">
        <v>988</v>
      </c>
    </row>
    <row r="143" spans="1:47" ht="60" customHeight="1" x14ac:dyDescent="0.35">
      <c r="A143" s="174" t="s">
        <v>3864</v>
      </c>
      <c r="B143" s="148" t="s">
        <v>3991</v>
      </c>
      <c r="C143" s="149" t="s">
        <v>3997</v>
      </c>
      <c r="D143" s="152" t="s">
        <v>3998</v>
      </c>
      <c r="E143" s="155" t="s">
        <v>3999</v>
      </c>
      <c r="F143" s="158" t="s">
        <v>3641</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3864</v>
      </c>
      <c r="B144" s="148" t="s">
        <v>3991</v>
      </c>
      <c r="C144" s="149" t="s">
        <v>4000</v>
      </c>
      <c r="D144" s="152" t="s">
        <v>4001</v>
      </c>
      <c r="E144" s="155" t="s">
        <v>4002</v>
      </c>
      <c r="F144" s="158" t="s">
        <v>3645</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3864</v>
      </c>
      <c r="B145" s="148" t="s">
        <v>3991</v>
      </c>
      <c r="C145" s="149" t="s">
        <v>4003</v>
      </c>
      <c r="D145" s="152" t="s">
        <v>4004</v>
      </c>
      <c r="E145" s="155" t="s">
        <v>4005</v>
      </c>
      <c r="F145" s="158" t="s">
        <v>3641</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3864</v>
      </c>
      <c r="B146" s="148" t="s">
        <v>3991</v>
      </c>
      <c r="C146" s="149" t="s">
        <v>4006</v>
      </c>
      <c r="D146" s="152" t="s">
        <v>4007</v>
      </c>
      <c r="E146" s="155" t="s">
        <v>4008</v>
      </c>
      <c r="F146" s="158" t="s">
        <v>3641</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3864</v>
      </c>
      <c r="B147" s="148" t="s">
        <v>3991</v>
      </c>
      <c r="C147" s="149" t="s">
        <v>4009</v>
      </c>
      <c r="D147" s="152" t="s">
        <v>4010</v>
      </c>
      <c r="E147" s="155" t="s">
        <v>4011</v>
      </c>
      <c r="F147" s="158" t="s">
        <v>3641</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3864</v>
      </c>
      <c r="B148" s="147" t="s">
        <v>4012</v>
      </c>
      <c r="C148" s="145" t="s">
        <v>4013</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3864</v>
      </c>
      <c r="B149" s="148" t="s">
        <v>4012</v>
      </c>
      <c r="C149" s="149" t="s">
        <v>4014</v>
      </c>
      <c r="D149" s="152" t="s">
        <v>4015</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3864</v>
      </c>
      <c r="B150" s="148" t="s">
        <v>4012</v>
      </c>
      <c r="C150" s="149" t="s">
        <v>4016</v>
      </c>
      <c r="D150" s="152" t="s">
        <v>4017</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3864</v>
      </c>
      <c r="B151" s="148" t="s">
        <v>4012</v>
      </c>
      <c r="C151" s="149" t="s">
        <v>4018</v>
      </c>
      <c r="D151" s="152" t="s">
        <v>4019</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3864</v>
      </c>
      <c r="B152" s="148" t="s">
        <v>4012</v>
      </c>
      <c r="C152" s="149" t="s">
        <v>4020</v>
      </c>
      <c r="D152" s="152" t="s">
        <v>4021</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3864</v>
      </c>
      <c r="B153" s="148" t="s">
        <v>4012</v>
      </c>
      <c r="C153" s="149" t="s">
        <v>4022</v>
      </c>
      <c r="D153" s="152" t="s">
        <v>4023</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4024</v>
      </c>
      <c r="B154" s="146" t="s">
        <v>20</v>
      </c>
      <c r="C154" s="144" t="s">
        <v>4025</v>
      </c>
      <c r="D154" s="150" t="s">
        <v>4026</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4024</v>
      </c>
      <c r="B155" s="147" t="s">
        <v>4027</v>
      </c>
      <c r="C155" s="145" t="s">
        <v>4028</v>
      </c>
      <c r="D155" s="151" t="s">
        <v>4029</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4024</v>
      </c>
      <c r="B156" s="148" t="s">
        <v>4027</v>
      </c>
      <c r="C156" s="149" t="s">
        <v>4030</v>
      </c>
      <c r="D156" s="152" t="s">
        <v>4031</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4024</v>
      </c>
      <c r="B157" s="148" t="s">
        <v>4027</v>
      </c>
      <c r="C157" s="149" t="s">
        <v>4032</v>
      </c>
      <c r="D157" s="152" t="s">
        <v>4033</v>
      </c>
      <c r="E157" s="155" t="s">
        <v>4034</v>
      </c>
      <c r="F157" s="158" t="s">
        <v>3641</v>
      </c>
      <c r="G157" s="161">
        <f>IF(COUNTIF(H157:AU157,"&lt;&gt;")=0,"",SUMPRODUCT(((Recommendations[ImplStatus]="Implemented")+(Recommendations[ImplStatus]="Compensated"))*ISNUMBER(MATCH(Recommendations[Id],H157:AU157,0)))/COUNTIF(H157:AU157,"&lt;&gt;"))</f>
        <v>0</v>
      </c>
      <c r="H157" s="164" t="s">
        <v>305</v>
      </c>
      <c r="I157" s="164" t="s">
        <v>319</v>
      </c>
      <c r="J157" s="164" t="s">
        <v>323</v>
      </c>
      <c r="K157" s="164" t="s">
        <v>329</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4024</v>
      </c>
      <c r="B158" s="148" t="s">
        <v>4027</v>
      </c>
      <c r="C158" s="149" t="s">
        <v>4035</v>
      </c>
      <c r="D158" s="152" t="s">
        <v>4036</v>
      </c>
      <c r="E158" s="155" t="s">
        <v>4037</v>
      </c>
      <c r="F158" s="158" t="s">
        <v>3641</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4024</v>
      </c>
      <c r="B159" s="148" t="s">
        <v>4027</v>
      </c>
      <c r="C159" s="149" t="s">
        <v>4038</v>
      </c>
      <c r="D159" s="152" t="s">
        <v>4039</v>
      </c>
      <c r="E159" s="155" t="s">
        <v>4040</v>
      </c>
      <c r="F159" s="158" t="s">
        <v>3641</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4024</v>
      </c>
      <c r="B160" s="148" t="s">
        <v>4027</v>
      </c>
      <c r="C160" s="149" t="s">
        <v>4041</v>
      </c>
      <c r="D160" s="152" t="s">
        <v>4042</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4024</v>
      </c>
      <c r="B161" s="148" t="s">
        <v>4027</v>
      </c>
      <c r="C161" s="149" t="s">
        <v>4043</v>
      </c>
      <c r="D161" s="152" t="s">
        <v>4044</v>
      </c>
      <c r="E161" s="155" t="s">
        <v>4045</v>
      </c>
      <c r="F161" s="158" t="s">
        <v>3641</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4024</v>
      </c>
      <c r="B162" s="148" t="s">
        <v>4027</v>
      </c>
      <c r="C162" s="149" t="s">
        <v>4046</v>
      </c>
      <c r="D162" s="152" t="s">
        <v>4047</v>
      </c>
      <c r="E162" s="155" t="s">
        <v>4048</v>
      </c>
      <c r="F162" s="158" t="s">
        <v>3641</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4024</v>
      </c>
      <c r="B163" s="148" t="s">
        <v>4027</v>
      </c>
      <c r="C163" s="149" t="s">
        <v>4049</v>
      </c>
      <c r="D163" s="152" t="s">
        <v>4050</v>
      </c>
      <c r="E163" s="155" t="s">
        <v>4051</v>
      </c>
      <c r="F163" s="158" t="s">
        <v>3641</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4024</v>
      </c>
      <c r="B164" s="147" t="s">
        <v>3445</v>
      </c>
      <c r="C164" s="145" t="s">
        <v>4052</v>
      </c>
      <c r="D164" s="151" t="s">
        <v>4053</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4024</v>
      </c>
      <c r="B165" s="148" t="s">
        <v>3445</v>
      </c>
      <c r="C165" s="149" t="s">
        <v>4054</v>
      </c>
      <c r="D165" s="152" t="s">
        <v>4055</v>
      </c>
      <c r="E165" s="155" t="s">
        <v>4056</v>
      </c>
      <c r="F165" s="158" t="s">
        <v>3641</v>
      </c>
      <c r="G165" s="161">
        <f>IF(COUNTIF(H165:AU165,"&lt;&gt;")=0,"",SUMPRODUCT(((Recommendations[ImplStatus]="Implemented")+(Recommendations[ImplStatus]="Compensated"))*ISNUMBER(MATCH(Recommendations[Id],H165:AU165,0)))/COUNTIF(H165:AU165,"&lt;&gt;"))</f>
        <v>0</v>
      </c>
      <c r="H165" s="164" t="s">
        <v>60</v>
      </c>
      <c r="I165" s="164" t="s">
        <v>305</v>
      </c>
      <c r="J165" s="164" t="s">
        <v>309</v>
      </c>
      <c r="K165" s="164" t="s">
        <v>312</v>
      </c>
      <c r="L165" s="164" t="s">
        <v>316</v>
      </c>
      <c r="M165" s="164" t="s">
        <v>319</v>
      </c>
      <c r="N165" s="164" t="s">
        <v>323</v>
      </c>
      <c r="O165" s="164" t="s">
        <v>326</v>
      </c>
      <c r="P165" s="164" t="s">
        <v>329</v>
      </c>
      <c r="Q165" s="164" t="s">
        <v>332</v>
      </c>
      <c r="R165" s="164" t="s">
        <v>335</v>
      </c>
      <c r="S165" s="164" t="s">
        <v>339</v>
      </c>
      <c r="T165" s="164" t="s">
        <v>342</v>
      </c>
      <c r="U165" s="164" t="s">
        <v>345</v>
      </c>
      <c r="V165" s="164" t="s">
        <v>348</v>
      </c>
      <c r="W165" s="164" t="s">
        <v>352</v>
      </c>
      <c r="X165" s="164" t="s">
        <v>355</v>
      </c>
      <c r="Y165" s="164" t="s">
        <v>358</v>
      </c>
      <c r="Z165" s="164" t="s">
        <v>361</v>
      </c>
      <c r="AA165" s="164" t="s">
        <v>365</v>
      </c>
      <c r="AB165" s="164" t="s">
        <v>369</v>
      </c>
      <c r="AC165" s="164" t="s">
        <v>372</v>
      </c>
      <c r="AD165" s="164" t="s">
        <v>394</v>
      </c>
      <c r="AE165" s="164" t="s">
        <v>397</v>
      </c>
      <c r="AF165" s="164" t="s">
        <v>400</v>
      </c>
      <c r="AG165" s="164" t="s">
        <v>416</v>
      </c>
      <c r="AH165" s="164" t="s">
        <v>419</v>
      </c>
      <c r="AI165" s="164" t="s">
        <v>422</v>
      </c>
      <c r="AJ165" s="164" t="s">
        <v>444</v>
      </c>
      <c r="AK165" s="164" t="s">
        <v>447</v>
      </c>
      <c r="AL165" s="164" t="s">
        <v>450</v>
      </c>
      <c r="AM165" s="164" t="s">
        <v>537</v>
      </c>
      <c r="AN165" s="164" t="s">
        <v>543</v>
      </c>
      <c r="AO165" s="164" t="s">
        <v>585</v>
      </c>
      <c r="AP165" s="164" t="s">
        <v>590</v>
      </c>
      <c r="AQ165" s="164" t="s">
        <v>683</v>
      </c>
      <c r="AR165" s="164" t="s">
        <v>888</v>
      </c>
      <c r="AS165" s="164" t="s">
        <v>894</v>
      </c>
      <c r="AT165" s="164" t="s">
        <v>900</v>
      </c>
      <c r="AU165" s="178" t="s">
        <v>1508</v>
      </c>
    </row>
    <row r="166" spans="1:47" ht="60" customHeight="1" x14ac:dyDescent="0.35">
      <c r="A166" s="174" t="s">
        <v>4024</v>
      </c>
      <c r="B166" s="148" t="s">
        <v>3445</v>
      </c>
      <c r="C166" s="149" t="s">
        <v>4057</v>
      </c>
      <c r="D166" s="152" t="s">
        <v>4058</v>
      </c>
      <c r="E166" s="155" t="s">
        <v>4059</v>
      </c>
      <c r="F166" s="158" t="s">
        <v>3641</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4024</v>
      </c>
      <c r="B167" s="148" t="s">
        <v>3445</v>
      </c>
      <c r="C167" s="149" t="s">
        <v>4060</v>
      </c>
      <c r="D167" s="152" t="s">
        <v>4061</v>
      </c>
      <c r="E167" s="155" t="s">
        <v>4062</v>
      </c>
      <c r="F167" s="158" t="s">
        <v>3641</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4024</v>
      </c>
      <c r="B168" s="148" t="s">
        <v>3445</v>
      </c>
      <c r="C168" s="149" t="s">
        <v>4063</v>
      </c>
      <c r="D168" s="152" t="s">
        <v>4064</v>
      </c>
      <c r="E168" s="155"/>
      <c r="F168" s="158" t="s">
        <v>20</v>
      </c>
      <c r="G168" s="161">
        <f>IF(COUNTIF(H168:AU168,"&lt;&gt;")=0,"",SUMPRODUCT(((Recommendations[ImplStatus]="Implemented")+(Recommendations[ImplStatus]="Compensated"))*ISNUMBER(MATCH(Recommendations[Id],H168:AU168,0)))/COUNTIF(H168:AU168,"&lt;&gt;"))</f>
        <v>0</v>
      </c>
      <c r="H168" s="164" t="s">
        <v>375</v>
      </c>
      <c r="I168" s="164" t="s">
        <v>378</v>
      </c>
      <c r="J168" s="164" t="s">
        <v>713</v>
      </c>
      <c r="K168" s="164" t="s">
        <v>1457</v>
      </c>
      <c r="L168" s="164" t="s">
        <v>1473</v>
      </c>
      <c r="M168" s="164" t="s">
        <v>1479</v>
      </c>
      <c r="N168" s="164" t="s">
        <v>1485</v>
      </c>
      <c r="O168" s="164" t="s">
        <v>1490</v>
      </c>
      <c r="P168" s="164" t="s">
        <v>1495</v>
      </c>
      <c r="Q168" s="164" t="s">
        <v>1514</v>
      </c>
      <c r="R168" s="164" t="s">
        <v>1519</v>
      </c>
      <c r="S168" s="164" t="s">
        <v>1525</v>
      </c>
      <c r="T168" s="164" t="s">
        <v>1531</v>
      </c>
      <c r="U168" s="164" t="s">
        <v>1536</v>
      </c>
      <c r="V168" s="164" t="s">
        <v>1541</v>
      </c>
      <c r="W168" s="164" t="s">
        <v>1546</v>
      </c>
      <c r="X168" s="164" t="s">
        <v>1551</v>
      </c>
      <c r="Y168" s="164" t="s">
        <v>1556</v>
      </c>
      <c r="Z168" s="164" t="s">
        <v>1561</v>
      </c>
      <c r="AA168" s="164" t="s">
        <v>1566</v>
      </c>
      <c r="AB168" s="164" t="s">
        <v>1572</v>
      </c>
      <c r="AC168" s="164" t="s">
        <v>1578</v>
      </c>
      <c r="AD168" s="164" t="s">
        <v>1583</v>
      </c>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4024</v>
      </c>
      <c r="B169" s="148" t="s">
        <v>3445</v>
      </c>
      <c r="C169" s="149" t="s">
        <v>4065</v>
      </c>
      <c r="D169" s="152" t="s">
        <v>4066</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4024</v>
      </c>
      <c r="B170" s="148" t="s">
        <v>3445</v>
      </c>
      <c r="C170" s="149" t="s">
        <v>4067</v>
      </c>
      <c r="D170" s="152" t="s">
        <v>4068</v>
      </c>
      <c r="E170" s="155" t="s">
        <v>4069</v>
      </c>
      <c r="F170" s="158" t="s">
        <v>3655</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4024</v>
      </c>
      <c r="B171" s="148" t="s">
        <v>3445</v>
      </c>
      <c r="C171" s="149" t="s">
        <v>4070</v>
      </c>
      <c r="D171" s="152" t="s">
        <v>4071</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4024</v>
      </c>
      <c r="B172" s="148" t="s">
        <v>3445</v>
      </c>
      <c r="C172" s="149" t="s">
        <v>4072</v>
      </c>
      <c r="D172" s="152" t="s">
        <v>4073</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4024</v>
      </c>
      <c r="B173" s="148" t="s">
        <v>3445</v>
      </c>
      <c r="C173" s="149" t="s">
        <v>4074</v>
      </c>
      <c r="D173" s="152" t="s">
        <v>4075</v>
      </c>
      <c r="E173" s="155" t="s">
        <v>4076</v>
      </c>
      <c r="F173" s="158" t="s">
        <v>3641</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4024</v>
      </c>
      <c r="B174" s="147" t="s">
        <v>4077</v>
      </c>
      <c r="C174" s="145" t="s">
        <v>4078</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4024</v>
      </c>
      <c r="B175" s="148" t="s">
        <v>4077</v>
      </c>
      <c r="C175" s="149" t="s">
        <v>4079</v>
      </c>
      <c r="D175" s="152" t="s">
        <v>4080</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4024</v>
      </c>
      <c r="B176" s="148" t="s">
        <v>4077</v>
      </c>
      <c r="C176" s="149" t="s">
        <v>4081</v>
      </c>
      <c r="D176" s="152" t="s">
        <v>4082</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4024</v>
      </c>
      <c r="B177" s="148" t="s">
        <v>4077</v>
      </c>
      <c r="C177" s="149" t="s">
        <v>4083</v>
      </c>
      <c r="D177" s="152" t="s">
        <v>4084</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4024</v>
      </c>
      <c r="B178" s="148" t="s">
        <v>4077</v>
      </c>
      <c r="C178" s="149" t="s">
        <v>4085</v>
      </c>
      <c r="D178" s="152" t="s">
        <v>4086</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4024</v>
      </c>
      <c r="B179" s="148" t="s">
        <v>4077</v>
      </c>
      <c r="C179" s="149" t="s">
        <v>4087</v>
      </c>
      <c r="D179" s="152" t="s">
        <v>4088</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4089</v>
      </c>
      <c r="B180" s="146" t="s">
        <v>20</v>
      </c>
      <c r="C180" s="144" t="s">
        <v>4090</v>
      </c>
      <c r="D180" s="150" t="s">
        <v>4091</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4089</v>
      </c>
      <c r="B181" s="147" t="s">
        <v>4092</v>
      </c>
      <c r="C181" s="145" t="s">
        <v>4093</v>
      </c>
      <c r="D181" s="151" t="s">
        <v>4094</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4089</v>
      </c>
      <c r="B182" s="148" t="s">
        <v>4092</v>
      </c>
      <c r="C182" s="149" t="s">
        <v>4095</v>
      </c>
      <c r="D182" s="152" t="s">
        <v>4096</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4089</v>
      </c>
      <c r="B183" s="148" t="s">
        <v>4092</v>
      </c>
      <c r="C183" s="149" t="s">
        <v>4097</v>
      </c>
      <c r="D183" s="152" t="s">
        <v>4098</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4089</v>
      </c>
      <c r="B184" s="148" t="s">
        <v>4092</v>
      </c>
      <c r="C184" s="149" t="s">
        <v>4099</v>
      </c>
      <c r="D184" s="152" t="s">
        <v>4100</v>
      </c>
      <c r="E184" s="155" t="s">
        <v>4101</v>
      </c>
      <c r="F184" s="158" t="s">
        <v>3641</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4089</v>
      </c>
      <c r="B185" s="148" t="s">
        <v>4092</v>
      </c>
      <c r="C185" s="149" t="s">
        <v>4102</v>
      </c>
      <c r="D185" s="152" t="s">
        <v>4103</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4089</v>
      </c>
      <c r="B186" s="148" t="s">
        <v>4092</v>
      </c>
      <c r="C186" s="149" t="s">
        <v>4104</v>
      </c>
      <c r="D186" s="152" t="s">
        <v>4105</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4089</v>
      </c>
      <c r="B187" s="148" t="s">
        <v>4092</v>
      </c>
      <c r="C187" s="149" t="s">
        <v>4106</v>
      </c>
      <c r="D187" s="152" t="s">
        <v>4107</v>
      </c>
      <c r="E187" s="155" t="s">
        <v>4108</v>
      </c>
      <c r="F187" s="158" t="s">
        <v>3641</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4089</v>
      </c>
      <c r="B188" s="148" t="s">
        <v>4092</v>
      </c>
      <c r="C188" s="149" t="s">
        <v>4109</v>
      </c>
      <c r="D188" s="152" t="s">
        <v>4110</v>
      </c>
      <c r="E188" s="155" t="s">
        <v>4111</v>
      </c>
      <c r="F188" s="158" t="s">
        <v>3641</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4089</v>
      </c>
      <c r="B189" s="148" t="s">
        <v>4092</v>
      </c>
      <c r="C189" s="149" t="s">
        <v>4112</v>
      </c>
      <c r="D189" s="152" t="s">
        <v>4113</v>
      </c>
      <c r="E189" s="155" t="s">
        <v>4114</v>
      </c>
      <c r="F189" s="158" t="s">
        <v>3641</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4089</v>
      </c>
      <c r="B190" s="147" t="s">
        <v>4115</v>
      </c>
      <c r="C190" s="145" t="s">
        <v>4116</v>
      </c>
      <c r="D190" s="151" t="s">
        <v>4117</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4089</v>
      </c>
      <c r="B191" s="148" t="s">
        <v>4115</v>
      </c>
      <c r="C191" s="149" t="s">
        <v>4118</v>
      </c>
      <c r="D191" s="152" t="s">
        <v>4119</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4089</v>
      </c>
      <c r="B192" s="148" t="s">
        <v>4115</v>
      </c>
      <c r="C192" s="149" t="s">
        <v>4120</v>
      </c>
      <c r="D192" s="152" t="s">
        <v>4121</v>
      </c>
      <c r="E192" s="155" t="s">
        <v>4122</v>
      </c>
      <c r="F192" s="158" t="s">
        <v>3645</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4089</v>
      </c>
      <c r="B193" s="148" t="s">
        <v>4115</v>
      </c>
      <c r="C193" s="149" t="s">
        <v>4123</v>
      </c>
      <c r="D193" s="152" t="s">
        <v>4124</v>
      </c>
      <c r="E193" s="155" t="s">
        <v>4125</v>
      </c>
      <c r="F193" s="158" t="s">
        <v>3645</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4089</v>
      </c>
      <c r="B194" s="148" t="s">
        <v>4115</v>
      </c>
      <c r="C194" s="149" t="s">
        <v>4126</v>
      </c>
      <c r="D194" s="152" t="s">
        <v>4127</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4089</v>
      </c>
      <c r="B195" s="148" t="s">
        <v>4115</v>
      </c>
      <c r="C195" s="149" t="s">
        <v>4128</v>
      </c>
      <c r="D195" s="152" t="s">
        <v>4129</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4089</v>
      </c>
      <c r="B196" s="147" t="s">
        <v>4130</v>
      </c>
      <c r="C196" s="145" t="s">
        <v>4131</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4089</v>
      </c>
      <c r="B197" s="148" t="s">
        <v>4130</v>
      </c>
      <c r="C197" s="149" t="s">
        <v>4132</v>
      </c>
      <c r="D197" s="152" t="s">
        <v>4133</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4089</v>
      </c>
      <c r="B198" s="148" t="s">
        <v>4130</v>
      </c>
      <c r="C198" s="149" t="s">
        <v>4134</v>
      </c>
      <c r="D198" s="152" t="s">
        <v>4135</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4089</v>
      </c>
      <c r="B199" s="147" t="s">
        <v>4136</v>
      </c>
      <c r="C199" s="145" t="s">
        <v>4137</v>
      </c>
      <c r="D199" s="151" t="s">
        <v>4138</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4089</v>
      </c>
      <c r="B200" s="148" t="s">
        <v>4136</v>
      </c>
      <c r="C200" s="149" t="s">
        <v>4139</v>
      </c>
      <c r="D200" s="152" t="s">
        <v>4140</v>
      </c>
      <c r="E200" s="155" t="s">
        <v>4141</v>
      </c>
      <c r="F200" s="158" t="s">
        <v>3655</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4089</v>
      </c>
      <c r="B201" s="148" t="s">
        <v>4136</v>
      </c>
      <c r="C201" s="149" t="s">
        <v>4142</v>
      </c>
      <c r="D201" s="152" t="s">
        <v>4143</v>
      </c>
      <c r="E201" s="155" t="s">
        <v>4144</v>
      </c>
      <c r="F201" s="158" t="s">
        <v>3641</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4089</v>
      </c>
      <c r="B202" s="148" t="s">
        <v>4136</v>
      </c>
      <c r="C202" s="149" t="s">
        <v>4145</v>
      </c>
      <c r="D202" s="152" t="s">
        <v>4146</v>
      </c>
      <c r="E202" s="155" t="s">
        <v>4147</v>
      </c>
      <c r="F202" s="158" t="s">
        <v>3641</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4089</v>
      </c>
      <c r="B203" s="148" t="s">
        <v>4136</v>
      </c>
      <c r="C203" s="149" t="s">
        <v>4148</v>
      </c>
      <c r="D203" s="152" t="s">
        <v>4149</v>
      </c>
      <c r="E203" s="155" t="s">
        <v>4150</v>
      </c>
      <c r="F203" s="158" t="s">
        <v>3641</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4089</v>
      </c>
      <c r="B204" s="148" t="s">
        <v>4136</v>
      </c>
      <c r="C204" s="149" t="s">
        <v>4151</v>
      </c>
      <c r="D204" s="152" t="s">
        <v>4152</v>
      </c>
      <c r="E204" s="155" t="s">
        <v>4153</v>
      </c>
      <c r="F204" s="158" t="s">
        <v>3641</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4089</v>
      </c>
      <c r="B205" s="147" t="s">
        <v>4154</v>
      </c>
      <c r="C205" s="145" t="s">
        <v>4155</v>
      </c>
      <c r="D205" s="151" t="s">
        <v>4156</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4089</v>
      </c>
      <c r="B206" s="148" t="s">
        <v>4154</v>
      </c>
      <c r="C206" s="149" t="s">
        <v>4157</v>
      </c>
      <c r="D206" s="152" t="s">
        <v>4158</v>
      </c>
      <c r="E206" s="155" t="s">
        <v>4159</v>
      </c>
      <c r="F206" s="158" t="s">
        <v>3645</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4089</v>
      </c>
      <c r="B207" s="148" t="s">
        <v>4154</v>
      </c>
      <c r="C207" s="149" t="s">
        <v>4160</v>
      </c>
      <c r="D207" s="152" t="s">
        <v>4161</v>
      </c>
      <c r="E207" s="155" t="s">
        <v>4162</v>
      </c>
      <c r="F207" s="158" t="s">
        <v>3645</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4089</v>
      </c>
      <c r="B208" s="148" t="s">
        <v>4154</v>
      </c>
      <c r="C208" s="149" t="s">
        <v>4163</v>
      </c>
      <c r="D208" s="152" t="s">
        <v>4164</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4089</v>
      </c>
      <c r="B209" s="147" t="s">
        <v>4165</v>
      </c>
      <c r="C209" s="145" t="s">
        <v>4166</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4089</v>
      </c>
      <c r="B210" s="148" t="s">
        <v>4165</v>
      </c>
      <c r="C210" s="149" t="s">
        <v>4167</v>
      </c>
      <c r="D210" s="152" t="s">
        <v>4168</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4169</v>
      </c>
      <c r="B211" s="146" t="s">
        <v>20</v>
      </c>
      <c r="C211" s="144" t="s">
        <v>4170</v>
      </c>
      <c r="D211" s="150" t="s">
        <v>4171</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4169</v>
      </c>
      <c r="B212" s="147" t="s">
        <v>4172</v>
      </c>
      <c r="C212" s="145" t="s">
        <v>4173</v>
      </c>
      <c r="D212" s="151" t="s">
        <v>4174</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4169</v>
      </c>
      <c r="B213" s="148" t="s">
        <v>4172</v>
      </c>
      <c r="C213" s="149" t="s">
        <v>4175</v>
      </c>
      <c r="D213" s="152" t="s">
        <v>4176</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4169</v>
      </c>
      <c r="B214" s="148" t="s">
        <v>4172</v>
      </c>
      <c r="C214" s="149" t="s">
        <v>4177</v>
      </c>
      <c r="D214" s="152" t="s">
        <v>4178</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4169</v>
      </c>
      <c r="B215" s="148" t="s">
        <v>4172</v>
      </c>
      <c r="C215" s="149" t="s">
        <v>4179</v>
      </c>
      <c r="D215" s="152" t="s">
        <v>4180</v>
      </c>
      <c r="E215" s="155" t="s">
        <v>4181</v>
      </c>
      <c r="F215" s="158" t="s">
        <v>3645</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4169</v>
      </c>
      <c r="B216" s="148" t="s">
        <v>4172</v>
      </c>
      <c r="C216" s="149" t="s">
        <v>4182</v>
      </c>
      <c r="D216" s="152" t="s">
        <v>4183</v>
      </c>
      <c r="E216" s="155" t="s">
        <v>4184</v>
      </c>
      <c r="F216" s="158" t="s">
        <v>3641</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4169</v>
      </c>
      <c r="B217" s="147" t="s">
        <v>4130</v>
      </c>
      <c r="C217" s="145" t="s">
        <v>4185</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4169</v>
      </c>
      <c r="B218" s="148" t="s">
        <v>4130</v>
      </c>
      <c r="C218" s="149" t="s">
        <v>4186</v>
      </c>
      <c r="D218" s="152" t="s">
        <v>4187</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4169</v>
      </c>
      <c r="B219" s="148" t="s">
        <v>4130</v>
      </c>
      <c r="C219" s="149" t="s">
        <v>4188</v>
      </c>
      <c r="D219" s="152" t="s">
        <v>4189</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4169</v>
      </c>
      <c r="B220" s="147" t="s">
        <v>4190</v>
      </c>
      <c r="C220" s="145" t="s">
        <v>4191</v>
      </c>
      <c r="D220" s="151" t="s">
        <v>4192</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4169</v>
      </c>
      <c r="B221" s="148" t="s">
        <v>4190</v>
      </c>
      <c r="C221" s="149" t="s">
        <v>4193</v>
      </c>
      <c r="D221" s="152" t="s">
        <v>4194</v>
      </c>
      <c r="E221" s="155" t="s">
        <v>4195</v>
      </c>
      <c r="F221" s="158" t="s">
        <v>3641</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4169</v>
      </c>
      <c r="B222" s="148" t="s">
        <v>4190</v>
      </c>
      <c r="C222" s="149" t="s">
        <v>4196</v>
      </c>
      <c r="D222" s="152" t="s">
        <v>4197</v>
      </c>
      <c r="E222" s="155" t="s">
        <v>4198</v>
      </c>
      <c r="F222" s="158" t="s">
        <v>3641</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4169</v>
      </c>
      <c r="B223" s="148" t="s">
        <v>4190</v>
      </c>
      <c r="C223" s="149" t="s">
        <v>4199</v>
      </c>
      <c r="D223" s="152" t="s">
        <v>4200</v>
      </c>
      <c r="E223" s="155" t="s">
        <v>4201</v>
      </c>
      <c r="F223" s="158" t="s">
        <v>3641</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4169</v>
      </c>
      <c r="B224" s="148" t="s">
        <v>4190</v>
      </c>
      <c r="C224" s="149" t="s">
        <v>4202</v>
      </c>
      <c r="D224" s="152" t="s">
        <v>4203</v>
      </c>
      <c r="E224" s="155" t="s">
        <v>4204</v>
      </c>
      <c r="F224" s="158" t="s">
        <v>3641</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4169</v>
      </c>
      <c r="B225" s="148" t="s">
        <v>4190</v>
      </c>
      <c r="C225" s="149" t="s">
        <v>4205</v>
      </c>
      <c r="D225" s="152" t="s">
        <v>4206</v>
      </c>
      <c r="E225" s="155" t="s">
        <v>4207</v>
      </c>
      <c r="F225" s="158" t="s">
        <v>3641</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4169</v>
      </c>
      <c r="B226" s="165" t="s">
        <v>4190</v>
      </c>
      <c r="C226" s="166" t="s">
        <v>4208</v>
      </c>
      <c r="D226" s="167" t="s">
        <v>4209</v>
      </c>
      <c r="E226" s="168" t="s">
        <v>4210</v>
      </c>
      <c r="F226" s="169" t="s">
        <v>3641</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1758</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IFERROR(INDEX('Recommendations'!$G$2:$G$366, MATCH(H2,'Recommendations'!$B$2:$B$366,0))="Implemented", FALSE))</xm:f>
            <x14:dxf>
              <font>
                <color rgb="FF000000"/>
              </font>
              <fill>
                <patternFill>
                  <bgColor rgb="FF3C7D22"/>
                </patternFill>
              </fill>
            </x14:dxf>
          </x14:cfRule>
          <x14:cfRule type="expression" priority="2" id="{00000000-000E-0000-0700-000002000000}">
            <xm:f>AND(H2&lt;&gt;"", IFERROR(INDEX('Recommendations'!$G$2:$G$366, MATCH(H2,'Recommendations'!$B$2:$B$366,0))="Compensated", FALSE))</xm:f>
            <x14:dxf>
              <font>
                <color rgb="FF000000"/>
              </font>
              <fill>
                <patternFill>
                  <bgColor rgb="FFC6E0B4"/>
                </patternFill>
              </fill>
            </x14:dxf>
          </x14:cfRule>
          <x14:cfRule type="expression" priority="3" id="{00000000-000E-0000-0700-000003000000}">
            <xm:f>AND(H2&lt;&gt;"", IFERROR(INDEX('Recommendations'!$G$2:$G$366, MATCH(H2,'Recommendations'!$B$2:$B$366,0))="Testing", FALSE))</xm:f>
            <x14:dxf>
              <font>
                <color rgb="FF000000"/>
              </font>
              <fill>
                <patternFill>
                  <bgColor rgb="FFFFC000"/>
                </patternFill>
              </fill>
            </x14:dxf>
          </x14:cfRule>
          <x14:cfRule type="expression" priority="4" id="{00000000-000E-0000-0700-000004000000}">
            <xm:f>AND(H2&lt;&gt;"", IFERROR(INDEX('Recommendations'!$G$2:$G$366, MATCH(H2,'Recommendations'!$B$2:$B$366,0))="Failed", FALSE))</xm:f>
            <x14:dxf>
              <font>
                <color rgb="FF000000"/>
              </font>
              <fill>
                <patternFill>
                  <bgColor rgb="FFD82891"/>
                </patternFill>
              </fill>
            </x14:dxf>
          </x14:cfRule>
          <x14:cfRule type="expression" priority="5" id="{00000000-000E-0000-0700-000005000000}">
            <xm:f>AND(H2&lt;&gt;"", IFERROR(INDEX('Recommendations'!$G$2:$G$366, MATCH(H2,'Recommendations'!$B$2:$B$366,0))="Risk Accepted", FALSE))</xm:f>
            <x14:dxf>
              <font>
                <color rgb="FF000000"/>
              </font>
              <fill>
                <patternFill>
                  <bgColor rgb="FFD9D9D9"/>
                </patternFill>
              </fill>
            </x14:dxf>
          </x14:cfRule>
          <x14:cfRule type="expression" priority="6" id="{00000000-000E-0000-0700-000006000000}">
            <xm:f>AND(H2&lt;&gt;"", IFERROR(INDEX('Recommendations'!$G$2:$G$366, MATCH(H2,'Recommendations'!$B$2:$B$366,0))="N/A",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3628</v>
      </c>
      <c r="B1" s="204" t="s">
        <v>4211</v>
      </c>
      <c r="C1" s="204" t="s">
        <v>4212</v>
      </c>
      <c r="D1" s="204" t="s">
        <v>4213</v>
      </c>
      <c r="E1" s="204" t="s">
        <v>2937</v>
      </c>
      <c r="F1" s="204" t="s">
        <v>1996</v>
      </c>
      <c r="G1" s="204" t="s">
        <v>1997</v>
      </c>
      <c r="H1" s="204" t="s">
        <v>1998</v>
      </c>
      <c r="I1" s="204" t="s">
        <v>1999</v>
      </c>
      <c r="J1" s="204" t="s">
        <v>2000</v>
      </c>
      <c r="K1" s="204" t="s">
        <v>2001</v>
      </c>
      <c r="L1" s="204" t="s">
        <v>2002</v>
      </c>
      <c r="M1" s="204" t="s">
        <v>2003</v>
      </c>
      <c r="N1" s="204" t="s">
        <v>2004</v>
      </c>
      <c r="O1" s="204" t="s">
        <v>2005</v>
      </c>
      <c r="P1" s="204" t="s">
        <v>2006</v>
      </c>
      <c r="Q1" s="204" t="s">
        <v>2007</v>
      </c>
      <c r="R1" s="204" t="s">
        <v>2008</v>
      </c>
      <c r="S1" s="204" t="s">
        <v>2009</v>
      </c>
      <c r="T1" s="204" t="s">
        <v>2010</v>
      </c>
      <c r="U1" s="204" t="s">
        <v>2011</v>
      </c>
      <c r="V1" s="204" t="s">
        <v>2012</v>
      </c>
      <c r="W1" s="204" t="s">
        <v>2013</v>
      </c>
      <c r="X1" s="204" t="s">
        <v>2014</v>
      </c>
      <c r="Y1" s="204" t="s">
        <v>2015</v>
      </c>
      <c r="Z1" s="204" t="s">
        <v>2016</v>
      </c>
      <c r="AA1" s="204" t="s">
        <v>2017</v>
      </c>
      <c r="AB1" s="204" t="s">
        <v>2018</v>
      </c>
      <c r="AC1" s="204" t="s">
        <v>2019</v>
      </c>
      <c r="AD1" s="204" t="s">
        <v>2020</v>
      </c>
      <c r="AE1" s="204" t="s">
        <v>2021</v>
      </c>
      <c r="AF1" s="204" t="s">
        <v>2022</v>
      </c>
      <c r="AG1" s="204" t="s">
        <v>2023</v>
      </c>
      <c r="AH1" s="204" t="s">
        <v>2024</v>
      </c>
      <c r="AI1" s="204" t="s">
        <v>2025</v>
      </c>
      <c r="AJ1" s="204" t="s">
        <v>2026</v>
      </c>
      <c r="AK1" s="204" t="s">
        <v>2027</v>
      </c>
      <c r="AL1" s="204" t="s">
        <v>2028</v>
      </c>
      <c r="AM1" s="204" t="s">
        <v>2029</v>
      </c>
      <c r="AN1" s="204" t="s">
        <v>2030</v>
      </c>
      <c r="AO1" s="204" t="s">
        <v>2031</v>
      </c>
      <c r="AP1" s="204" t="s">
        <v>2032</v>
      </c>
      <c r="AQ1" s="204" t="s">
        <v>2033</v>
      </c>
      <c r="AR1" s="204" t="s">
        <v>2034</v>
      </c>
      <c r="AS1" s="204" t="s">
        <v>2035</v>
      </c>
      <c r="AT1" s="205" t="s">
        <v>2036</v>
      </c>
    </row>
    <row r="2" spans="1:46" ht="60" customHeight="1" outlineLevel="1" x14ac:dyDescent="0.35">
      <c r="A2" s="197" t="s">
        <v>1839</v>
      </c>
      <c r="B2" s="183" t="s">
        <v>4214</v>
      </c>
      <c r="C2" s="183"/>
      <c r="D2" s="186" t="s">
        <v>4215</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1839</v>
      </c>
      <c r="B3" s="184" t="s">
        <v>4214</v>
      </c>
      <c r="C3" s="185" t="s">
        <v>4216</v>
      </c>
      <c r="D3" s="187" t="s">
        <v>4217</v>
      </c>
      <c r="E3" s="187" t="s">
        <v>4218</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1839</v>
      </c>
      <c r="B4" s="184" t="s">
        <v>4214</v>
      </c>
      <c r="C4" s="185" t="s">
        <v>4219</v>
      </c>
      <c r="D4" s="187" t="s">
        <v>4220</v>
      </c>
      <c r="E4" s="187" t="s">
        <v>4221</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1839</v>
      </c>
      <c r="B5" s="184" t="s">
        <v>4214</v>
      </c>
      <c r="C5" s="185" t="s">
        <v>4222</v>
      </c>
      <c r="D5" s="187" t="s">
        <v>4223</v>
      </c>
      <c r="E5" s="187" t="s">
        <v>4224</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1839</v>
      </c>
      <c r="B6" s="184" t="s">
        <v>4214</v>
      </c>
      <c r="C6" s="185" t="s">
        <v>4225</v>
      </c>
      <c r="D6" s="187" t="s">
        <v>4226</v>
      </c>
      <c r="E6" s="187" t="s">
        <v>4227</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1839</v>
      </c>
      <c r="B7" s="184" t="s">
        <v>4214</v>
      </c>
      <c r="C7" s="185" t="s">
        <v>4228</v>
      </c>
      <c r="D7" s="187" t="s">
        <v>4229</v>
      </c>
      <c r="E7" s="187" t="s">
        <v>4230</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1839</v>
      </c>
      <c r="B8" s="184" t="s">
        <v>4214</v>
      </c>
      <c r="C8" s="185" t="s">
        <v>4231</v>
      </c>
      <c r="D8" s="187" t="s">
        <v>4232</v>
      </c>
      <c r="E8" s="187" t="s">
        <v>4233</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1839</v>
      </c>
      <c r="B9" s="184" t="s">
        <v>4214</v>
      </c>
      <c r="C9" s="185" t="s">
        <v>4234</v>
      </c>
      <c r="D9" s="187" t="s">
        <v>4235</v>
      </c>
      <c r="E9" s="187" t="s">
        <v>4236</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1839</v>
      </c>
      <c r="B10" s="184" t="s">
        <v>4214</v>
      </c>
      <c r="C10" s="185" t="s">
        <v>4237</v>
      </c>
      <c r="D10" s="187" t="s">
        <v>4238</v>
      </c>
      <c r="E10" s="187" t="s">
        <v>4239</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1839</v>
      </c>
      <c r="B11" s="184" t="s">
        <v>4214</v>
      </c>
      <c r="C11" s="185" t="s">
        <v>4240</v>
      </c>
      <c r="D11" s="187" t="s">
        <v>4241</v>
      </c>
      <c r="E11" s="187" t="s">
        <v>4242</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1839</v>
      </c>
      <c r="B12" s="184" t="s">
        <v>4214</v>
      </c>
      <c r="C12" s="185" t="s">
        <v>4243</v>
      </c>
      <c r="D12" s="187" t="s">
        <v>4244</v>
      </c>
      <c r="E12" s="187" t="s">
        <v>4245</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1839</v>
      </c>
      <c r="B13" s="184" t="s">
        <v>4214</v>
      </c>
      <c r="C13" s="185" t="s">
        <v>4246</v>
      </c>
      <c r="D13" s="187" t="s">
        <v>4247</v>
      </c>
      <c r="E13" s="187" t="s">
        <v>4248</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1839</v>
      </c>
      <c r="B14" s="184" t="s">
        <v>4214</v>
      </c>
      <c r="C14" s="185" t="s">
        <v>4249</v>
      </c>
      <c r="D14" s="187" t="s">
        <v>4250</v>
      </c>
      <c r="E14" s="187" t="s">
        <v>4251</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1839</v>
      </c>
      <c r="B15" s="184" t="s">
        <v>4214</v>
      </c>
      <c r="C15" s="185" t="s">
        <v>4252</v>
      </c>
      <c r="D15" s="187" t="s">
        <v>4253</v>
      </c>
      <c r="E15" s="187" t="s">
        <v>4254</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1839</v>
      </c>
      <c r="B16" s="184" t="s">
        <v>4214</v>
      </c>
      <c r="C16" s="185" t="s">
        <v>4255</v>
      </c>
      <c r="D16" s="187" t="s">
        <v>4256</v>
      </c>
      <c r="E16" s="187" t="s">
        <v>4257</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1839</v>
      </c>
      <c r="B17" s="184" t="s">
        <v>4214</v>
      </c>
      <c r="C17" s="185" t="s">
        <v>4258</v>
      </c>
      <c r="D17" s="187" t="s">
        <v>4259</v>
      </c>
      <c r="E17" s="187" t="s">
        <v>4260</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1839</v>
      </c>
      <c r="B18" s="184" t="s">
        <v>4214</v>
      </c>
      <c r="C18" s="185" t="s">
        <v>4261</v>
      </c>
      <c r="D18" s="187" t="s">
        <v>4262</v>
      </c>
      <c r="E18" s="187" t="s">
        <v>4263</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1839</v>
      </c>
      <c r="B19" s="183" t="s">
        <v>4264</v>
      </c>
      <c r="C19" s="183"/>
      <c r="D19" s="186" t="s">
        <v>4265</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1839</v>
      </c>
      <c r="B20" s="184" t="s">
        <v>4264</v>
      </c>
      <c r="C20" s="185" t="s">
        <v>4266</v>
      </c>
      <c r="D20" s="187" t="s">
        <v>4267</v>
      </c>
      <c r="E20" s="187" t="s">
        <v>4268</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1839</v>
      </c>
      <c r="B21" s="184" t="s">
        <v>4264</v>
      </c>
      <c r="C21" s="185" t="s">
        <v>4269</v>
      </c>
      <c r="D21" s="187" t="s">
        <v>4270</v>
      </c>
      <c r="E21" s="187" t="s">
        <v>4271</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1839</v>
      </c>
      <c r="B22" s="184" t="s">
        <v>4264</v>
      </c>
      <c r="C22" s="185" t="s">
        <v>4272</v>
      </c>
      <c r="D22" s="187" t="s">
        <v>4273</v>
      </c>
      <c r="E22" s="187" t="s">
        <v>4274</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1839</v>
      </c>
      <c r="B23" s="184" t="s">
        <v>4264</v>
      </c>
      <c r="C23" s="185" t="s">
        <v>4275</v>
      </c>
      <c r="D23" s="187" t="s">
        <v>4276</v>
      </c>
      <c r="E23" s="187" t="s">
        <v>4277</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1839</v>
      </c>
      <c r="B24" s="184" t="s">
        <v>4264</v>
      </c>
      <c r="C24" s="185" t="s">
        <v>4278</v>
      </c>
      <c r="D24" s="187" t="s">
        <v>4279</v>
      </c>
      <c r="E24" s="187" t="s">
        <v>4280</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1839</v>
      </c>
      <c r="B25" s="184" t="s">
        <v>4264</v>
      </c>
      <c r="C25" s="185" t="s">
        <v>4281</v>
      </c>
      <c r="D25" s="187" t="s">
        <v>4282</v>
      </c>
      <c r="E25" s="187" t="s">
        <v>4283</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1839</v>
      </c>
      <c r="B26" s="184" t="s">
        <v>4264</v>
      </c>
      <c r="C26" s="185" t="s">
        <v>4284</v>
      </c>
      <c r="D26" s="187" t="s">
        <v>4285</v>
      </c>
      <c r="E26" s="187" t="s">
        <v>4286</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1839</v>
      </c>
      <c r="B27" s="184" t="s">
        <v>4264</v>
      </c>
      <c r="C27" s="185" t="s">
        <v>4287</v>
      </c>
      <c r="D27" s="187" t="s">
        <v>4288</v>
      </c>
      <c r="E27" s="187" t="s">
        <v>4289</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1839</v>
      </c>
      <c r="B28" s="184" t="s">
        <v>4264</v>
      </c>
      <c r="C28" s="185" t="s">
        <v>4290</v>
      </c>
      <c r="D28" s="187" t="s">
        <v>4291</v>
      </c>
      <c r="E28" s="187" t="s">
        <v>4292</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1839</v>
      </c>
      <c r="B29" s="184" t="s">
        <v>4264</v>
      </c>
      <c r="C29" s="185" t="s">
        <v>4293</v>
      </c>
      <c r="D29" s="187" t="s">
        <v>4294</v>
      </c>
      <c r="E29" s="187" t="s">
        <v>4295</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1839</v>
      </c>
      <c r="B30" s="184" t="s">
        <v>4264</v>
      </c>
      <c r="C30" s="185" t="s">
        <v>4296</v>
      </c>
      <c r="D30" s="187" t="s">
        <v>4297</v>
      </c>
      <c r="E30" s="187" t="s">
        <v>4298</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1839</v>
      </c>
      <c r="B31" s="184" t="s">
        <v>4264</v>
      </c>
      <c r="C31" s="185" t="s">
        <v>4299</v>
      </c>
      <c r="D31" s="187" t="s">
        <v>4300</v>
      </c>
      <c r="E31" s="187" t="s">
        <v>4301</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4302</v>
      </c>
      <c r="B32" s="183"/>
      <c r="C32" s="183"/>
      <c r="D32" s="186" t="s">
        <v>4303</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4302</v>
      </c>
      <c r="B33" s="184"/>
      <c r="C33" s="185" t="s">
        <v>4304</v>
      </c>
      <c r="D33" s="187" t="s">
        <v>4305</v>
      </c>
      <c r="E33" s="187" t="s">
        <v>4306</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4302</v>
      </c>
      <c r="B34" s="184"/>
      <c r="C34" s="185" t="s">
        <v>4307</v>
      </c>
      <c r="D34" s="187" t="s">
        <v>4308</v>
      </c>
      <c r="E34" s="187" t="s">
        <v>4309</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4302</v>
      </c>
      <c r="B35" s="184"/>
      <c r="C35" s="185" t="s">
        <v>4310</v>
      </c>
      <c r="D35" s="187" t="s">
        <v>4311</v>
      </c>
      <c r="E35" s="187" t="s">
        <v>4312</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4302</v>
      </c>
      <c r="B36" s="183" t="s">
        <v>4313</v>
      </c>
      <c r="C36" s="183"/>
      <c r="D36" s="186" t="s">
        <v>4314</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4302</v>
      </c>
      <c r="B37" s="184" t="s">
        <v>4313</v>
      </c>
      <c r="C37" s="185" t="s">
        <v>4315</v>
      </c>
      <c r="D37" s="187" t="s">
        <v>4316</v>
      </c>
      <c r="E37" s="187" t="s">
        <v>4317</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4302</v>
      </c>
      <c r="B38" s="184" t="s">
        <v>4313</v>
      </c>
      <c r="C38" s="185" t="s">
        <v>4318</v>
      </c>
      <c r="D38" s="187" t="s">
        <v>4319</v>
      </c>
      <c r="E38" s="187" t="s">
        <v>4320</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4302</v>
      </c>
      <c r="B39" s="184" t="s">
        <v>4313</v>
      </c>
      <c r="C39" s="185" t="s">
        <v>4321</v>
      </c>
      <c r="D39" s="187" t="s">
        <v>4322</v>
      </c>
      <c r="E39" s="187" t="s">
        <v>4323</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4302</v>
      </c>
      <c r="B40" s="184" t="s">
        <v>4313</v>
      </c>
      <c r="C40" s="185" t="s">
        <v>4324</v>
      </c>
      <c r="D40" s="187" t="s">
        <v>4325</v>
      </c>
      <c r="E40" s="187" t="s">
        <v>4326</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4302</v>
      </c>
      <c r="B41" s="184" t="s">
        <v>4313</v>
      </c>
      <c r="C41" s="185" t="s">
        <v>4327</v>
      </c>
      <c r="D41" s="187" t="s">
        <v>4328</v>
      </c>
      <c r="E41" s="187" t="s">
        <v>4329</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4302</v>
      </c>
      <c r="B42" s="184" t="s">
        <v>4313</v>
      </c>
      <c r="C42" s="185" t="s">
        <v>4330</v>
      </c>
      <c r="D42" s="187" t="s">
        <v>4331</v>
      </c>
      <c r="E42" s="187" t="s">
        <v>4332</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4302</v>
      </c>
      <c r="B43" s="184" t="s">
        <v>4313</v>
      </c>
      <c r="C43" s="185" t="s">
        <v>4333</v>
      </c>
      <c r="D43" s="187" t="s">
        <v>4334</v>
      </c>
      <c r="E43" s="187" t="s">
        <v>4335</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4302</v>
      </c>
      <c r="B44" s="184" t="s">
        <v>4313</v>
      </c>
      <c r="C44" s="185" t="s">
        <v>4336</v>
      </c>
      <c r="D44" s="187" t="s">
        <v>4337</v>
      </c>
      <c r="E44" s="187" t="s">
        <v>4338</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4302</v>
      </c>
      <c r="B45" s="184" t="s">
        <v>4313</v>
      </c>
      <c r="C45" s="185" t="s">
        <v>4339</v>
      </c>
      <c r="D45" s="187" t="s">
        <v>4340</v>
      </c>
      <c r="E45" s="187" t="s">
        <v>4341</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4302</v>
      </c>
      <c r="B46" s="184" t="s">
        <v>4313</v>
      </c>
      <c r="C46" s="185" t="s">
        <v>4342</v>
      </c>
      <c r="D46" s="187" t="s">
        <v>4343</v>
      </c>
      <c r="E46" s="187" t="s">
        <v>4344</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4302</v>
      </c>
      <c r="B47" s="184" t="s">
        <v>4313</v>
      </c>
      <c r="C47" s="185" t="s">
        <v>4345</v>
      </c>
      <c r="D47" s="187" t="s">
        <v>4346</v>
      </c>
      <c r="E47" s="187" t="s">
        <v>4347</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4302</v>
      </c>
      <c r="B48" s="184" t="s">
        <v>4313</v>
      </c>
      <c r="C48" s="185" t="s">
        <v>4348</v>
      </c>
      <c r="D48" s="187" t="s">
        <v>4349</v>
      </c>
      <c r="E48" s="187" t="s">
        <v>4350</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4302</v>
      </c>
      <c r="B49" s="184" t="s">
        <v>4313</v>
      </c>
      <c r="C49" s="185" t="s">
        <v>4351</v>
      </c>
      <c r="D49" s="187" t="s">
        <v>4352</v>
      </c>
      <c r="E49" s="187" t="s">
        <v>4353</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4302</v>
      </c>
      <c r="B50" s="184" t="s">
        <v>4313</v>
      </c>
      <c r="C50" s="185" t="s">
        <v>4354</v>
      </c>
      <c r="D50" s="187" t="s">
        <v>4355</v>
      </c>
      <c r="E50" s="187" t="s">
        <v>4356</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4302</v>
      </c>
      <c r="B51" s="183" t="s">
        <v>4357</v>
      </c>
      <c r="C51" s="183"/>
      <c r="D51" s="186" t="s">
        <v>4358</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4302</v>
      </c>
      <c r="B52" s="184" t="s">
        <v>4357</v>
      </c>
      <c r="C52" s="185" t="s">
        <v>4359</v>
      </c>
      <c r="D52" s="187" t="s">
        <v>4360</v>
      </c>
      <c r="E52" s="187" t="s">
        <v>4361</v>
      </c>
      <c r="F52" s="189">
        <f>IF(COUNTIF(G52:AT52,"&lt;&gt;")=0,"",SUMPRODUCT(((Recommendations[ImplStatus]="Implemented")+(Recommendations[ImplStatus]="Compensated"))*ISNUMBER(MATCH(Recommendations[Id],G52:AT52,0)))/COUNTIF(G52:AT52,"&lt;&gt;"))</f>
        <v>0</v>
      </c>
      <c r="G52" s="191" t="s">
        <v>382</v>
      </c>
      <c r="H52" s="191" t="s">
        <v>385</v>
      </c>
      <c r="I52" s="191" t="s">
        <v>404</v>
      </c>
      <c r="J52" s="191" t="s">
        <v>407</v>
      </c>
      <c r="K52" s="191" t="s">
        <v>426</v>
      </c>
      <c r="L52" s="191" t="s">
        <v>429</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4302</v>
      </c>
      <c r="B53" s="184" t="s">
        <v>4357</v>
      </c>
      <c r="C53" s="185" t="s">
        <v>4362</v>
      </c>
      <c r="D53" s="187" t="s">
        <v>4363</v>
      </c>
      <c r="E53" s="187" t="s">
        <v>4364</v>
      </c>
      <c r="F53" s="189">
        <f>IF(COUNTIF(G53:AT53,"&lt;&gt;")=0,"",SUMPRODUCT(((Recommendations[ImplStatus]="Implemented")+(Recommendations[ImplStatus]="Compensated"))*ISNUMBER(MATCH(Recommendations[Id],G53:AT53,0)))/COUNTIF(G53:AT53,"&lt;&gt;"))</f>
        <v>0</v>
      </c>
      <c r="G53" s="191" t="s">
        <v>382</v>
      </c>
      <c r="H53" s="191" t="s">
        <v>385</v>
      </c>
      <c r="I53" s="191" t="s">
        <v>404</v>
      </c>
      <c r="J53" s="191" t="s">
        <v>407</v>
      </c>
      <c r="K53" s="191" t="s">
        <v>426</v>
      </c>
      <c r="L53" s="191" t="s">
        <v>429</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4302</v>
      </c>
      <c r="B54" s="184" t="s">
        <v>4357</v>
      </c>
      <c r="C54" s="185" t="s">
        <v>4365</v>
      </c>
      <c r="D54" s="187" t="s">
        <v>4366</v>
      </c>
      <c r="E54" s="187" t="s">
        <v>4367</v>
      </c>
      <c r="F54" s="189">
        <f>IF(COUNTIF(G54:AT54,"&lt;&gt;")=0,"",SUMPRODUCT(((Recommendations[ImplStatus]="Implemented")+(Recommendations[ImplStatus]="Compensated"))*ISNUMBER(MATCH(Recommendations[Id],G54:AT54,0)))/COUNTIF(G54:AT54,"&lt;&gt;"))</f>
        <v>0</v>
      </c>
      <c r="G54" s="191" t="s">
        <v>478</v>
      </c>
      <c r="H54" s="191" t="s">
        <v>484</v>
      </c>
      <c r="I54" s="191" t="s">
        <v>569</v>
      </c>
      <c r="J54" s="191" t="s">
        <v>607</v>
      </c>
      <c r="K54" s="191" t="s">
        <v>610</v>
      </c>
      <c r="L54" s="191" t="s">
        <v>1005</v>
      </c>
      <c r="M54" s="191" t="s">
        <v>1399</v>
      </c>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4302</v>
      </c>
      <c r="B55" s="184" t="s">
        <v>4357</v>
      </c>
      <c r="C55" s="185" t="s">
        <v>4368</v>
      </c>
      <c r="D55" s="187" t="s">
        <v>4369</v>
      </c>
      <c r="E55" s="187" t="s">
        <v>4370</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4302</v>
      </c>
      <c r="B56" s="184" t="s">
        <v>4357</v>
      </c>
      <c r="C56" s="185" t="s">
        <v>4371</v>
      </c>
      <c r="D56" s="187" t="s">
        <v>4372</v>
      </c>
      <c r="E56" s="187" t="s">
        <v>4373</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4302</v>
      </c>
      <c r="B57" s="184" t="s">
        <v>4357</v>
      </c>
      <c r="C57" s="185" t="s">
        <v>4374</v>
      </c>
      <c r="D57" s="187" t="s">
        <v>4375</v>
      </c>
      <c r="E57" s="187" t="s">
        <v>4376</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4302</v>
      </c>
      <c r="B58" s="184" t="s">
        <v>4357</v>
      </c>
      <c r="C58" s="185" t="s">
        <v>4377</v>
      </c>
      <c r="D58" s="187" t="s">
        <v>4378</v>
      </c>
      <c r="E58" s="187" t="s">
        <v>4379</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4302</v>
      </c>
      <c r="B59" s="184" t="s">
        <v>4357</v>
      </c>
      <c r="C59" s="185" t="s">
        <v>4380</v>
      </c>
      <c r="D59" s="187" t="s">
        <v>4381</v>
      </c>
      <c r="E59" s="187" t="s">
        <v>4382</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4302</v>
      </c>
      <c r="B60" s="184" t="s">
        <v>4383</v>
      </c>
      <c r="C60" s="185" t="s">
        <v>4384</v>
      </c>
      <c r="D60" s="187" t="s">
        <v>4385</v>
      </c>
      <c r="E60" s="187" t="s">
        <v>4386</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4302</v>
      </c>
      <c r="B61" s="184" t="s">
        <v>4383</v>
      </c>
      <c r="C61" s="185" t="s">
        <v>4387</v>
      </c>
      <c r="D61" s="187" t="s">
        <v>4388</v>
      </c>
      <c r="E61" s="187" t="s">
        <v>4389</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4302</v>
      </c>
      <c r="B62" s="183" t="s">
        <v>4390</v>
      </c>
      <c r="C62" s="183"/>
      <c r="D62" s="186" t="s">
        <v>4391</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4302</v>
      </c>
      <c r="B63" s="184" t="s">
        <v>4390</v>
      </c>
      <c r="C63" s="185" t="s">
        <v>4392</v>
      </c>
      <c r="D63" s="187" t="s">
        <v>4393</v>
      </c>
      <c r="E63" s="187" t="s">
        <v>4394</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4302</v>
      </c>
      <c r="B64" s="184" t="s">
        <v>4390</v>
      </c>
      <c r="C64" s="185" t="s">
        <v>4395</v>
      </c>
      <c r="D64" s="187" t="s">
        <v>4396</v>
      </c>
      <c r="E64" s="187" t="s">
        <v>4397</v>
      </c>
      <c r="F64" s="189">
        <f>IF(COUNTIF(G64:AT64,"&lt;&gt;")=0,"",SUMPRODUCT(((Recommendations[ImplStatus]="Implemented")+(Recommendations[ImplStatus]="Compensated"))*ISNUMBER(MATCH(Recommendations[Id],G64:AT64,0)))/COUNTIF(G64:AT64,"&lt;&gt;"))</f>
        <v>0</v>
      </c>
      <c r="G64" s="191" t="s">
        <v>85</v>
      </c>
      <c r="H64" s="191" t="s">
        <v>90</v>
      </c>
      <c r="I64" s="191" t="s">
        <v>165</v>
      </c>
      <c r="J64" s="191" t="s">
        <v>170</v>
      </c>
      <c r="K64" s="191" t="s">
        <v>175</v>
      </c>
      <c r="L64" s="191" t="s">
        <v>180</v>
      </c>
      <c r="M64" s="191" t="s">
        <v>185</v>
      </c>
      <c r="N64" s="191" t="s">
        <v>190</v>
      </c>
      <c r="O64" s="191" t="s">
        <v>195</v>
      </c>
      <c r="P64" s="191" t="s">
        <v>200</v>
      </c>
      <c r="Q64" s="191" t="s">
        <v>205</v>
      </c>
      <c r="R64" s="191" t="s">
        <v>799</v>
      </c>
      <c r="S64" s="191" t="s">
        <v>804</v>
      </c>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4302</v>
      </c>
      <c r="B65" s="184" t="s">
        <v>4390</v>
      </c>
      <c r="C65" s="185" t="s">
        <v>4398</v>
      </c>
      <c r="D65" s="187" t="s">
        <v>4399</v>
      </c>
      <c r="E65" s="187" t="s">
        <v>4400</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4302</v>
      </c>
      <c r="B66" s="184" t="s">
        <v>4390</v>
      </c>
      <c r="C66" s="185" t="s">
        <v>4401</v>
      </c>
      <c r="D66" s="187" t="s">
        <v>4402</v>
      </c>
      <c r="E66" s="187" t="s">
        <v>4403</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4302</v>
      </c>
      <c r="B67" s="184" t="s">
        <v>4390</v>
      </c>
      <c r="C67" s="185" t="s">
        <v>4404</v>
      </c>
      <c r="D67" s="187" t="s">
        <v>4405</v>
      </c>
      <c r="E67" s="187" t="s">
        <v>4406</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4302</v>
      </c>
      <c r="B68" s="184" t="s">
        <v>4390</v>
      </c>
      <c r="C68" s="185" t="s">
        <v>4407</v>
      </c>
      <c r="D68" s="187" t="s">
        <v>4408</v>
      </c>
      <c r="E68" s="187" t="s">
        <v>4409</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4302</v>
      </c>
      <c r="B69" s="184" t="s">
        <v>4390</v>
      </c>
      <c r="C69" s="185" t="s">
        <v>4410</v>
      </c>
      <c r="D69" s="187" t="s">
        <v>4411</v>
      </c>
      <c r="E69" s="187" t="s">
        <v>4412</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4302</v>
      </c>
      <c r="B70" s="184" t="s">
        <v>4390</v>
      </c>
      <c r="C70" s="185" t="s">
        <v>4413</v>
      </c>
      <c r="D70" s="187" t="s">
        <v>4414</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4302</v>
      </c>
      <c r="B71" s="184" t="s">
        <v>4390</v>
      </c>
      <c r="C71" s="185" t="s">
        <v>4415</v>
      </c>
      <c r="D71" s="187" t="s">
        <v>4416</v>
      </c>
      <c r="E71" s="187" t="s">
        <v>4417</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4302</v>
      </c>
      <c r="B72" s="184" t="s">
        <v>4390</v>
      </c>
      <c r="C72" s="185" t="s">
        <v>4418</v>
      </c>
      <c r="D72" s="187" t="s">
        <v>4419</v>
      </c>
      <c r="E72" s="187" t="s">
        <v>4420</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4302</v>
      </c>
      <c r="B73" s="184" t="s">
        <v>4390</v>
      </c>
      <c r="C73" s="185" t="s">
        <v>4421</v>
      </c>
      <c r="D73" s="187" t="s">
        <v>4422</v>
      </c>
      <c r="E73" s="187" t="s">
        <v>4423</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4302</v>
      </c>
      <c r="B74" s="184" t="s">
        <v>4390</v>
      </c>
      <c r="C74" s="185" t="s">
        <v>4424</v>
      </c>
      <c r="D74" s="187" t="s">
        <v>4425</v>
      </c>
      <c r="E74" s="187" t="s">
        <v>4426</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4302</v>
      </c>
      <c r="B75" s="184" t="s">
        <v>4390</v>
      </c>
      <c r="C75" s="185" t="s">
        <v>4427</v>
      </c>
      <c r="D75" s="187" t="s">
        <v>4428</v>
      </c>
      <c r="E75" s="187" t="s">
        <v>4429</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4302</v>
      </c>
      <c r="B76" s="184" t="s">
        <v>4390</v>
      </c>
      <c r="C76" s="185" t="s">
        <v>4430</v>
      </c>
      <c r="D76" s="187" t="s">
        <v>4431</v>
      </c>
      <c r="E76" s="187" t="s">
        <v>4432</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4302</v>
      </c>
      <c r="B77" s="184" t="s">
        <v>4390</v>
      </c>
      <c r="C77" s="185" t="s">
        <v>4433</v>
      </c>
      <c r="D77" s="187" t="s">
        <v>4434</v>
      </c>
      <c r="E77" s="187" t="s">
        <v>4435</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4302</v>
      </c>
      <c r="B78" s="184" t="s">
        <v>4390</v>
      </c>
      <c r="C78" s="185" t="s">
        <v>4436</v>
      </c>
      <c r="D78" s="187" t="s">
        <v>4437</v>
      </c>
      <c r="E78" s="187" t="s">
        <v>4438</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4302</v>
      </c>
      <c r="B79" s="183" t="s">
        <v>4390</v>
      </c>
      <c r="C79" s="183"/>
      <c r="D79" s="186" t="s">
        <v>4439</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4440</v>
      </c>
      <c r="B80" s="184"/>
      <c r="C80" s="185" t="s">
        <v>4441</v>
      </c>
      <c r="D80" s="187" t="s">
        <v>4442</v>
      </c>
      <c r="E80" s="187" t="s">
        <v>4443</v>
      </c>
      <c r="F80" s="189">
        <f>IF(COUNTIF(G80:AT80,"&lt;&gt;")=0,"",SUMPRODUCT(((Recommendations[ImplStatus]="Implemented")+(Recommendations[ImplStatus]="Compensated"))*ISNUMBER(MATCH(Recommendations[Id],G80:AT80,0)))/COUNTIF(G80:AT80,"&lt;&gt;"))</f>
        <v>0</v>
      </c>
      <c r="G80" s="191" t="s">
        <v>1457</v>
      </c>
      <c r="H80" s="191" t="s">
        <v>1473</v>
      </c>
      <c r="I80" s="191" t="s">
        <v>1531</v>
      </c>
      <c r="J80" s="191" t="s">
        <v>1541</v>
      </c>
      <c r="K80" s="191" t="s">
        <v>1546</v>
      </c>
      <c r="L80" s="191" t="s">
        <v>1551</v>
      </c>
      <c r="M80" s="191" t="s">
        <v>1556</v>
      </c>
      <c r="N80" s="191" t="s">
        <v>1561</v>
      </c>
      <c r="O80" s="191" t="s">
        <v>1566</v>
      </c>
      <c r="P80" s="191" t="s">
        <v>1578</v>
      </c>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4440</v>
      </c>
      <c r="B81" s="184"/>
      <c r="C81" s="185" t="s">
        <v>4444</v>
      </c>
      <c r="D81" s="187" t="s">
        <v>4445</v>
      </c>
      <c r="E81" s="187" t="s">
        <v>4446</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4440</v>
      </c>
      <c r="B82" s="184"/>
      <c r="C82" s="185" t="s">
        <v>4447</v>
      </c>
      <c r="D82" s="187" t="s">
        <v>4448</v>
      </c>
      <c r="E82" s="187" t="s">
        <v>4449</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4440</v>
      </c>
      <c r="B83" s="184"/>
      <c r="C83" s="185" t="s">
        <v>4450</v>
      </c>
      <c r="D83" s="187" t="s">
        <v>4451</v>
      </c>
      <c r="E83" s="187" t="s">
        <v>4452</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4440</v>
      </c>
      <c r="B84" s="183"/>
      <c r="C84" s="183"/>
      <c r="D84" s="186" t="s">
        <v>4453</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4454</v>
      </c>
      <c r="B85" s="184"/>
      <c r="C85" s="185" t="s">
        <v>4455</v>
      </c>
      <c r="D85" s="187" t="s">
        <v>4456</v>
      </c>
      <c r="E85" s="187" t="s">
        <v>4457</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4454</v>
      </c>
      <c r="B86" s="184"/>
      <c r="C86" s="185" t="s">
        <v>4458</v>
      </c>
      <c r="D86" s="187" t="s">
        <v>4459</v>
      </c>
      <c r="E86" s="187" t="s">
        <v>4460</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4454</v>
      </c>
      <c r="B87" s="184"/>
      <c r="C87" s="185" t="s">
        <v>4461</v>
      </c>
      <c r="D87" s="187" t="s">
        <v>4462</v>
      </c>
      <c r="E87" s="187" t="s">
        <v>4463</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4454</v>
      </c>
      <c r="B88" s="184"/>
      <c r="C88" s="185" t="s">
        <v>4464</v>
      </c>
      <c r="D88" s="187" t="s">
        <v>4465</v>
      </c>
      <c r="E88" s="187" t="s">
        <v>4466</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4454</v>
      </c>
      <c r="B89" s="184"/>
      <c r="C89" s="185" t="s">
        <v>4467</v>
      </c>
      <c r="D89" s="187" t="s">
        <v>4468</v>
      </c>
      <c r="E89" s="187" t="s">
        <v>4469</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4454</v>
      </c>
      <c r="B90" s="183" t="s">
        <v>4470</v>
      </c>
      <c r="C90" s="183"/>
      <c r="D90" s="186" t="s">
        <v>4471</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4454</v>
      </c>
      <c r="B91" s="184" t="s">
        <v>4470</v>
      </c>
      <c r="C91" s="185" t="s">
        <v>4472</v>
      </c>
      <c r="D91" s="187" t="s">
        <v>4473</v>
      </c>
      <c r="E91" s="187" t="s">
        <v>4474</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4454</v>
      </c>
      <c r="B92" s="184" t="s">
        <v>4470</v>
      </c>
      <c r="C92" s="185" t="s">
        <v>4475</v>
      </c>
      <c r="D92" s="187" t="s">
        <v>4476</v>
      </c>
      <c r="E92" s="187" t="s">
        <v>4477</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4470</v>
      </c>
      <c r="C93" s="185" t="s">
        <v>4478</v>
      </c>
      <c r="D93" s="187" t="s">
        <v>4479</v>
      </c>
      <c r="E93" s="187" t="s">
        <v>4480</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4470</v>
      </c>
      <c r="C94" s="185" t="s">
        <v>4481</v>
      </c>
      <c r="D94" s="187" t="s">
        <v>4482</v>
      </c>
      <c r="E94" s="187" t="s">
        <v>4483</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4470</v>
      </c>
      <c r="C95" s="185" t="s">
        <v>4484</v>
      </c>
      <c r="D95" s="187" t="s">
        <v>4485</v>
      </c>
      <c r="E95" s="187" t="s">
        <v>4486</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4470</v>
      </c>
      <c r="C96" s="185" t="s">
        <v>4487</v>
      </c>
      <c r="D96" s="187" t="s">
        <v>4488</v>
      </c>
      <c r="E96" s="187" t="s">
        <v>4489</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4470</v>
      </c>
      <c r="C97" s="185" t="s">
        <v>4490</v>
      </c>
      <c r="D97" s="187" t="s">
        <v>4491</v>
      </c>
      <c r="E97" s="187" t="s">
        <v>4492</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4470</v>
      </c>
      <c r="C98" s="185" t="s">
        <v>4493</v>
      </c>
      <c r="D98" s="187" t="s">
        <v>4494</v>
      </c>
      <c r="E98" s="187" t="s">
        <v>4495</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4496</v>
      </c>
      <c r="C99" s="183"/>
      <c r="D99" s="186" t="s">
        <v>4497</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4496</v>
      </c>
      <c r="C100" s="185" t="s">
        <v>4498</v>
      </c>
      <c r="D100" s="187" t="s">
        <v>4499</v>
      </c>
      <c r="E100" s="187" t="s">
        <v>4500</v>
      </c>
      <c r="F100" s="189">
        <f>IF(COUNTIF(G100:AT100,"&lt;&gt;")=0,"",SUMPRODUCT(((Recommendations[ImplStatus]="Implemented")+(Recommendations[ImplStatus]="Compensated"))*ISNUMBER(MATCH(Recommendations[Id],G100:AT100,0)))/COUNTIF(G100:AT100,"&lt;&gt;"))</f>
        <v>0</v>
      </c>
      <c r="G100" s="191" t="s">
        <v>870</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4496</v>
      </c>
      <c r="C101" s="185" t="s">
        <v>4501</v>
      </c>
      <c r="D101" s="187" t="s">
        <v>4502</v>
      </c>
      <c r="E101" s="187" t="s">
        <v>4503</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4496</v>
      </c>
      <c r="C102" s="185" t="s">
        <v>4504</v>
      </c>
      <c r="D102" s="187" t="s">
        <v>4505</v>
      </c>
      <c r="E102" s="187" t="s">
        <v>4506</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4496</v>
      </c>
      <c r="C103" s="185" t="s">
        <v>4507</v>
      </c>
      <c r="D103" s="187" t="s">
        <v>4508</v>
      </c>
      <c r="E103" s="187" t="s">
        <v>4509</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4496</v>
      </c>
      <c r="C104" s="193" t="s">
        <v>4510</v>
      </c>
      <c r="D104" s="194" t="s">
        <v>4511</v>
      </c>
      <c r="E104" s="194" t="s">
        <v>4512</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1758</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IFERROR(INDEX('Recommendations'!$G$2:$G$366, MATCH(G2,'Recommendations'!$B$2:$B$366,0))="Implemented", FALSE))</xm:f>
            <x14:dxf>
              <font>
                <color rgb="FF000000"/>
              </font>
              <fill>
                <patternFill>
                  <bgColor rgb="FF3C7D22"/>
                </patternFill>
              </fill>
            </x14:dxf>
          </x14:cfRule>
          <x14:cfRule type="expression" priority="2" id="{00000000-000E-0000-0800-000002000000}">
            <xm:f>AND(G2&lt;&gt;"", IFERROR(INDEX('Recommendations'!$G$2:$G$366, MATCH(G2,'Recommendations'!$B$2:$B$366,0))="Compensated", FALSE))</xm:f>
            <x14:dxf>
              <font>
                <color rgb="FF000000"/>
              </font>
              <fill>
                <patternFill>
                  <bgColor rgb="FFC6E0B4"/>
                </patternFill>
              </fill>
            </x14:dxf>
          </x14:cfRule>
          <x14:cfRule type="expression" priority="3" id="{00000000-000E-0000-0800-000003000000}">
            <xm:f>AND(G2&lt;&gt;"", IFERROR(INDEX('Recommendations'!$G$2:$G$366, MATCH(G2,'Recommendations'!$B$2:$B$366,0))="Testing", FALSE))</xm:f>
            <x14:dxf>
              <font>
                <color rgb="FF000000"/>
              </font>
              <fill>
                <patternFill>
                  <bgColor rgb="FFFFC000"/>
                </patternFill>
              </fill>
            </x14:dxf>
          </x14:cfRule>
          <x14:cfRule type="expression" priority="4" id="{00000000-000E-0000-0800-000004000000}">
            <xm:f>AND(G2&lt;&gt;"", IFERROR(INDEX('Recommendations'!$G$2:$G$366, MATCH(G2,'Recommendations'!$B$2:$B$366,0))="Failed", FALSE))</xm:f>
            <x14:dxf>
              <font>
                <color rgb="FF000000"/>
              </font>
              <fill>
                <patternFill>
                  <bgColor rgb="FFD82891"/>
                </patternFill>
              </fill>
            </x14:dxf>
          </x14:cfRule>
          <x14:cfRule type="expression" priority="5" id="{00000000-000E-0000-0800-000005000000}">
            <xm:f>AND(G2&lt;&gt;"", IFERROR(INDEX('Recommendations'!$G$2:$G$366, MATCH(G2,'Recommendations'!$B$2:$B$366,0))="Risk Accepted", FALSE))</xm:f>
            <x14:dxf>
              <font>
                <color rgb="FF000000"/>
              </font>
              <fill>
                <patternFill>
                  <bgColor rgb="FFD9D9D9"/>
                </patternFill>
              </fill>
            </x14:dxf>
          </x14:cfRule>
          <x14:cfRule type="expression" priority="6" id="{00000000-000E-0000-0800-000006000000}">
            <xm:f>AND(G2&lt;&gt;"", IFERROR(INDEX('Recommendations'!$G$2:$G$366, MATCH(G2,'Recommendations'!$B$2:$B$366,0))="N/A",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11 (Domain-Joined) - SHGIR</dc:title>
  <dc:subject>Generated on: 2026-06-08 23:53:45</dc:subject>
  <dc:creator>Anicet Fopa Tchoffo</dc:creator>
  <cp:keywords>Baseline;Hardening;Microsoft;SCT;Windows</cp:keywords>
  <dc:description>Baseline Developed By: Microsoft</dc:description>
  <cp:lastModifiedBy>Anicet Fopa Tchoffo</cp:lastModifiedBy>
  <dcterms:modified xsi:type="dcterms:W3CDTF">2026-06-08T22:53:59Z</dcterms:modified>
  <cp:category>MS-SCT-WINDOWS</cp:category>
  <cp:contentStatus>Draft</cp:contentStatus>
</cp:coreProperties>
</file>