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52F8DC74FD14303C01EA16ACC166745E3754A38F" xr6:coauthVersionLast="47" xr6:coauthVersionMax="47" xr10:uidLastSave="{3A1097D5-FA20-413F-89A0-C0C75A3132E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D81" i="3" s="1"/>
  <c r="E73" i="3"/>
  <c r="D73" i="3"/>
  <c r="C73" i="3"/>
  <c r="F72" i="3"/>
  <c r="D80" i="3" s="1"/>
  <c r="E72" i="3"/>
  <c r="D72" i="3"/>
  <c r="C72" i="3"/>
  <c r="E71" i="3"/>
  <c r="D71" i="3"/>
  <c r="C71" i="3"/>
  <c r="F71" i="3" s="1"/>
  <c r="E70" i="3"/>
  <c r="D70" i="3"/>
  <c r="C70" i="3"/>
  <c r="U123" i="3" s="1"/>
  <c r="E69" i="3"/>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C42" i="3" l="1"/>
  <c r="E42" i="3"/>
  <c r="D42" i="3"/>
  <c r="E100" i="3"/>
  <c r="D100" i="3"/>
  <c r="C100"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C20" i="3"/>
  <c r="R155" i="3"/>
  <c r="R150" i="3"/>
  <c r="R145" i="3"/>
  <c r="R140" i="3"/>
  <c r="R135" i="3"/>
  <c r="R130" i="3"/>
  <c r="R125" i="3"/>
  <c r="E38" i="3"/>
  <c r="D38" i="3"/>
  <c r="C38" i="3"/>
  <c r="E59" i="3"/>
  <c r="D59" i="3"/>
  <c r="C59" i="3"/>
  <c r="E58" i="3"/>
  <c r="D58" i="3"/>
  <c r="C58" i="3"/>
  <c r="E60" i="3"/>
  <c r="D60" i="3"/>
  <c r="C60" i="3"/>
  <c r="E97" i="3"/>
  <c r="D97" i="3"/>
  <c r="C97" i="3"/>
  <c r="E39" i="3"/>
  <c r="C39" i="3"/>
  <c r="D39" i="3"/>
  <c r="D40" i="3"/>
  <c r="E40" i="3"/>
  <c r="C40" i="3"/>
  <c r="E98" i="3"/>
  <c r="D98" i="3"/>
  <c r="C98" i="3"/>
  <c r="E41" i="3"/>
  <c r="C41" i="3"/>
  <c r="D41" i="3"/>
  <c r="E99" i="3"/>
  <c r="D99" i="3"/>
  <c r="C99" i="3"/>
  <c r="E43" i="3"/>
  <c r="D43" i="3"/>
  <c r="C43" i="3"/>
  <c r="G112" i="3"/>
  <c r="E81" i="3"/>
  <c r="W123" i="3"/>
  <c r="C80" i="3"/>
  <c r="F69" i="3"/>
  <c r="E80" i="3"/>
  <c r="Q123" i="3"/>
  <c r="F70" i="3"/>
  <c r="C81" i="3"/>
  <c r="T154" i="3" l="1"/>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V154" i="3"/>
  <c r="V149" i="3"/>
  <c r="V144" i="3"/>
  <c r="V139" i="3"/>
  <c r="V134" i="3"/>
  <c r="V129" i="3"/>
  <c r="C78"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Anonymous shares are not restricted.</t>
        </r>
      </text>
    </comment>
    <comment ref="K19" authorId="0" shapeId="0" xr:uid="{00000000-0006-0000-0400-000012000000}">
      <text>
        <r>
          <rPr>
            <sz val="11"/>
            <rFont val="Calibri"/>
          </rPr>
          <t>Installed FTP server is configured to allow access to the system drive.</t>
        </r>
      </text>
    </comment>
    <comment ref="L19" authorId="0" shapeId="0" xr:uid="{00000000-0006-0000-0400-000002000000}">
      <text>
        <r>
          <rPr>
            <sz val="11"/>
            <rFont val="Calibri"/>
          </rPr>
          <t>ACLs for system files and directories do not conform to minimum requirements.</t>
        </r>
      </text>
    </comment>
    <comment ref="M19" authorId="0" shapeId="0" xr:uid="{00000000-0006-0000-0400-000003000000}">
      <text>
        <r>
          <rPr>
            <sz val="11"/>
            <rFont val="Calibri"/>
          </rPr>
          <t>Printer share permissions are not configured as recommended.</t>
        </r>
      </text>
    </comment>
    <comment ref="N19" authorId="0" shapeId="0" xr:uid="{00000000-0006-0000-0400-000004000000}">
      <text>
        <r>
          <rPr>
            <sz val="11"/>
            <rFont val="Calibri"/>
          </rPr>
          <t>Anonymous access to the registry must be restricted.</t>
        </r>
      </text>
    </comment>
    <comment ref="O19" authorId="0" shapeId="0" xr:uid="{00000000-0006-0000-0400-000005000000}">
      <text>
        <r>
          <rPr>
            <sz val="11"/>
            <rFont val="Calibri"/>
          </rPr>
          <t>The default permissions of Global system objects are not increased.</t>
        </r>
      </text>
    </comment>
    <comment ref="P19" authorId="0" shapeId="0" xr:uid="{00000000-0006-0000-0400-000006000000}">
      <text>
        <r>
          <rPr>
            <sz val="11"/>
            <rFont val="Calibri"/>
          </rPr>
          <t>ACLs for disabled services do not conform to minimum standards.</t>
        </r>
      </text>
    </comment>
    <comment ref="Q19" authorId="0" shapeId="0" xr:uid="{00000000-0006-0000-0400-000007000000}">
      <text>
        <r>
          <rPr>
            <sz val="11"/>
            <rFont val="Calibri"/>
          </rPr>
          <t>File share ACLs have not been reconfigured to remove the Everyone group.</t>
        </r>
      </text>
    </comment>
    <comment ref="R19" authorId="0" shapeId="0" xr:uid="{00000000-0006-0000-0400-000008000000}">
      <text>
        <r>
          <rPr>
            <sz val="11"/>
            <rFont val="Calibri"/>
          </rPr>
          <t>Anonymous SID/Name translation is allowed.</t>
        </r>
      </text>
    </comment>
    <comment ref="S19" authorId="0" shapeId="0" xr:uid="{00000000-0006-0000-0400-000009000000}">
      <text>
        <r>
          <rPr>
            <sz val="11"/>
            <rFont val="Calibri"/>
          </rPr>
          <t>Unauthorized named pipes are accessible with anonymous credentials.</t>
        </r>
      </text>
    </comment>
    <comment ref="T19" authorId="0" shapeId="0" xr:uid="{00000000-0006-0000-0400-00000A000000}">
      <text>
        <r>
          <rPr>
            <sz val="11"/>
            <rFont val="Calibri"/>
          </rPr>
          <t>Unauthorized registry paths are remotely accessible.</t>
        </r>
      </text>
    </comment>
    <comment ref="U19" authorId="0" shapeId="0" xr:uid="{00000000-0006-0000-0400-00000B000000}">
      <text>
        <r>
          <rPr>
            <sz val="11"/>
            <rFont val="Calibri"/>
          </rPr>
          <t>Unauthorized shares can be accessed anonymously.</t>
        </r>
      </text>
    </comment>
    <comment ref="V19" authorId="0" shapeId="0" xr:uid="{00000000-0006-0000-0400-00000C000000}">
      <text>
        <r>
          <rPr>
            <sz val="11"/>
            <rFont val="Calibri"/>
          </rPr>
          <t>The system is configured to give anonymous users Everyone rights.</t>
        </r>
      </text>
    </comment>
    <comment ref="W19" authorId="0" shapeId="0" xr:uid="{00000000-0006-0000-0400-00000D000000}">
      <text>
        <r>
          <rPr>
            <sz val="11"/>
            <rFont val="Calibri"/>
          </rPr>
          <t>Unauthorized registry paths and sub-paths are remotely accessible.</t>
        </r>
      </text>
    </comment>
    <comment ref="X19" authorId="0" shapeId="0" xr:uid="{00000000-0006-0000-0400-00000E000000}">
      <text>
        <r>
          <rPr>
            <sz val="11"/>
            <rFont val="Calibri"/>
          </rPr>
          <t>A Windows system has a writable DCOM configuration.</t>
        </r>
      </text>
    </comment>
    <comment ref="Y19" authorId="0" shapeId="0" xr:uid="{00000000-0006-0000-0400-00000F000000}">
      <text>
        <r>
          <rPr>
            <sz val="11"/>
            <rFont val="Calibri"/>
          </rPr>
          <t>Named Pipes and Shares can be accessed anonymously.</t>
        </r>
      </text>
    </comment>
    <comment ref="Z19" authorId="0" shapeId="0" xr:uid="{00000000-0006-0000-0400-000010000000}">
      <text>
        <r>
          <rPr>
            <sz val="11"/>
            <rFont val="Calibri"/>
          </rPr>
          <t>Standard user accounts must only have Read permissions to the Winlogon registry key.</t>
        </r>
      </text>
    </comment>
    <comment ref="AA19" authorId="0" shapeId="0" xr:uid="{00000000-0006-0000-0400-000011000000}">
      <text>
        <r>
          <rPr>
            <sz val="11"/>
            <rFont val="Calibri"/>
          </rPr>
          <t>Standard user accounts must only have Read permissions to the Active Setup\Installed Components registry key.</t>
        </r>
      </text>
    </comment>
    <comment ref="J26" authorId="0" shapeId="0" xr:uid="{00000000-0006-0000-0400-000013000000}">
      <text>
        <r>
          <rPr>
            <sz val="11"/>
            <rFont val="Calibri"/>
          </rPr>
          <t>Unencrypted passwords must not be sent to third-party SMB Servers.</t>
        </r>
      </text>
    </comment>
    <comment ref="K26" authorId="0" shapeId="0" xr:uid="{00000000-0006-0000-0400-000019000000}">
      <text>
        <r>
          <rPr>
            <sz val="11"/>
            <rFont val="Calibri"/>
          </rPr>
          <t>The Send download LanMan compatible password option is not set to Send NTLMv2 response only\refuse LM.</t>
        </r>
      </text>
    </comment>
    <comment ref="L26" authorId="0" shapeId="0" xr:uid="{00000000-0006-0000-0400-00001A000000}">
      <text>
        <r>
          <rPr>
            <sz val="11"/>
            <rFont val="Calibri"/>
          </rPr>
          <t>The Windows SMB server is not enabled to perform SMB packet signing when possible.</t>
        </r>
      </text>
    </comment>
    <comment ref="M26" authorId="0" shapeId="0" xr:uid="{00000000-0006-0000-0400-00001B000000}">
      <text>
        <r>
          <rPr>
            <sz val="11"/>
            <rFont val="Calibri"/>
          </rPr>
          <t>Outgoing secure channel traffic is not encrypted when possible.</t>
        </r>
      </text>
    </comment>
    <comment ref="N26" authorId="0" shapeId="0" xr:uid="{00000000-0006-0000-0400-00001C000000}">
      <text>
        <r>
          <rPr>
            <sz val="11"/>
            <rFont val="Calibri"/>
          </rPr>
          <t>Outgoing secure channel traffic is not signed when possible.</t>
        </r>
      </text>
    </comment>
    <comment ref="O26" authorId="0" shapeId="0" xr:uid="{00000000-0006-0000-0400-00001D000000}">
      <text>
        <r>
          <rPr>
            <sz val="11"/>
            <rFont val="Calibri"/>
          </rPr>
          <t>The Windows SMB client is not enabled to perform SMB packet signing when possible.</t>
        </r>
      </text>
    </comment>
    <comment ref="P26" authorId="0" shapeId="0" xr:uid="{00000000-0006-0000-0400-00001E000000}">
      <text>
        <r>
          <rPr>
            <sz val="11"/>
            <rFont val="Calibri"/>
          </rPr>
          <t>Unencrypted remote access is permitted to system services.</t>
        </r>
      </text>
    </comment>
    <comment ref="Q26" authorId="0" shapeId="0" xr:uid="{00000000-0006-0000-0400-00001F000000}">
      <text>
        <r>
          <rPr>
            <sz val="11"/>
            <rFont val="Calibri"/>
          </rPr>
          <t>The system is not configured to require a strong session key.</t>
        </r>
      </text>
    </comment>
    <comment ref="R26" authorId="0" shapeId="0" xr:uid="{00000000-0006-0000-0400-000020000000}">
      <text>
        <r>
          <rPr>
            <sz val="11"/>
            <rFont val="Calibri"/>
          </rPr>
          <t>The system must be configured to prevent the storage of the LAN Manager hash of passwords.</t>
        </r>
      </text>
    </comment>
    <comment ref="S26" authorId="0" shapeId="0" xr:uid="{00000000-0006-0000-0400-000021000000}">
      <text>
        <r>
          <rPr>
            <sz val="11"/>
            <rFont val="Calibri"/>
          </rPr>
          <t>The system is not configured to recommended LDAP client signing requirements.</t>
        </r>
      </text>
    </comment>
    <comment ref="T26" authorId="0" shapeId="0" xr:uid="{00000000-0006-0000-0400-000022000000}">
      <text>
        <r>
          <rPr>
            <sz val="11"/>
            <rFont val="Calibri"/>
          </rPr>
          <t>The system is not configured to meet the minimum requirement for session security for NTLM SSP based Clients.</t>
        </r>
      </text>
    </comment>
    <comment ref="U26" authorId="0" shapeId="0" xr:uid="{00000000-0006-0000-0400-000023000000}">
      <text>
        <r>
          <rPr>
            <sz val="11"/>
            <rFont val="Calibri"/>
          </rPr>
          <t>The system is not configured to use FIPS compliant Algorithms for Encryption, Hashing, and Signing.</t>
        </r>
      </text>
    </comment>
    <comment ref="V26" authorId="0" shapeId="0" xr:uid="{00000000-0006-0000-0400-000024000000}">
      <text>
        <r>
          <rPr>
            <sz val="11"/>
            <rFont val="Calibri"/>
          </rPr>
          <t>Terminal Services is not configured with the client connection encryption set to the required level.</t>
        </r>
      </text>
    </comment>
    <comment ref="W26" authorId="0" shapeId="0" xr:uid="{00000000-0006-0000-0400-000025000000}">
      <text>
        <r>
          <rPr>
            <sz val="11"/>
            <rFont val="Calibri"/>
          </rPr>
          <t>The system is not configured to meet the minimum requirement for session security for NTLM SSP based Servers.</t>
        </r>
      </text>
    </comment>
    <comment ref="X26" authorId="0" shapeId="0" xr:uid="{00000000-0006-0000-0400-000026000000}">
      <text>
        <r>
          <rPr>
            <sz val="11"/>
            <rFont val="Calibri"/>
          </rPr>
          <t>Outgoing secure channel traffic is not encrypted or signed.</t>
        </r>
      </text>
    </comment>
    <comment ref="Y26" authorId="0" shapeId="0" xr:uid="{00000000-0006-0000-0400-000027000000}">
      <text>
        <r>
          <rPr>
            <sz val="11"/>
            <rFont val="Calibri"/>
          </rPr>
          <t>The Windows Server SMB client is not enabled to always perform SMB packet signing.</t>
        </r>
      </text>
    </comment>
    <comment ref="Z26" authorId="0" shapeId="0" xr:uid="{00000000-0006-0000-0400-000028000000}">
      <text>
        <r>
          <rPr>
            <sz val="11"/>
            <rFont val="Calibri"/>
          </rPr>
          <t>The Windows Server SMB server is not enabled to always perform SMB packet signing.</t>
        </r>
      </text>
    </comment>
    <comment ref="AA26" authorId="0" shapeId="0" xr:uid="{00000000-0006-0000-0400-000029000000}">
      <text>
        <r>
          <rPr>
            <sz val="11"/>
            <rFont val="Calibri"/>
          </rPr>
          <t>IPSec Exemptions are limited.</t>
        </r>
      </text>
    </comment>
    <comment ref="AB26" authorId="0" shapeId="0" xr:uid="{00000000-0006-0000-0400-000014000000}">
      <text>
        <r>
          <rPr>
            <sz val="11"/>
            <rFont val="Calibri"/>
          </rPr>
          <t>The DoD Root CA certificates must be installed in the Trusted Root Store.</t>
        </r>
      </text>
    </comment>
    <comment ref="AC26" authorId="0" shapeId="0" xr:uid="{00000000-0006-0000-0400-000015000000}">
      <text>
        <r>
          <rPr>
            <sz val="11"/>
            <rFont val="Calibri"/>
          </rPr>
          <t>The External Root CA certificates must be installed in the Trusted Root Store on unclassified systems.</t>
        </r>
      </text>
    </comment>
    <comment ref="AD26" authorId="0" shapeId="0" xr:uid="{00000000-0006-0000-0400-000016000000}">
      <text>
        <r>
          <rPr>
            <sz val="11"/>
            <rFont val="Calibri"/>
          </rPr>
          <t>The DoD Interoperability Root CA cross-certificates must be installed in the Untrusted Certificates Store on unclassified systems.</t>
        </r>
      </text>
    </comment>
    <comment ref="AE26" authorId="0" shapeId="0" xr:uid="{00000000-0006-0000-0400-000017000000}">
      <text>
        <r>
          <rPr>
            <sz val="11"/>
            <rFont val="Calibri"/>
          </rPr>
          <t>The US DoD CCEB Interoperability Root CA cross-certificate must be installed in the Untrusted Certificates Store on unclassified systems.</t>
        </r>
      </text>
    </comment>
    <comment ref="AF26" authorId="0" shapeId="0" xr:uid="{00000000-0006-0000-0400-000018000000}">
      <text>
        <r>
          <rPr>
            <sz val="11"/>
            <rFont val="Calibri"/>
          </rPr>
          <t>The system must be configured to use SSL to forward error reports.</t>
        </r>
      </text>
    </comment>
    <comment ref="J32" authorId="0" shapeId="0" xr:uid="{00000000-0006-0000-0400-00002A000000}">
      <text>
        <r>
          <rPr>
            <sz val="11"/>
            <rFont val="Calibri"/>
          </rPr>
          <t>Security configuration tools or equivalent processes must be used to configure and maintain platforms for security compliance.</t>
        </r>
      </text>
    </comment>
    <comment ref="K32" authorId="0" shapeId="0" xr:uid="{00000000-0006-0000-0400-00002B000000}">
      <text>
        <r>
          <rPr>
            <sz val="11"/>
            <rFont val="Calibri"/>
          </rPr>
          <t>Group Policies must be refreshed in the background if the user is logged on.</t>
        </r>
      </text>
    </comment>
    <comment ref="L32" authorId="0" shapeId="0" xr:uid="{00000000-0006-0000-0400-00002C000000}">
      <text>
        <r>
          <rPr>
            <sz val="11"/>
            <rFont val="Calibri"/>
          </rPr>
          <t>Group Policy objects are not reprocessed if they have not changed.</t>
        </r>
      </text>
    </comment>
    <comment ref="J36" authorId="0" shapeId="0" xr:uid="{00000000-0006-0000-0400-00002D000000}">
      <text>
        <r>
          <rPr>
            <sz val="11"/>
            <rFont val="Calibri"/>
          </rPr>
          <t>Inbound exceptions to the firewall on domain workstations must only allow authorized management systems and remote management hosts.</t>
        </r>
      </text>
    </comment>
    <comment ref="K36" authorId="0" shapeId="0" xr:uid="{00000000-0006-0000-0400-00002E000000}">
      <text>
        <r>
          <rPr>
            <sz val="11"/>
            <rFont val="Calibri"/>
          </rPr>
          <t>A host-based firewall must be installed and enabled on the system.</t>
        </r>
      </text>
    </comment>
    <comment ref="J38" authorId="0" shapeId="0" xr:uid="{00000000-0006-0000-0400-00002F000000}">
      <text>
        <r>
          <rPr>
            <sz val="11"/>
            <rFont val="Calibri"/>
          </rPr>
          <t>The built-in guest account is not disabled.</t>
        </r>
      </text>
    </comment>
    <comment ref="K38" authorId="0" shapeId="0" xr:uid="{00000000-0006-0000-0400-000030000000}">
      <text>
        <r>
          <rPr>
            <sz val="11"/>
            <rFont val="Calibri"/>
          </rPr>
          <t>The built-in guest account has not been renamed.</t>
        </r>
      </text>
    </comment>
    <comment ref="L38" authorId="0" shapeId="0" xr:uid="{00000000-0006-0000-0400-000031000000}">
      <text>
        <r>
          <rPr>
            <sz val="11"/>
            <rFont val="Calibri"/>
          </rPr>
          <t>The built-in administrator account has not been renamed.</t>
        </r>
      </text>
    </comment>
    <comment ref="M38" authorId="0" shapeId="0" xr:uid="{00000000-0006-0000-0400-000032000000}">
      <text>
        <r>
          <rPr>
            <sz val="11"/>
            <rFont val="Calibri"/>
          </rPr>
          <t>Automatic logons must be disabled.</t>
        </r>
      </text>
    </comment>
    <comment ref="N38" authorId="0" shapeId="0" xr:uid="{00000000-0006-0000-0400-000033000000}">
      <text>
        <r>
          <rPr>
            <sz val="11"/>
            <rFont val="Calibri"/>
          </rPr>
          <t>Built-in Admin Account Status</t>
        </r>
      </text>
    </comment>
    <comment ref="J39" authorId="0" shapeId="0" xr:uid="{00000000-0006-0000-0400-000034000000}">
      <text>
        <r>
          <rPr>
            <sz val="11"/>
            <rFont val="Calibri"/>
          </rPr>
          <t>Installed FTP server is configured to allow prohibited logins.</t>
        </r>
      </text>
    </comment>
    <comment ref="K39" authorId="0" shapeId="0" xr:uid="{00000000-0006-0000-0400-000046000000}">
      <text>
        <r>
          <rPr>
            <sz val="11"/>
            <rFont val="Calibri"/>
          </rPr>
          <t>Solicited Remote Assistance is allowed.</t>
        </r>
      </text>
    </comment>
    <comment ref="L39" authorId="0" shapeId="0" xr:uid="{00000000-0006-0000-0400-000047000000}">
      <text>
        <r>
          <rPr>
            <sz val="11"/>
            <rFont val="Calibri"/>
          </rPr>
          <t>Internet Information System (IIS) or its subcomponents are installed on a workstation.</t>
        </r>
      </text>
    </comment>
    <comment ref="M39" authorId="0" shapeId="0" xr:uid="{00000000-0006-0000-0400-000048000000}">
      <text>
        <r>
          <rPr>
            <sz val="11"/>
            <rFont val="Calibri"/>
          </rPr>
          <t>The user is allowed to launch Windows Messenger (MSN Messenger, .NET Messenger).</t>
        </r>
      </text>
    </comment>
    <comment ref="N39" authorId="0" shapeId="0" xr:uid="{00000000-0006-0000-0400-000049000000}">
      <text>
        <r>
          <rPr>
            <sz val="11"/>
            <rFont val="Calibri"/>
          </rPr>
          <t>Windows Messenger (MSN Messenger, .NET messenger) is run at system startup.</t>
        </r>
      </text>
    </comment>
    <comment ref="O39" authorId="0" shapeId="0" xr:uid="{00000000-0006-0000-0400-00004A000000}">
      <text>
        <r>
          <rPr>
            <sz val="11"/>
            <rFont val="Calibri"/>
          </rPr>
          <t>The system is configured to allow remote desktop sharing through NetMeeting.</t>
        </r>
      </text>
    </comment>
    <comment ref="P39" authorId="0" shapeId="0" xr:uid="{00000000-0006-0000-0400-00004B000000}">
      <text>
        <r>
          <rPr>
            <sz val="11"/>
            <rFont val="Calibri"/>
          </rPr>
          <t>The system is configured to allow unsolicited remote assistance offers.</t>
        </r>
      </text>
    </comment>
    <comment ref="Q39" authorId="0" shapeId="0" xr:uid="{00000000-0006-0000-0400-00004C000000}">
      <text>
        <r>
          <rPr>
            <sz val="11"/>
            <rFont val="Calibri"/>
          </rPr>
          <t>Media Player must be configured to prevent automatic checking for updates.</t>
        </r>
      </text>
    </comment>
    <comment ref="R39" authorId="0" shapeId="0" xr:uid="{00000000-0006-0000-0400-00004D000000}">
      <text>
        <r>
          <rPr>
            <sz val="11"/>
            <rFont val="Calibri"/>
          </rPr>
          <t>The system is configured to allow IP source routing.</t>
        </r>
      </text>
    </comment>
    <comment ref="S39" authorId="0" shapeId="0" xr:uid="{00000000-0006-0000-0400-00004E000000}">
      <text>
        <r>
          <rPr>
            <sz val="11"/>
            <rFont val="Calibri"/>
          </rPr>
          <t>The system is configured to redirect ICMP.</t>
        </r>
      </text>
    </comment>
    <comment ref="T39" authorId="0" shapeId="0" xr:uid="{00000000-0006-0000-0400-00004F000000}">
      <text>
        <r>
          <rPr>
            <sz val="11"/>
            <rFont val="Calibri"/>
          </rPr>
          <t>The system is configured to detect and configure default gateway addresses.</t>
        </r>
      </text>
    </comment>
    <comment ref="U39" authorId="0" shapeId="0" xr:uid="{00000000-0006-0000-0400-000050000000}">
      <text>
        <r>
          <rPr>
            <sz val="11"/>
            <rFont val="Calibri"/>
          </rPr>
          <t>The system must be configured to ignore NetBIOS name release requests except from WINS servers.</t>
        </r>
      </text>
    </comment>
    <comment ref="V39" authorId="0" shapeId="0" xr:uid="{00000000-0006-0000-0400-000051000000}">
      <text>
        <r>
          <rPr>
            <sz val="11"/>
            <rFont val="Calibri"/>
          </rPr>
          <t>Users must be prevented from connecting using Terminal Services.</t>
        </r>
      </text>
    </comment>
    <comment ref="W39" authorId="0" shapeId="0" xr:uid="{00000000-0006-0000-0400-000052000000}">
      <text>
        <r>
          <rPr>
            <sz val="11"/>
            <rFont val="Calibri"/>
          </rPr>
          <t>Restrict unauthenticated RPC clients.</t>
        </r>
      </text>
    </comment>
    <comment ref="X39" authorId="0" shapeId="0" xr:uid="{00000000-0006-0000-0400-000053000000}">
      <text>
        <r>
          <rPr>
            <sz val="11"/>
            <rFont val="Calibri"/>
          </rPr>
          <t>File and Folder Publish to Web option unavailable.</t>
        </r>
      </text>
    </comment>
    <comment ref="Y39" authorId="0" shapeId="0" xr:uid="{00000000-0006-0000-0400-000054000000}">
      <text>
        <r>
          <rPr>
            <sz val="11"/>
            <rFont val="Calibri"/>
          </rPr>
          <t>Web Publishing and online ordering wizards prevented from downloading list of providers.</t>
        </r>
      </text>
    </comment>
    <comment ref="Z39" authorId="0" shapeId="0" xr:uid="{00000000-0006-0000-0400-000055000000}">
      <text>
        <r>
          <rPr>
            <sz val="11"/>
            <rFont val="Calibri"/>
          </rPr>
          <t>Windows Messenger prevented from collecting anonymous information.</t>
        </r>
      </text>
    </comment>
    <comment ref="AA39" authorId="0" shapeId="0" xr:uid="{00000000-0006-0000-0400-000056000000}">
      <text>
        <r>
          <rPr>
            <sz val="11"/>
            <rFont val="Calibri"/>
          </rPr>
          <t>Search Companion prevented from automatically downloading content updates.</t>
        </r>
      </text>
    </comment>
    <comment ref="AB39" authorId="0" shapeId="0" xr:uid="{00000000-0006-0000-0400-000057000000}">
      <text>
        <r>
          <rPr>
            <sz val="11"/>
            <rFont val="Calibri"/>
          </rPr>
          <t>Prevent printing over HTTP.</t>
        </r>
      </text>
    </comment>
    <comment ref="AC39" authorId="0" shapeId="0" xr:uid="{00000000-0006-0000-0400-000058000000}">
      <text>
        <r>
          <rPr>
            <sz val="11"/>
            <rFont val="Calibri"/>
          </rPr>
          <t>Computer prevented from downloading print driver packages over HTTP.</t>
        </r>
      </text>
    </comment>
    <comment ref="AD39" authorId="0" shapeId="0" xr:uid="{00000000-0006-0000-0400-000059000000}">
      <text>
        <r>
          <rPr>
            <sz val="11"/>
            <rFont val="Calibri"/>
          </rPr>
          <t>Windows is prevented from using Windows Update to search for drivers.</t>
        </r>
      </text>
    </comment>
    <comment ref="AE39" authorId="0" shapeId="0" xr:uid="{00000000-0006-0000-0400-00005A000000}">
      <text>
        <r>
          <rPr>
            <sz val="11"/>
            <rFont val="Calibri"/>
          </rPr>
          <t>IPv6 must be disabled until a deliberate transition strategy has been implemented.  Use of IPv6 transition technologies must be disabled.</t>
        </r>
      </text>
    </comment>
    <comment ref="AF39" authorId="0" shapeId="0" xr:uid="{00000000-0006-0000-0400-00005B000000}">
      <text>
        <r>
          <rPr>
            <sz val="11"/>
            <rFont val="Calibri"/>
          </rPr>
          <t>Windows Peer to Peer Networking</t>
        </r>
      </text>
    </comment>
    <comment ref="AG39" authorId="0" shapeId="0" xr:uid="{00000000-0006-0000-0400-000035000000}">
      <text>
        <r>
          <rPr>
            <sz val="11"/>
            <rFont val="Calibri"/>
          </rPr>
          <t>Prohibit Network Bridge in Windows</t>
        </r>
      </text>
    </comment>
    <comment ref="AH39" authorId="0" shapeId="0" xr:uid="{00000000-0006-0000-0400-000036000000}">
      <text>
        <r>
          <rPr>
            <sz val="11"/>
            <rFont val="Calibri"/>
          </rPr>
          <t>Event Viewer Events.asp Links</t>
        </r>
      </text>
    </comment>
    <comment ref="AI39" authorId="0" shapeId="0" xr:uid="{00000000-0006-0000-0400-000037000000}">
      <text>
        <r>
          <rPr>
            <sz val="11"/>
            <rFont val="Calibri"/>
          </rPr>
          <t>Internet Connection Wizard ISP Downloads</t>
        </r>
      </text>
    </comment>
    <comment ref="AJ39" authorId="0" shapeId="0" xr:uid="{00000000-0006-0000-0400-000038000000}">
      <text>
        <r>
          <rPr>
            <sz val="11"/>
            <rFont val="Calibri"/>
          </rPr>
          <t>Disable Internet File Association Service</t>
        </r>
      </text>
    </comment>
    <comment ref="AK39" authorId="0" shapeId="0" xr:uid="{00000000-0006-0000-0400-000039000000}">
      <text>
        <r>
          <rPr>
            <sz val="11"/>
            <rFont val="Calibri"/>
          </rPr>
          <t>Windows Registration Wizard</t>
        </r>
      </text>
    </comment>
    <comment ref="AL39" authorId="0" shapeId="0" xr:uid="{00000000-0006-0000-0400-00003A000000}">
      <text>
        <r>
          <rPr>
            <sz val="11"/>
            <rFont val="Calibri"/>
          </rPr>
          <t>Order Prints Online</t>
        </r>
      </text>
    </comment>
    <comment ref="AM39" authorId="0" shapeId="0" xr:uid="{00000000-0006-0000-0400-00003B000000}">
      <text>
        <r>
          <rPr>
            <sz val="11"/>
            <rFont val="Calibri"/>
          </rPr>
          <t>Windows Movie Maker Codec Downloads</t>
        </r>
      </text>
    </comment>
    <comment ref="AN39" authorId="0" shapeId="0" xr:uid="{00000000-0006-0000-0400-00003C000000}">
      <text>
        <r>
          <rPr>
            <sz val="11"/>
            <rFont val="Calibri"/>
          </rPr>
          <t>Windows Movie Maker Web Links</t>
        </r>
      </text>
    </comment>
    <comment ref="AO39" authorId="0" shapeId="0" xr:uid="{00000000-0006-0000-0400-00003D000000}">
      <text>
        <r>
          <rPr>
            <sz val="11"/>
            <rFont val="Calibri"/>
          </rPr>
          <t>Windows Movie Maker Online Hosting</t>
        </r>
      </text>
    </comment>
    <comment ref="AP39" authorId="0" shapeId="0" xr:uid="{00000000-0006-0000-0400-00003E000000}">
      <text>
        <r>
          <rPr>
            <sz val="11"/>
            <rFont val="Calibri"/>
          </rPr>
          <t>Attachments must be prevented from being downloaded from RSS feeds.</t>
        </r>
      </text>
    </comment>
    <comment ref="AQ39" authorId="0" shapeId="0" xr:uid="{00000000-0006-0000-0400-00003F000000}">
      <text>
        <r>
          <rPr>
            <sz val="11"/>
            <rFont val="Calibri"/>
          </rPr>
          <t>Windows Installer – IE Security Prompt</t>
        </r>
      </text>
    </comment>
    <comment ref="AR39" authorId="0" shapeId="0" xr:uid="{00000000-0006-0000-0400-000040000000}">
      <text>
        <r>
          <rPr>
            <sz val="11"/>
            <rFont val="Calibri"/>
          </rPr>
          <t>Windows Installer – Vendor Signed Updates</t>
        </r>
      </text>
    </comment>
    <comment ref="AS39" authorId="0" shapeId="0" xr:uid="{00000000-0006-0000-0400-000041000000}">
      <text>
        <r>
          <rPr>
            <sz val="11"/>
            <rFont val="Calibri"/>
          </rPr>
          <t>Media Player – First Use Dialog Boxes</t>
        </r>
      </text>
    </comment>
    <comment ref="AT39" authorId="0" shapeId="0" xr:uid="{00000000-0006-0000-0400-000042000000}">
      <text>
        <r>
          <rPr>
            <sz val="11"/>
            <rFont val="Calibri"/>
          </rPr>
          <t>Network – Mapper I/O Driver</t>
        </r>
      </text>
    </comment>
    <comment ref="AU39" authorId="0" shapeId="0" xr:uid="{00000000-0006-0000-0400-000043000000}">
      <text>
        <r>
          <rPr>
            <sz val="11"/>
            <rFont val="Calibri"/>
          </rPr>
          <t>Network – Responder Driver</t>
        </r>
      </text>
    </comment>
    <comment ref="AV39" authorId="0" shapeId="0" xr:uid="{00000000-0006-0000-0400-000044000000}">
      <text>
        <r>
          <rPr>
            <sz val="11"/>
            <rFont val="Calibri"/>
          </rPr>
          <t>Network – Windows Connect Now Wireless Configuration</t>
        </r>
      </text>
    </comment>
    <comment ref="AW39" authorId="0" shapeId="0" xr:uid="{00000000-0006-0000-0400-000045000000}">
      <text>
        <r>
          <rPr>
            <sz val="11"/>
            <rFont val="Calibri"/>
          </rPr>
          <t>Network – Windows Connect Now Wizards</t>
        </r>
      </text>
    </comment>
    <comment ref="J45" authorId="0" shapeId="0" xr:uid="{00000000-0006-0000-0400-00005C000000}">
      <text>
        <r>
          <rPr>
            <sz val="11"/>
            <rFont val="Calibri"/>
          </rPr>
          <t>Shared user accounts are permitted on the system.</t>
        </r>
      </text>
    </comment>
    <comment ref="K45" authorId="0" shapeId="0" xr:uid="{00000000-0006-0000-0400-00005D000000}">
      <text>
        <r>
          <rPr>
            <sz val="11"/>
            <rFont val="Calibri"/>
          </rPr>
          <t>Local users must not exist on a system in a domain.</t>
        </r>
      </text>
    </comment>
    <comment ref="L45" authorId="0" shapeId="0" xr:uid="{00000000-0006-0000-0400-00005E000000}">
      <text>
        <r>
          <rPr>
            <sz val="11"/>
            <rFont val="Calibri"/>
          </rPr>
          <t>The system does not have a backup administrator account</t>
        </r>
      </text>
    </comment>
    <comment ref="M45" authorId="0" shapeId="0" xr:uid="{00000000-0006-0000-0400-00005F000000}">
      <text>
        <r>
          <rPr>
            <sz val="11"/>
            <rFont val="Calibri"/>
          </rPr>
          <t>A group must be defined on domain systems to include all local administrator accounts.</t>
        </r>
      </text>
    </comment>
    <comment ref="J46" authorId="0" shapeId="0" xr:uid="{00000000-0006-0000-0400-000060000000}">
      <text>
        <r>
          <rPr>
            <sz val="11"/>
            <rFont val="Calibri"/>
          </rPr>
          <t>Maximum password age does not meet minimum requirements.</t>
        </r>
      </text>
    </comment>
    <comment ref="K46" authorId="0" shapeId="0" xr:uid="{00000000-0006-0000-0400-000061000000}">
      <text>
        <r>
          <rPr>
            <sz val="11"/>
            <rFont val="Calibri"/>
          </rPr>
          <t>Minimum password age does not meet minimum requirements.</t>
        </r>
      </text>
    </comment>
    <comment ref="L46" authorId="0" shapeId="0" xr:uid="{00000000-0006-0000-0400-000062000000}">
      <text>
        <r>
          <rPr>
            <sz val="11"/>
            <rFont val="Calibri"/>
          </rPr>
          <t>The password history must be configured to 24 passwords remembered.</t>
        </r>
      </text>
    </comment>
    <comment ref="M46" authorId="0" shapeId="0" xr:uid="{00000000-0006-0000-0400-000063000000}">
      <text>
        <r>
          <rPr>
            <sz val="11"/>
            <rFont val="Calibri"/>
          </rPr>
          <t>The built-in Windows password complexity policy must be enabled.</t>
        </r>
      </text>
    </comment>
    <comment ref="N46" authorId="0" shapeId="0" xr:uid="{00000000-0006-0000-0400-000064000000}">
      <text>
        <r>
          <rPr>
            <sz val="11"/>
            <rFont val="Calibri"/>
          </rPr>
          <t>Reversible password encryption is not disabled.</t>
        </r>
      </text>
    </comment>
    <comment ref="O46" authorId="0" shapeId="0" xr:uid="{00000000-0006-0000-0400-000065000000}">
      <text>
        <r>
          <rPr>
            <sz val="11"/>
            <rFont val="Calibri"/>
          </rPr>
          <t>The use of local accounts with blank passwords is not restricted to console logons only.</t>
        </r>
      </text>
    </comment>
    <comment ref="P46" authorId="0" shapeId="0" xr:uid="{00000000-0006-0000-0400-000066000000}">
      <text>
        <r>
          <rPr>
            <sz val="11"/>
            <rFont val="Calibri"/>
          </rPr>
          <t>The maximum age for machine account passwords is not set to requirements.</t>
        </r>
      </text>
    </comment>
    <comment ref="Q46" authorId="0" shapeId="0" xr:uid="{00000000-0006-0000-0400-000067000000}">
      <text>
        <r>
          <rPr>
            <sz val="11"/>
            <rFont val="Calibri"/>
          </rPr>
          <t>For systems utilizing a logon ID as the individual identifier, passwords must be a minimum of 14 characters in length.</t>
        </r>
      </text>
    </comment>
    <comment ref="R46" authorId="0" shapeId="0" xr:uid="{00000000-0006-0000-0400-000068000000}">
      <text>
        <r>
          <rPr>
            <sz val="11"/>
            <rFont val="Calibri"/>
          </rPr>
          <t>To the extent system capabilities permit, system mechanisms are not implemented to enforce automatic expiration of passwords and to prevent reuse.</t>
        </r>
      </text>
    </comment>
    <comment ref="S46" authorId="0" shapeId="0" xr:uid="{00000000-0006-0000-0400-000069000000}">
      <text>
        <r>
          <rPr>
            <sz val="11"/>
            <rFont val="Calibri"/>
          </rPr>
          <t>DOD information system access does not require the use of a password.</t>
        </r>
      </text>
    </comment>
    <comment ref="T46" authorId="0" shapeId="0" xr:uid="{00000000-0006-0000-0400-00006A000000}">
      <text>
        <r>
          <rPr>
            <sz val="11"/>
            <rFont val="Calibri"/>
          </rPr>
          <t>Administrator Passwords are changed when necessary.</t>
        </r>
      </text>
    </comment>
    <comment ref="U46" authorId="0" shapeId="0" xr:uid="{00000000-0006-0000-0400-00006B000000}">
      <text>
        <r>
          <rPr>
            <sz val="11"/>
            <rFont val="Calibri"/>
          </rPr>
          <t>Application account passwords length and change requirement</t>
        </r>
      </text>
    </comment>
    <comment ref="J47" authorId="0" shapeId="0" xr:uid="{00000000-0006-0000-0400-00006C000000}">
      <text>
        <r>
          <rPr>
            <sz val="11"/>
            <rFont val="Calibri"/>
          </rPr>
          <t>Outdated or unused accounts must be removed from the system.</t>
        </r>
      </text>
    </comment>
    <comment ref="J48" authorId="0" shapeId="0" xr:uid="{00000000-0006-0000-0400-00006D000000}">
      <text>
        <r>
          <rPr>
            <sz val="11"/>
            <rFont val="Calibri"/>
          </rPr>
          <t>Unauthorized users are granted right to Act as part of the operating system.</t>
        </r>
      </text>
    </comment>
    <comment ref="K48" authorId="0" shapeId="0" xr:uid="{00000000-0006-0000-0400-00006E000000}">
      <text>
        <r>
          <rPr>
            <sz val="11"/>
            <rFont val="Calibri"/>
          </rPr>
          <t>User rights assignments must meet minimum requirements.</t>
        </r>
      </text>
    </comment>
    <comment ref="L48" authorId="0" shapeId="0" xr:uid="{00000000-0006-0000-0400-00006F000000}">
      <text>
        <r>
          <rPr>
            <sz val="11"/>
            <rFont val="Calibri"/>
          </rPr>
          <t>Only administrators responsible for the system must have Administrator rights on the system.</t>
        </r>
      </text>
    </comment>
    <comment ref="M48" authorId="0" shapeId="0" xr:uid="{00000000-0006-0000-0400-000070000000}">
      <text>
        <r>
          <rPr>
            <sz val="11"/>
            <rFont val="Calibri"/>
          </rPr>
          <t>Users with Administrative privilege are not documented or do not have separate accounts for administrative duties and normal operational tasks.</t>
        </r>
      </text>
    </comment>
    <comment ref="N48" authorId="0" shapeId="0" xr:uid="{00000000-0006-0000-0400-000071000000}">
      <text>
        <r>
          <rPr>
            <sz val="11"/>
            <rFont val="Calibri"/>
          </rPr>
          <t>Print driver installation privilege is not restricted to administrators.</t>
        </r>
      </text>
    </comment>
    <comment ref="O48" authorId="0" shapeId="0" xr:uid="{00000000-0006-0000-0400-000072000000}">
      <text>
        <r>
          <rPr>
            <sz val="11"/>
            <rFont val="Calibri"/>
          </rPr>
          <t>The Deny access to this computer from the network user right on workstations must be configured to prevent access from highly privileged domain accounts and local administrator accounts on domain systems and unauthenticated access on all systems.</t>
        </r>
      </text>
    </comment>
    <comment ref="P48" authorId="0" shapeId="0" xr:uid="{00000000-0006-0000-0400-000073000000}">
      <text>
        <r>
          <rPr>
            <sz val="11"/>
            <rFont val="Calibri"/>
          </rPr>
          <t>Members of the Backup Operators group must have separate accounts for backup duties and normal operational tasks.</t>
        </r>
      </text>
    </comment>
    <comment ref="Q48" authorId="0" shapeId="0" xr:uid="{00000000-0006-0000-0400-000074000000}">
      <text>
        <r>
          <rPr>
            <sz val="11"/>
            <rFont val="Calibri"/>
          </rPr>
          <t>User Account Control - Built In Admin Approval Mode</t>
        </r>
      </text>
    </comment>
    <comment ref="R48" authorId="0" shapeId="0" xr:uid="{00000000-0006-0000-0400-000075000000}">
      <text>
        <r>
          <rPr>
            <sz val="11"/>
            <rFont val="Calibri"/>
          </rPr>
          <t>User Account Control - Behavior of elevation prompt for administrators</t>
        </r>
      </text>
    </comment>
    <comment ref="S48" authorId="0" shapeId="0" xr:uid="{00000000-0006-0000-0400-000076000000}">
      <text>
        <r>
          <rPr>
            <sz val="11"/>
            <rFont val="Calibri"/>
          </rPr>
          <t>User Account Control - Behavior of elevation prompt for standard users.</t>
        </r>
      </text>
    </comment>
    <comment ref="T48" authorId="0" shapeId="0" xr:uid="{00000000-0006-0000-0400-000077000000}">
      <text>
        <r>
          <rPr>
            <sz val="11"/>
            <rFont val="Calibri"/>
          </rPr>
          <t>User Account Control - Detect Application Installations</t>
        </r>
      </text>
    </comment>
    <comment ref="U48" authorId="0" shapeId="0" xr:uid="{00000000-0006-0000-0400-000078000000}">
      <text>
        <r>
          <rPr>
            <sz val="11"/>
            <rFont val="Calibri"/>
          </rPr>
          <t>User Account Control - Elevate UIAccess applications that are in secure locations</t>
        </r>
      </text>
    </comment>
    <comment ref="V48" authorId="0" shapeId="0" xr:uid="{00000000-0006-0000-0400-000079000000}">
      <text>
        <r>
          <rPr>
            <sz val="11"/>
            <rFont val="Calibri"/>
          </rPr>
          <t>User Account Control - Run all admins in Admin Approval Mode</t>
        </r>
      </text>
    </comment>
    <comment ref="W48" authorId="0" shapeId="0" xr:uid="{00000000-0006-0000-0400-00007A000000}">
      <text>
        <r>
          <rPr>
            <sz val="11"/>
            <rFont val="Calibri"/>
          </rPr>
          <t>User Account Control - Switch to secure desktop</t>
        </r>
      </text>
    </comment>
    <comment ref="X48" authorId="0" shapeId="0" xr:uid="{00000000-0006-0000-0400-00007B000000}">
      <text>
        <r>
          <rPr>
            <sz val="11"/>
            <rFont val="Calibri"/>
          </rPr>
          <t>User Account Control - Non UAC Compliant Application Virtualization</t>
        </r>
      </text>
    </comment>
    <comment ref="Y48" authorId="0" shapeId="0" xr:uid="{00000000-0006-0000-0400-00007C000000}">
      <text>
        <r>
          <rPr>
            <sz val="11"/>
            <rFont val="Calibri"/>
          </rPr>
          <t>Require username and password to elevate a running application.</t>
        </r>
      </text>
    </comment>
    <comment ref="Z48" authorId="0" shapeId="0" xr:uid="{00000000-0006-0000-0400-00007D000000}">
      <text>
        <r>
          <rPr>
            <sz val="11"/>
            <rFont val="Calibri"/>
          </rPr>
          <t>Windows Installer – User Control</t>
        </r>
      </text>
    </comment>
    <comment ref="AA48" authorId="0" shapeId="0" xr:uid="{00000000-0006-0000-0400-00007E000000}">
      <text>
        <r>
          <rPr>
            <sz val="11"/>
            <rFont val="Calibri"/>
          </rPr>
          <t>User Account Control – Executable Elevation</t>
        </r>
      </text>
    </comment>
    <comment ref="AB48" authorId="0" shapeId="0" xr:uid="{00000000-0006-0000-0400-00007F000000}">
      <text>
        <r>
          <rPr>
            <sz val="11"/>
            <rFont val="Calibri"/>
          </rPr>
          <t>Unapproved Users have access to Debug programs.</t>
        </r>
      </text>
    </comment>
    <comment ref="AC48" authorId="0" shapeId="0" xr:uid="{00000000-0006-0000-0400-000080000000}">
      <text>
        <r>
          <rPr>
            <sz val="11"/>
            <rFont val="Calibri"/>
          </rPr>
          <t>The Deny log on as a batch job user right on workstations must be configured to prevent access from highly privileged domain accounts on domain systems and unauthenticated access on all systems.</t>
        </r>
      </text>
    </comment>
    <comment ref="AD48" authorId="0" shapeId="0" xr:uid="{00000000-0006-0000-0400-000081000000}">
      <text>
        <r>
          <rPr>
            <sz val="11"/>
            <rFont val="Calibri"/>
          </rPr>
          <t>The Deny log on as a service user right on workstations must be configured to prevent access from highly privileged domain accounts on domain systems.  No other groups or accounts must be assigned this right.</t>
        </r>
      </text>
    </comment>
    <comment ref="AE48" authorId="0" shapeId="0" xr:uid="{00000000-0006-0000-0400-000082000000}">
      <text>
        <r>
          <rPr>
            <sz val="11"/>
            <rFont val="Calibri"/>
          </rPr>
          <t>The Deny log on locally user right on workstations must be configured to prevent access from highly privileged domain accounts on domain systems and unauthenticated access on all systems.</t>
        </r>
      </text>
    </comment>
    <comment ref="AF48" authorId="0" shapeId="0" xr:uid="{00000000-0006-0000-0400-000083000000}">
      <text>
        <r>
          <rPr>
            <sz val="11"/>
            <rFont val="Calibri"/>
          </rPr>
          <t>The Deny log on through Terminal Services user right on workstations must prevent all access if TS is not used by the organization.  If TS is used, it must be configured to prevent access from highly privileged domain accounts and local administrator accounts on domain systems and unauthenticated access on all systems.</t>
        </r>
      </text>
    </comment>
    <comment ref="AG48" authorId="0" shapeId="0" xr:uid="{00000000-0006-0000-0400-000084000000}">
      <text>
        <r>
          <rPr>
            <sz val="11"/>
            <rFont val="Calibri"/>
          </rPr>
          <t>The Windows Installer Always install with elevated privileges must be disabled.</t>
        </r>
      </text>
    </comment>
    <comment ref="AH48" authorId="0" shapeId="0" xr:uid="{00000000-0006-0000-0400-000085000000}">
      <text>
        <r>
          <rPr>
            <sz val="11"/>
            <rFont val="Calibri"/>
          </rPr>
          <t>Local administrator accounts must have their privileged token filtered to prevent elevated privileges from being used over the network on domain systems.</t>
        </r>
      </text>
    </comment>
    <comment ref="AI48" authorId="0" shapeId="0" xr:uid="{00000000-0006-0000-0400-000086000000}">
      <text>
        <r>
          <rPr>
            <sz val="11"/>
            <rFont val="Calibri"/>
          </rPr>
          <t>Policy must require that administrative user accounts not be used with applications that access the internet, such as web browsers, or with potential internet sources, such as email.</t>
        </r>
      </text>
    </comment>
    <comment ref="J53" authorId="0" shapeId="0" xr:uid="{00000000-0006-0000-0400-000087000000}">
      <text>
        <r>
          <rPr>
            <sz val="11"/>
            <rFont val="Calibri"/>
          </rPr>
          <t>Number of allowed bad-logon attempts does not meet minimum requirements.</t>
        </r>
      </text>
    </comment>
    <comment ref="J54" authorId="0" shapeId="0" xr:uid="{00000000-0006-0000-0400-000088000000}">
      <text>
        <r>
          <rPr>
            <sz val="11"/>
            <rFont val="Calibri"/>
          </rPr>
          <t>Caching of logon credentials must be limited.</t>
        </r>
      </text>
    </comment>
    <comment ref="K54" authorId="0" shapeId="0" xr:uid="{00000000-0006-0000-0400-000089000000}">
      <text>
        <r>
          <rPr>
            <sz val="11"/>
            <rFont val="Calibri"/>
          </rPr>
          <t>The system is configured to permit storage of credentials or .NET Passports.</t>
        </r>
      </text>
    </comment>
    <comment ref="L54" authorId="0" shapeId="0" xr:uid="{00000000-0006-0000-0400-00008A000000}">
      <text>
        <r>
          <rPr>
            <sz val="11"/>
            <rFont val="Calibri"/>
          </rPr>
          <t>Terminal Services / Remote Desktop Service - Prevent password saving in the Remote Desktop Client</t>
        </r>
      </text>
    </comment>
    <comment ref="J63" authorId="0" shapeId="0" xr:uid="{00000000-0006-0000-0400-00008B000000}">
      <text>
        <r>
          <rPr>
            <sz val="11"/>
            <rFont val="Calibri"/>
          </rPr>
          <t>Systems must be at supported service packs (SP) or releases levels.</t>
        </r>
      </text>
    </comment>
    <comment ref="K63" authorId="0" shapeId="0" xr:uid="{00000000-0006-0000-0400-00008C000000}">
      <text>
        <r>
          <rPr>
            <sz val="11"/>
            <rFont val="Calibri"/>
          </rPr>
          <t>Security-related Software Patches are not applied.</t>
        </r>
      </text>
    </comment>
    <comment ref="L63" authorId="0" shapeId="0" xr:uid="{00000000-0006-0000-0400-00008D000000}">
      <text>
        <r>
          <rPr>
            <sz val="11"/>
            <rFont val="Calibri"/>
          </rPr>
          <t>Windows operating systems that are no longer supported by the vendor for security updates must not be installed on a system.</t>
        </r>
      </text>
    </comment>
    <comment ref="J64" authorId="0" shapeId="0" xr:uid="{00000000-0006-0000-0400-00008E000000}">
      <text>
        <r>
          <rPr>
            <sz val="11"/>
            <rFont val="Calibri"/>
          </rPr>
          <t>Security-related Software Patches are not applied.</t>
        </r>
      </text>
    </comment>
    <comment ref="J70" authorId="0" shapeId="0" xr:uid="{00000000-0006-0000-0400-00008F000000}">
      <text>
        <r>
          <rPr>
            <sz val="11"/>
            <rFont val="Calibri"/>
          </rPr>
          <t>Permissions for event logs must conform to minimum requirements.</t>
        </r>
      </text>
    </comment>
    <comment ref="K70" authorId="0" shapeId="0" xr:uid="{00000000-0006-0000-0400-000090000000}">
      <text>
        <r>
          <rPr>
            <sz val="11"/>
            <rFont val="Calibri"/>
          </rPr>
          <t>Event log sizes do not meet minimum requirements.</t>
        </r>
      </text>
    </comment>
    <comment ref="L70" authorId="0" shapeId="0" xr:uid="{00000000-0006-0000-0400-000091000000}">
      <text>
        <r>
          <rPr>
            <sz val="11"/>
            <rFont val="Calibri"/>
          </rPr>
          <t>The system must generate an audit event when the audit log reaches a percentage of full threshold.</t>
        </r>
      </text>
    </comment>
    <comment ref="M70" authorId="0" shapeId="0" xr:uid="{00000000-0006-0000-0400-000092000000}">
      <text>
        <r>
          <rPr>
            <sz val="11"/>
            <rFont val="Calibri"/>
          </rPr>
          <t>Auditing must be configured as required.</t>
        </r>
      </text>
    </comment>
    <comment ref="N70" authorId="0" shapeId="0" xr:uid="{00000000-0006-0000-0400-000093000000}">
      <text>
        <r>
          <rPr>
            <sz val="11"/>
            <rFont val="Calibri"/>
          </rPr>
          <t>Remote Assistance – Session Logging</t>
        </r>
      </text>
    </comment>
    <comment ref="O70" authorId="0" shapeId="0" xr:uid="{00000000-0006-0000-0400-000094000000}">
      <text>
        <r>
          <rPr>
            <sz val="11"/>
            <rFont val="Calibri"/>
          </rPr>
          <t>The system must be configured to save Error Reporting events and messages to the system event log.</t>
        </r>
      </text>
    </comment>
    <comment ref="J72" authorId="0" shapeId="0" xr:uid="{00000000-0006-0000-0400-000095000000}">
      <text>
        <r>
          <rPr>
            <sz val="11"/>
            <rFont val="Calibri"/>
          </rPr>
          <t>The system is configured to use an unauthorized time server.</t>
        </r>
      </text>
    </comment>
    <comment ref="J73" authorId="0" shapeId="0" xr:uid="{00000000-0006-0000-0400-000096000000}">
      <text>
        <r>
          <rPr>
            <sz val="11"/>
            <rFont val="Calibri"/>
          </rPr>
          <t>Auditing must be configured as required.</t>
        </r>
      </text>
    </comment>
    <comment ref="K73" authorId="0" shapeId="0" xr:uid="{00000000-0006-0000-0400-000097000000}">
      <text>
        <r>
          <rPr>
            <sz val="11"/>
            <rFont val="Calibri"/>
          </rPr>
          <t>Audit policy using subcategories is enabled.</t>
        </r>
      </text>
    </comment>
    <comment ref="J90" authorId="0" shapeId="0" xr:uid="{00000000-0006-0000-0400-000098000000}">
      <text>
        <r>
          <rPr>
            <sz val="11"/>
            <rFont val="Calibri"/>
          </rPr>
          <t>An approved, up-to-date, DoD antivirus program must be installed and used.</t>
        </r>
      </text>
    </comment>
    <comment ref="K90" authorId="0" shapeId="0" xr:uid="{00000000-0006-0000-0400-000099000000}">
      <text>
        <r>
          <rPr>
            <sz val="11"/>
            <rFont val="Calibri"/>
          </rPr>
          <t>Notify antivirus when file attachments are opened.</t>
        </r>
      </text>
    </comment>
    <comment ref="L90" authorId="0" shapeId="0" xr:uid="{00000000-0006-0000-0400-00009A000000}">
      <text>
        <r>
          <rPr>
            <sz val="11"/>
            <rFont val="Calibri"/>
          </rPr>
          <t>The HBSS McAfee Agent is not installed.</t>
        </r>
      </text>
    </comment>
    <comment ref="J92" authorId="0" shapeId="0" xr:uid="{00000000-0006-0000-0400-00009B000000}">
      <text>
        <r>
          <rPr>
            <sz val="11"/>
            <rFont val="Calibri"/>
          </rPr>
          <t>Ejection of removable NTFS media is not restricted to Administrators.</t>
        </r>
      </text>
    </comment>
    <comment ref="K92" authorId="0" shapeId="0" xr:uid="{00000000-0006-0000-0400-00009C000000}">
      <text>
        <r>
          <rPr>
            <sz val="11"/>
            <rFont val="Calibri"/>
          </rPr>
          <t>The system is configured to autoplay removable media.</t>
        </r>
      </text>
    </comment>
    <comment ref="L92" authorId="0" shapeId="0" xr:uid="{00000000-0006-0000-0400-00009D000000}">
      <text>
        <r>
          <rPr>
            <sz val="11"/>
            <rFont val="Calibri"/>
          </rPr>
          <t>Terminal Services / Remote Desktop Services - Local drives prevented from sharing with Terminal Servers.</t>
        </r>
      </text>
    </comment>
    <comment ref="M92" authorId="0" shapeId="0" xr:uid="{00000000-0006-0000-0400-00009E000000}">
      <text>
        <r>
          <rPr>
            <sz val="11"/>
            <rFont val="Calibri"/>
          </rPr>
          <t>Secure Removable Media – CD-ROM</t>
        </r>
      </text>
    </comment>
    <comment ref="N92" authorId="0" shapeId="0" xr:uid="{00000000-0006-0000-0400-00009F000000}">
      <text>
        <r>
          <rPr>
            <sz val="11"/>
            <rFont val="Calibri"/>
          </rPr>
          <t>Disallow AutoPlay/Autorun from Autorun.inf</t>
        </r>
      </text>
    </comment>
    <comment ref="J98" authorId="0" shapeId="0" xr:uid="{00000000-0006-0000-0400-0000A0000000}">
      <text>
        <r>
          <rPr>
            <sz val="11"/>
            <rFont val="Calibri"/>
          </rPr>
          <t>System information backups are not created, updated, and protected according to DISA requirements.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An approved, up-to-date, DoD antivirus program must be installed and used.</t>
        </r>
      </text>
    </comment>
    <comment ref="I4" authorId="0" shapeId="0" xr:uid="{00000000-0006-0000-0500-000003000000}">
      <text>
        <r>
          <rPr>
            <sz val="11"/>
            <rFont val="Calibri"/>
          </rPr>
          <t>Notify antivirus when file attachments are opened.</t>
        </r>
      </text>
    </comment>
    <comment ref="J4" authorId="0" shapeId="0" xr:uid="{00000000-0006-0000-0500-000002000000}">
      <text>
        <r>
          <rPr>
            <sz val="11"/>
            <rFont val="Calibri"/>
          </rPr>
          <t>The HBSS McAfee Agent is not installed.</t>
        </r>
      </text>
    </comment>
    <comment ref="H10" authorId="0" shapeId="0" xr:uid="{00000000-0006-0000-0500-000004000000}">
      <text>
        <r>
          <rPr>
            <sz val="11"/>
            <rFont val="Calibri"/>
          </rPr>
          <t>Unsigned gadgets must not be installed.</t>
        </r>
      </text>
    </comment>
    <comment ref="I10" authorId="0" shapeId="0" xr:uid="{00000000-0006-0000-0500-000005000000}">
      <text>
        <r>
          <rPr>
            <sz val="11"/>
            <rFont val="Calibri"/>
          </rPr>
          <t>User Account Control – Executable Elevation</t>
        </r>
      </text>
    </comment>
    <comment ref="H11" authorId="0" shapeId="0" xr:uid="{00000000-0006-0000-0500-000006000000}">
      <text>
        <r>
          <rPr>
            <sz val="11"/>
            <rFont val="Calibri"/>
          </rPr>
          <t>The Send download LanMan compatible password option is not set to Send NTLMv2 response only\refuse LM.</t>
        </r>
      </text>
    </comment>
    <comment ref="I11" authorId="0" shapeId="0" xr:uid="{00000000-0006-0000-0500-00000B000000}">
      <text>
        <r>
          <rPr>
            <sz val="11"/>
            <rFont val="Calibri"/>
          </rPr>
          <t>Reversible password encryption is not disabled.</t>
        </r>
      </text>
    </comment>
    <comment ref="J11" authorId="0" shapeId="0" xr:uid="{00000000-0006-0000-0500-00000C000000}">
      <text>
        <r>
          <rPr>
            <sz val="11"/>
            <rFont val="Calibri"/>
          </rPr>
          <t>The system is configured to permit storage of credentials or .NET Passports.</t>
        </r>
      </text>
    </comment>
    <comment ref="K11" authorId="0" shapeId="0" xr:uid="{00000000-0006-0000-0500-000007000000}">
      <text>
        <r>
          <rPr>
            <sz val="11"/>
            <rFont val="Calibri"/>
          </rPr>
          <t>The system must be configured to prevent the storage of the LAN Manager hash of passwords.</t>
        </r>
      </text>
    </comment>
    <comment ref="L11" authorId="0" shapeId="0" xr:uid="{00000000-0006-0000-0500-000008000000}">
      <text>
        <r>
          <rPr>
            <sz val="11"/>
            <rFont val="Calibri"/>
          </rPr>
          <t>The system is not configured to meet the minimum requirement for session security for NTLM SSP based Clients.</t>
        </r>
      </text>
    </comment>
    <comment ref="M11" authorId="0" shapeId="0" xr:uid="{00000000-0006-0000-0500-000009000000}">
      <text>
        <r>
          <rPr>
            <sz val="11"/>
            <rFont val="Calibri"/>
          </rPr>
          <t>The system is not configured to meet the minimum requirement for session security for NTLM SSP based Servers.</t>
        </r>
      </text>
    </comment>
    <comment ref="N11" authorId="0" shapeId="0" xr:uid="{00000000-0006-0000-0500-00000A000000}">
      <text>
        <r>
          <rPr>
            <sz val="11"/>
            <rFont val="Calibri"/>
          </rPr>
          <t>Terminal Services / Remote Desktop Service - Prevent password saving in the Remote Desktop Client</t>
        </r>
      </text>
    </comment>
    <comment ref="H14" authorId="0" shapeId="0" xr:uid="{00000000-0006-0000-0500-00000D000000}">
      <text>
        <r>
          <rPr>
            <sz val="11"/>
            <rFont val="Calibri"/>
          </rPr>
          <t>The system is configured to autoplay removable media.</t>
        </r>
      </text>
    </comment>
    <comment ref="I14" authorId="0" shapeId="0" xr:uid="{00000000-0006-0000-0500-00001C000000}">
      <text>
        <r>
          <rPr>
            <sz val="11"/>
            <rFont val="Calibri"/>
          </rPr>
          <t>Solicited Remote Assistance is allowed.</t>
        </r>
      </text>
    </comment>
    <comment ref="J14" authorId="0" shapeId="0" xr:uid="{00000000-0006-0000-0500-00001D000000}">
      <text>
        <r>
          <rPr>
            <sz val="11"/>
            <rFont val="Calibri"/>
          </rPr>
          <t>Internet Information System (IIS) or its subcomponents are installed on a workstation.</t>
        </r>
      </text>
    </comment>
    <comment ref="K14" authorId="0" shapeId="0" xr:uid="{00000000-0006-0000-0500-00001E000000}">
      <text>
        <r>
          <rPr>
            <sz val="11"/>
            <rFont val="Calibri"/>
          </rPr>
          <t>The user is allowed to launch Windows Messenger (MSN Messenger, .NET Messenger).</t>
        </r>
      </text>
    </comment>
    <comment ref="L14" authorId="0" shapeId="0" xr:uid="{00000000-0006-0000-0500-00001F000000}">
      <text>
        <r>
          <rPr>
            <sz val="11"/>
            <rFont val="Calibri"/>
          </rPr>
          <t>Windows Messenger (MSN Messenger, .NET messenger) is run at system startup.</t>
        </r>
      </text>
    </comment>
    <comment ref="M14" authorId="0" shapeId="0" xr:uid="{00000000-0006-0000-0500-000020000000}">
      <text>
        <r>
          <rPr>
            <sz val="11"/>
            <rFont val="Calibri"/>
          </rPr>
          <t>The system is configured to allow remote desktop sharing through NetMeeting.</t>
        </r>
      </text>
    </comment>
    <comment ref="N14" authorId="0" shapeId="0" xr:uid="{00000000-0006-0000-0500-000021000000}">
      <text>
        <r>
          <rPr>
            <sz val="11"/>
            <rFont val="Calibri"/>
          </rPr>
          <t>The system is configured to allow unsolicited remote assistance offers.</t>
        </r>
      </text>
    </comment>
    <comment ref="O14" authorId="0" shapeId="0" xr:uid="{00000000-0006-0000-0500-00000E000000}">
      <text>
        <r>
          <rPr>
            <sz val="11"/>
            <rFont val="Calibri"/>
          </rPr>
          <t>Users must be prevented from connecting using Terminal Services.</t>
        </r>
      </text>
    </comment>
    <comment ref="P14" authorId="0" shapeId="0" xr:uid="{00000000-0006-0000-0500-00000F000000}">
      <text>
        <r>
          <rPr>
            <sz val="11"/>
            <rFont val="Calibri"/>
          </rPr>
          <t>Prevent printing over HTTP.</t>
        </r>
      </text>
    </comment>
    <comment ref="Q14" authorId="0" shapeId="0" xr:uid="{00000000-0006-0000-0500-000010000000}">
      <text>
        <r>
          <rPr>
            <sz val="11"/>
            <rFont val="Calibri"/>
          </rPr>
          <t>IPv6 must be disabled until a deliberate transition strategy has been implemented.  Use of IPv6 transition technologies must be disabled.</t>
        </r>
      </text>
    </comment>
    <comment ref="R14" authorId="0" shapeId="0" xr:uid="{00000000-0006-0000-0500-000011000000}">
      <text>
        <r>
          <rPr>
            <sz val="11"/>
            <rFont val="Calibri"/>
          </rPr>
          <t>Windows Peer to Peer Networking</t>
        </r>
      </text>
    </comment>
    <comment ref="S14" authorId="0" shapeId="0" xr:uid="{00000000-0006-0000-0500-000012000000}">
      <text>
        <r>
          <rPr>
            <sz val="11"/>
            <rFont val="Calibri"/>
          </rPr>
          <t>Prohibit Network Bridge in Windows</t>
        </r>
      </text>
    </comment>
    <comment ref="T14" authorId="0" shapeId="0" xr:uid="{00000000-0006-0000-0500-000013000000}">
      <text>
        <r>
          <rPr>
            <sz val="11"/>
            <rFont val="Calibri"/>
          </rPr>
          <t>Attachments must be prevented from being downloaded from RSS feeds.</t>
        </r>
      </text>
    </comment>
    <comment ref="U14" authorId="0" shapeId="0" xr:uid="{00000000-0006-0000-0500-000014000000}">
      <text>
        <r>
          <rPr>
            <sz val="11"/>
            <rFont val="Calibri"/>
          </rPr>
          <t>Network – Mapper I/O Driver</t>
        </r>
      </text>
    </comment>
    <comment ref="V14" authorId="0" shapeId="0" xr:uid="{00000000-0006-0000-0500-000015000000}">
      <text>
        <r>
          <rPr>
            <sz val="11"/>
            <rFont val="Calibri"/>
          </rPr>
          <t>Network – Responder Driver</t>
        </r>
      </text>
    </comment>
    <comment ref="W14" authorId="0" shapeId="0" xr:uid="{00000000-0006-0000-0500-000016000000}">
      <text>
        <r>
          <rPr>
            <sz val="11"/>
            <rFont val="Calibri"/>
          </rPr>
          <t>Network – Windows Connect Now Wireless Configuration</t>
        </r>
      </text>
    </comment>
    <comment ref="X14" authorId="0" shapeId="0" xr:uid="{00000000-0006-0000-0500-000017000000}">
      <text>
        <r>
          <rPr>
            <sz val="11"/>
            <rFont val="Calibri"/>
          </rPr>
          <t>Device Install – PnP Interface Remote Access</t>
        </r>
      </text>
    </comment>
    <comment ref="Y14" authorId="0" shapeId="0" xr:uid="{00000000-0006-0000-0500-000018000000}">
      <text>
        <r>
          <rPr>
            <sz val="11"/>
            <rFont val="Calibri"/>
          </rPr>
          <t>Windows Mail – Disable Application</t>
        </r>
      </text>
    </comment>
    <comment ref="Z14" authorId="0" shapeId="0" xr:uid="{00000000-0006-0000-0500-000019000000}">
      <text>
        <r>
          <rPr>
            <sz val="11"/>
            <rFont val="Calibri"/>
          </rPr>
          <t>Meeting Space</t>
        </r>
      </text>
    </comment>
    <comment ref="AA14" authorId="0" shapeId="0" xr:uid="{00000000-0006-0000-0500-00001A000000}">
      <text>
        <r>
          <rPr>
            <sz val="11"/>
            <rFont val="Calibri"/>
          </rPr>
          <t>User-installed gadgets must be turned off.</t>
        </r>
      </text>
    </comment>
    <comment ref="AB14" authorId="0" shapeId="0" xr:uid="{00000000-0006-0000-0500-00001B000000}">
      <text>
        <r>
          <rPr>
            <sz val="11"/>
            <rFont val="Calibri"/>
          </rPr>
          <t>Disallow AutoPlay/Autorun from Autorun.inf</t>
        </r>
      </text>
    </comment>
    <comment ref="H19" authorId="0" shapeId="0" xr:uid="{00000000-0006-0000-0500-000022000000}">
      <text>
        <r>
          <rPr>
            <sz val="11"/>
            <rFont val="Calibri"/>
          </rPr>
          <t>Windows Explorer – Shell Protocol Protected Mode</t>
        </r>
      </text>
    </comment>
    <comment ref="I19" authorId="0" shapeId="0" xr:uid="{00000000-0006-0000-0500-000023000000}">
      <text>
        <r>
          <rPr>
            <sz val="11"/>
            <rFont val="Calibri"/>
          </rPr>
          <t>Windows Explorer – Heap Termination</t>
        </r>
      </text>
    </comment>
    <comment ref="J19" authorId="0" shapeId="0" xr:uid="{00000000-0006-0000-0500-000024000000}">
      <text>
        <r>
          <rPr>
            <sz val="11"/>
            <rFont val="Calibri"/>
          </rPr>
          <t>The Enhanced Mitigation Experience Toolkit (EMET) system-wide Address Space Layout Randomization (ASLR) must be enabled and configured to Application Opt In.</t>
        </r>
      </text>
    </comment>
    <comment ref="K19" authorId="0" shapeId="0" xr:uid="{00000000-0006-0000-0500-000025000000}">
      <text>
        <r>
          <rPr>
            <sz val="11"/>
            <rFont val="Calibri"/>
          </rPr>
          <t>The Enhanced Mitigation Experience Toolkit (EMET) Default Protections for Internet Explorer must be enabled.</t>
        </r>
      </text>
    </comment>
    <comment ref="L19" authorId="0" shapeId="0" xr:uid="{00000000-0006-0000-0500-000026000000}">
      <text>
        <r>
          <rPr>
            <sz val="11"/>
            <rFont val="Calibri"/>
          </rPr>
          <t>The Enhanced Mitigation Experience Toolkit (EMET) Default Protections for Recommended Software must be enabled.</t>
        </r>
      </text>
    </comment>
    <comment ref="M19" authorId="0" shapeId="0" xr:uid="{00000000-0006-0000-0500-000027000000}">
      <text>
        <r>
          <rPr>
            <sz val="11"/>
            <rFont val="Calibri"/>
          </rPr>
          <t>The Enhanced Mitigation Experience Toolkit (EMET) Default Protections for Popular Software must be enabled.</t>
        </r>
      </text>
    </comment>
    <comment ref="N19" authorId="0" shapeId="0" xr:uid="{00000000-0006-0000-0500-000028000000}">
      <text>
        <r>
          <rPr>
            <sz val="11"/>
            <rFont val="Calibri"/>
          </rPr>
          <t>The Enhanced Mitigation Experience Toolkit (EMET) system-wide Data Execution Prevention (DEP) must be enabled and configured to at least Application Opt Out.</t>
        </r>
      </text>
    </comment>
    <comment ref="O19" authorId="0" shapeId="0" xr:uid="{00000000-0006-0000-0500-000029000000}">
      <text>
        <r>
          <rPr>
            <sz val="11"/>
            <rFont val="Calibri"/>
          </rPr>
          <t>The Enhanced Mitigation Experience Toolkit (EMET) system-wide Structured Exception Handler Overwrite Protection (SEHOP) must be configured to Application Opt Out.</t>
        </r>
      </text>
    </comment>
    <comment ref="P19" authorId="0" shapeId="0" xr:uid="{00000000-0006-0000-0500-00002A000000}">
      <text>
        <r>
          <rPr>
            <sz val="11"/>
            <rFont val="Calibri"/>
          </rPr>
          <t>The Enhanced Mitigation Experience Toolkit (EMET) v5.5 or later must be installed on the system.</t>
        </r>
      </text>
    </comment>
    <comment ref="H20" authorId="0" shapeId="0" xr:uid="{00000000-0006-0000-0500-00002B000000}">
      <text>
        <r>
          <rPr>
            <sz val="11"/>
            <rFont val="Calibri"/>
          </rPr>
          <t>The system is configured to allow IP source routing.</t>
        </r>
      </text>
    </comment>
    <comment ref="I20" authorId="0" shapeId="0" xr:uid="{00000000-0006-0000-0500-00002C000000}">
      <text>
        <r>
          <rPr>
            <sz val="11"/>
            <rFont val="Calibri"/>
          </rPr>
          <t>The system is configured to redirect ICMP.</t>
        </r>
      </text>
    </comment>
    <comment ref="J20" authorId="0" shapeId="0" xr:uid="{00000000-0006-0000-0500-00002D000000}">
      <text>
        <r>
          <rPr>
            <sz val="11"/>
            <rFont val="Calibri"/>
          </rPr>
          <t>The system is configured to detect and configure default gateway addresses.</t>
        </r>
      </text>
    </comment>
    <comment ref="K20" authorId="0" shapeId="0" xr:uid="{00000000-0006-0000-0500-00002E000000}">
      <text>
        <r>
          <rPr>
            <sz val="11"/>
            <rFont val="Calibri"/>
          </rPr>
          <t>The system must be configured to ignore NetBIOS name release requests except from WINS servers.</t>
        </r>
      </text>
    </comment>
    <comment ref="L20" authorId="0" shapeId="0" xr:uid="{00000000-0006-0000-0500-00002F000000}">
      <text>
        <r>
          <rPr>
            <sz val="11"/>
            <rFont val="Calibri"/>
          </rPr>
          <t>A host-based firewall must be installed and enabled on the system.</t>
        </r>
      </text>
    </comment>
    <comment ref="H21" authorId="0" shapeId="0" xr:uid="{00000000-0006-0000-0500-000030000000}">
      <text>
        <r>
          <rPr>
            <sz val="11"/>
            <rFont val="Calibri"/>
          </rPr>
          <t>Anonymous shares are not restricted.</t>
        </r>
      </text>
    </comment>
    <comment ref="I21" authorId="0" shapeId="0" xr:uid="{00000000-0006-0000-0500-000031000000}">
      <text>
        <r>
          <rPr>
            <sz val="11"/>
            <rFont val="Calibri"/>
          </rPr>
          <t>Anonymous access to the registry must be restricted.</t>
        </r>
      </text>
    </comment>
    <comment ref="J21" authorId="0" shapeId="0" xr:uid="{00000000-0006-0000-0500-000032000000}">
      <text>
        <r>
          <rPr>
            <sz val="11"/>
            <rFont val="Calibri"/>
          </rPr>
          <t>Anonymous SID/Name translation is allowed.</t>
        </r>
      </text>
    </comment>
    <comment ref="K21" authorId="0" shapeId="0" xr:uid="{00000000-0006-0000-0500-000033000000}">
      <text>
        <r>
          <rPr>
            <sz val="11"/>
            <rFont val="Calibri"/>
          </rPr>
          <t>Unauthorized named pipes are accessible with anonymous credentials.</t>
        </r>
      </text>
    </comment>
    <comment ref="L21" authorId="0" shapeId="0" xr:uid="{00000000-0006-0000-0500-000034000000}">
      <text>
        <r>
          <rPr>
            <sz val="11"/>
            <rFont val="Calibri"/>
          </rPr>
          <t>Unauthorized registry paths are remotely accessible.</t>
        </r>
      </text>
    </comment>
    <comment ref="M21" authorId="0" shapeId="0" xr:uid="{00000000-0006-0000-0500-000035000000}">
      <text>
        <r>
          <rPr>
            <sz val="11"/>
            <rFont val="Calibri"/>
          </rPr>
          <t>Unauthorized shares can be accessed anonymously.</t>
        </r>
      </text>
    </comment>
    <comment ref="N21" authorId="0" shapeId="0" xr:uid="{00000000-0006-0000-0500-000036000000}">
      <text>
        <r>
          <rPr>
            <sz val="11"/>
            <rFont val="Calibri"/>
          </rPr>
          <t>The system is configured to give anonymous users Everyone rights.</t>
        </r>
      </text>
    </comment>
    <comment ref="O21" authorId="0" shapeId="0" xr:uid="{00000000-0006-0000-0500-000037000000}">
      <text>
        <r>
          <rPr>
            <sz val="11"/>
            <rFont val="Calibri"/>
          </rPr>
          <t>Unauthorized registry paths and sub-paths are remotely accessible.</t>
        </r>
      </text>
    </comment>
    <comment ref="P21" authorId="0" shapeId="0" xr:uid="{00000000-0006-0000-0500-000038000000}">
      <text>
        <r>
          <rPr>
            <sz val="11"/>
            <rFont val="Calibri"/>
          </rPr>
          <t>Named Pipes and Shares can be accessed anonymously.</t>
        </r>
      </text>
    </comment>
    <comment ref="Q21" authorId="0" shapeId="0" xr:uid="{00000000-0006-0000-0500-000039000000}">
      <text>
        <r>
          <rPr>
            <sz val="11"/>
            <rFont val="Calibri"/>
          </rPr>
          <t>Restrict unauthenticated RPC clients.</t>
        </r>
      </text>
    </comment>
    <comment ref="R21" authorId="0" shapeId="0" xr:uid="{00000000-0006-0000-0500-00003A000000}">
      <text>
        <r>
          <rPr>
            <sz val="11"/>
            <rFont val="Calibri"/>
          </rPr>
          <t>Inbound exceptions to the firewall on domain workstations must only allow authorized management systems and remote management hosts.</t>
        </r>
      </text>
    </comment>
    <comment ref="H31" authorId="0" shapeId="0" xr:uid="{00000000-0006-0000-0500-00003B000000}">
      <text>
        <r>
          <rPr>
            <sz val="11"/>
            <rFont val="Calibri"/>
          </rPr>
          <t>The built-in guest account is not disabled.</t>
        </r>
      </text>
    </comment>
    <comment ref="I31" authorId="0" shapeId="0" xr:uid="{00000000-0006-0000-0500-00003C000000}">
      <text>
        <r>
          <rPr>
            <sz val="11"/>
            <rFont val="Calibri"/>
          </rPr>
          <t>Only administrators responsible for the system must have Administrator rights on the system.</t>
        </r>
      </text>
    </comment>
    <comment ref="J31" authorId="0" shapeId="0" xr:uid="{00000000-0006-0000-0500-00003D000000}">
      <text>
        <r>
          <rPr>
            <sz val="11"/>
            <rFont val="Calibri"/>
          </rPr>
          <t>Users with Administrative privilege are not documented or do not have separate accounts for administrative duties and normal operational tasks.</t>
        </r>
      </text>
    </comment>
    <comment ref="K31" authorId="0" shapeId="0" xr:uid="{00000000-0006-0000-0500-00003E000000}">
      <text>
        <r>
          <rPr>
            <sz val="11"/>
            <rFont val="Calibri"/>
          </rPr>
          <t>Automatic logons must be disabled.</t>
        </r>
      </text>
    </comment>
    <comment ref="L31" authorId="0" shapeId="0" xr:uid="{00000000-0006-0000-0500-00003F000000}">
      <text>
        <r>
          <rPr>
            <sz val="11"/>
            <rFont val="Calibri"/>
          </rPr>
          <t>Members of the Backup Operators group must have separate accounts for backup duties and normal operational tasks.</t>
        </r>
      </text>
    </comment>
    <comment ref="M31" authorId="0" shapeId="0" xr:uid="{00000000-0006-0000-0500-000040000000}">
      <text>
        <r>
          <rPr>
            <sz val="11"/>
            <rFont val="Calibri"/>
          </rPr>
          <t>Built-in Admin Account Status</t>
        </r>
      </text>
    </comment>
    <comment ref="N31" authorId="0" shapeId="0" xr:uid="{00000000-0006-0000-0500-000041000000}">
      <text>
        <r>
          <rPr>
            <sz val="11"/>
            <rFont val="Calibri"/>
          </rPr>
          <t>Unapproved Users have access to Debug programs.</t>
        </r>
      </text>
    </comment>
    <comment ref="O31" authorId="0" shapeId="0" xr:uid="{00000000-0006-0000-0500-000042000000}">
      <text>
        <r>
          <rPr>
            <sz val="11"/>
            <rFont val="Calibri"/>
          </rPr>
          <t>The Windows Installer Always install with elevated privileges must be disabled.</t>
        </r>
      </text>
    </comment>
    <comment ref="P31" authorId="0" shapeId="0" xr:uid="{00000000-0006-0000-0500-000043000000}">
      <text>
        <r>
          <rPr>
            <sz val="11"/>
            <rFont val="Calibri"/>
          </rPr>
          <t>Local administrator accounts must have their privileged token filtered to prevent elevated privileges from being used over the network on domain systems.</t>
        </r>
      </text>
    </comment>
    <comment ref="Q31" authorId="0" shapeId="0" xr:uid="{00000000-0006-0000-0500-000044000000}">
      <text>
        <r>
          <rPr>
            <sz val="11"/>
            <rFont val="Calibri"/>
          </rPr>
          <t>Policy must require that administrative user accounts not be used with applications that access the internet, such as web browsers, or with potential internet sources, such as email.</t>
        </r>
      </text>
    </comment>
    <comment ref="H34" authorId="0" shapeId="0" xr:uid="{00000000-0006-0000-0500-000045000000}">
      <text>
        <r>
          <rPr>
            <sz val="11"/>
            <rFont val="Calibri"/>
          </rPr>
          <t>Permissions for event logs must conform to minimum requirements.</t>
        </r>
      </text>
    </comment>
    <comment ref="I34" authorId="0" shapeId="0" xr:uid="{00000000-0006-0000-0500-000046000000}">
      <text>
        <r>
          <rPr>
            <sz val="11"/>
            <rFont val="Calibri"/>
          </rPr>
          <t>ACLs for system files and directories do not conform to minimum requirements.</t>
        </r>
      </text>
    </comment>
    <comment ref="J34" authorId="0" shapeId="0" xr:uid="{00000000-0006-0000-0500-000047000000}">
      <text>
        <r>
          <rPr>
            <sz val="11"/>
            <rFont val="Calibri"/>
          </rPr>
          <t>ACLs for disabled services do not conform to minimum standards.</t>
        </r>
      </text>
    </comment>
    <comment ref="K34" authorId="0" shapeId="0" xr:uid="{00000000-0006-0000-0500-000048000000}">
      <text>
        <r>
          <rPr>
            <sz val="11"/>
            <rFont val="Calibri"/>
          </rPr>
          <t>File share ACLs have not been reconfigured to remove the Everyone group.</t>
        </r>
      </text>
    </comment>
    <comment ref="L34" authorId="0" shapeId="0" xr:uid="{00000000-0006-0000-0500-000049000000}">
      <text>
        <r>
          <rPr>
            <sz val="11"/>
            <rFont val="Calibri"/>
          </rPr>
          <t>A Windows system has a writable DCOM configuration.</t>
        </r>
      </text>
    </comment>
    <comment ref="M34" authorId="0" shapeId="0" xr:uid="{00000000-0006-0000-0500-00004A000000}">
      <text>
        <r>
          <rPr>
            <sz val="11"/>
            <rFont val="Calibri"/>
          </rPr>
          <t>Standard user accounts must only have Read permissions to the Winlogon registry key.</t>
        </r>
      </text>
    </comment>
    <comment ref="N34" authorId="0" shapeId="0" xr:uid="{00000000-0006-0000-0500-00004B000000}">
      <text>
        <r>
          <rPr>
            <sz val="11"/>
            <rFont val="Calibri"/>
          </rPr>
          <t>Standard user accounts must only have Read permissions to the Active Setup\Installed Components registry key.</t>
        </r>
      </text>
    </comment>
    <comment ref="H35" authorId="0" shapeId="0" xr:uid="{00000000-0006-0000-0500-00004C000000}">
      <text>
        <r>
          <rPr>
            <sz val="11"/>
            <rFont val="Calibri"/>
          </rPr>
          <t>The system is not configured to use Safe DLL Search Mode.</t>
        </r>
      </text>
    </comment>
    <comment ref="H41" authorId="0" shapeId="0" xr:uid="{00000000-0006-0000-0500-00004D000000}">
      <text>
        <r>
          <rPr>
            <sz val="11"/>
            <rFont val="Calibri"/>
          </rPr>
          <t>Systems must be at supported service packs (SP) or releases levels.</t>
        </r>
      </text>
    </comment>
    <comment ref="I41" authorId="0" shapeId="0" xr:uid="{00000000-0006-0000-0500-00004E000000}">
      <text>
        <r>
          <rPr>
            <sz val="11"/>
            <rFont val="Calibri"/>
          </rPr>
          <t>Security-related Software Patches are not applied.</t>
        </r>
      </text>
    </comment>
    <comment ref="J41" authorId="0" shapeId="0" xr:uid="{00000000-0006-0000-0500-00004F000000}">
      <text>
        <r>
          <rPr>
            <sz val="11"/>
            <rFont val="Calibri"/>
          </rPr>
          <t>Windows operating systems that are no longer supported by the vendor for security updates must not be installed on a system.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Shared user accounts are permitted on the system.</t>
        </r>
      </text>
    </comment>
    <comment ref="K3" authorId="0" shapeId="0" xr:uid="{00000000-0006-0000-0600-000008000000}">
      <text>
        <r>
          <rPr>
            <sz val="11"/>
            <rFont val="Calibri"/>
          </rPr>
          <t>Outdated or unused accounts must be removed from the system.</t>
        </r>
      </text>
    </comment>
    <comment ref="L3" authorId="0" shapeId="0" xr:uid="{00000000-0006-0000-0600-000002000000}">
      <text>
        <r>
          <rPr>
            <sz val="11"/>
            <rFont val="Calibri"/>
          </rPr>
          <t>The built-in guest account is not disabled.</t>
        </r>
      </text>
    </comment>
    <comment ref="M3" authorId="0" shapeId="0" xr:uid="{00000000-0006-0000-0600-000003000000}">
      <text>
        <r>
          <rPr>
            <sz val="11"/>
            <rFont val="Calibri"/>
          </rPr>
          <t>Automatic logons must be disabled.</t>
        </r>
      </text>
    </comment>
    <comment ref="N3" authorId="0" shapeId="0" xr:uid="{00000000-0006-0000-0600-000004000000}">
      <text>
        <r>
          <rPr>
            <sz val="11"/>
            <rFont val="Calibri"/>
          </rPr>
          <t>Local users must not exist on a system in a domain.</t>
        </r>
      </text>
    </comment>
    <comment ref="O3" authorId="0" shapeId="0" xr:uid="{00000000-0006-0000-0600-000005000000}">
      <text>
        <r>
          <rPr>
            <sz val="11"/>
            <rFont val="Calibri"/>
          </rPr>
          <t>The Recovery Console option is set to permit automatic logon to the system.</t>
        </r>
      </text>
    </comment>
    <comment ref="P3" authorId="0" shapeId="0" xr:uid="{00000000-0006-0000-0600-000006000000}">
      <text>
        <r>
          <rPr>
            <sz val="11"/>
            <rFont val="Calibri"/>
          </rPr>
          <t>The system does not have a backup administrator account</t>
        </r>
      </text>
    </comment>
    <comment ref="Q3" authorId="0" shapeId="0" xr:uid="{00000000-0006-0000-0600-000007000000}">
      <text>
        <r>
          <rPr>
            <sz val="11"/>
            <rFont val="Calibri"/>
          </rPr>
          <t>Built-in Admin Account Status</t>
        </r>
      </text>
    </comment>
    <comment ref="J4" authorId="0" shapeId="0" xr:uid="{00000000-0006-0000-0600-000009000000}">
      <text>
        <r>
          <rPr>
            <sz val="11"/>
            <rFont val="Calibri"/>
          </rPr>
          <t>Anonymous shares are not restricted.</t>
        </r>
      </text>
    </comment>
    <comment ref="K4" authorId="0" shapeId="0" xr:uid="{00000000-0006-0000-0600-000015000000}">
      <text>
        <r>
          <rPr>
            <sz val="11"/>
            <rFont val="Calibri"/>
          </rPr>
          <t>Installed FTP server is configured to allow prohibited logins.</t>
        </r>
      </text>
    </comment>
    <comment ref="L4" authorId="0" shapeId="0" xr:uid="{00000000-0006-0000-0600-000016000000}">
      <text>
        <r>
          <rPr>
            <sz val="11"/>
            <rFont val="Calibri"/>
          </rPr>
          <t>Installed FTP server is configured to allow access to the system drive.</t>
        </r>
      </text>
    </comment>
    <comment ref="M4" authorId="0" shapeId="0" xr:uid="{00000000-0006-0000-0600-000017000000}">
      <text>
        <r>
          <rPr>
            <sz val="11"/>
            <rFont val="Calibri"/>
          </rPr>
          <t>ACLs for system files and directories do not conform to minimum requirements.</t>
        </r>
      </text>
    </comment>
    <comment ref="N4" authorId="0" shapeId="0" xr:uid="{00000000-0006-0000-0600-000018000000}">
      <text>
        <r>
          <rPr>
            <sz val="11"/>
            <rFont val="Calibri"/>
          </rPr>
          <t>Anonymous access to the registry must be restricted.</t>
        </r>
      </text>
    </comment>
    <comment ref="O4" authorId="0" shapeId="0" xr:uid="{00000000-0006-0000-0600-000019000000}">
      <text>
        <r>
          <rPr>
            <sz val="11"/>
            <rFont val="Calibri"/>
          </rPr>
          <t>ACLs for disabled services do not conform to minimum standards.</t>
        </r>
      </text>
    </comment>
    <comment ref="P4" authorId="0" shapeId="0" xr:uid="{00000000-0006-0000-0600-00001A000000}">
      <text>
        <r>
          <rPr>
            <sz val="11"/>
            <rFont val="Calibri"/>
          </rPr>
          <t>File share ACLs have not been reconfigured to remove the Everyone group.</t>
        </r>
      </text>
    </comment>
    <comment ref="Q4" authorId="0" shapeId="0" xr:uid="{00000000-0006-0000-0600-00001B000000}">
      <text>
        <r>
          <rPr>
            <sz val="11"/>
            <rFont val="Calibri"/>
          </rPr>
          <t>Anonymous SID/Name translation is allowed.</t>
        </r>
      </text>
    </comment>
    <comment ref="R4" authorId="0" shapeId="0" xr:uid="{00000000-0006-0000-0600-00000A000000}">
      <text>
        <r>
          <rPr>
            <sz val="11"/>
            <rFont val="Calibri"/>
          </rPr>
          <t>Unauthorized named pipes are accessible with anonymous credentials.</t>
        </r>
      </text>
    </comment>
    <comment ref="S4" authorId="0" shapeId="0" xr:uid="{00000000-0006-0000-0600-00000B000000}">
      <text>
        <r>
          <rPr>
            <sz val="11"/>
            <rFont val="Calibri"/>
          </rPr>
          <t>Unauthorized registry paths are remotely accessible.</t>
        </r>
      </text>
    </comment>
    <comment ref="T4" authorId="0" shapeId="0" xr:uid="{00000000-0006-0000-0600-00000C000000}">
      <text>
        <r>
          <rPr>
            <sz val="11"/>
            <rFont val="Calibri"/>
          </rPr>
          <t>Unauthorized shares can be accessed anonymously.</t>
        </r>
      </text>
    </comment>
    <comment ref="U4" authorId="0" shapeId="0" xr:uid="{00000000-0006-0000-0600-00000D000000}">
      <text>
        <r>
          <rPr>
            <sz val="11"/>
            <rFont val="Calibri"/>
          </rPr>
          <t>The system is configured to give anonymous users Everyone rights.</t>
        </r>
      </text>
    </comment>
    <comment ref="V4" authorId="0" shapeId="0" xr:uid="{00000000-0006-0000-0600-00000E000000}">
      <text>
        <r>
          <rPr>
            <sz val="11"/>
            <rFont val="Calibri"/>
          </rPr>
          <t>The system is not configured to use the Classic security model.</t>
        </r>
      </text>
    </comment>
    <comment ref="W4" authorId="0" shapeId="0" xr:uid="{00000000-0006-0000-0600-00000F000000}">
      <text>
        <r>
          <rPr>
            <sz val="11"/>
            <rFont val="Calibri"/>
          </rPr>
          <t>Unauthorized registry paths and sub-paths are remotely accessible.</t>
        </r>
      </text>
    </comment>
    <comment ref="X4" authorId="0" shapeId="0" xr:uid="{00000000-0006-0000-0600-000010000000}">
      <text>
        <r>
          <rPr>
            <sz val="11"/>
            <rFont val="Calibri"/>
          </rPr>
          <t>A Windows system has a writable DCOM configuration.</t>
        </r>
      </text>
    </comment>
    <comment ref="Y4" authorId="0" shapeId="0" xr:uid="{00000000-0006-0000-0600-000011000000}">
      <text>
        <r>
          <rPr>
            <sz val="11"/>
            <rFont val="Calibri"/>
          </rPr>
          <t>Named Pipes and Shares can be accessed anonymously.</t>
        </r>
      </text>
    </comment>
    <comment ref="Z4" authorId="0" shapeId="0" xr:uid="{00000000-0006-0000-0600-000012000000}">
      <text>
        <r>
          <rPr>
            <sz val="11"/>
            <rFont val="Calibri"/>
          </rPr>
          <t>Restrict unauthenticated RPC clients.</t>
        </r>
      </text>
    </comment>
    <comment ref="AA4" authorId="0" shapeId="0" xr:uid="{00000000-0006-0000-0600-000013000000}">
      <text>
        <r>
          <rPr>
            <sz val="11"/>
            <rFont val="Calibri"/>
          </rPr>
          <t>Standard user accounts must only have Read permissions to the Winlogon registry key.</t>
        </r>
      </text>
    </comment>
    <comment ref="AB4" authorId="0" shapeId="0" xr:uid="{00000000-0006-0000-0600-000014000000}">
      <text>
        <r>
          <rPr>
            <sz val="11"/>
            <rFont val="Calibri"/>
          </rPr>
          <t>Standard user accounts must only have Read permissions to the Active Setup\Installed Components registry key.</t>
        </r>
      </text>
    </comment>
    <comment ref="J7" authorId="0" shapeId="0" xr:uid="{00000000-0006-0000-0600-00001C000000}">
      <text>
        <r>
          <rPr>
            <sz val="11"/>
            <rFont val="Calibri"/>
          </rPr>
          <t>User rights assignments must meet minimum requirements.</t>
        </r>
      </text>
    </comment>
    <comment ref="K7" authorId="0" shapeId="0" xr:uid="{00000000-0006-0000-0600-00001D000000}">
      <text>
        <r>
          <rPr>
            <sz val="11"/>
            <rFont val="Calibri"/>
          </rPr>
          <t>Only administrators responsible for the system must have Administrator rights on the system.</t>
        </r>
      </text>
    </comment>
    <comment ref="L7" authorId="0" shapeId="0" xr:uid="{00000000-0006-0000-0600-00001E000000}">
      <text>
        <r>
          <rPr>
            <sz val="11"/>
            <rFont val="Calibri"/>
          </rPr>
          <t>Print driver installation privilege is not restricted to administrators.</t>
        </r>
      </text>
    </comment>
    <comment ref="M7" authorId="0" shapeId="0" xr:uid="{00000000-0006-0000-0600-00001F000000}">
      <text>
        <r>
          <rPr>
            <sz val="11"/>
            <rFont val="Calibri"/>
          </rPr>
          <t>The Deny access to this computer from the network user right on workstations must be configured to prevent access from highly privileged domain accounts and local administrator accounts on domain systems and unauthenticated access on all systems.</t>
        </r>
      </text>
    </comment>
    <comment ref="N7" authorId="0" shapeId="0" xr:uid="{00000000-0006-0000-0600-000020000000}">
      <text>
        <r>
          <rPr>
            <sz val="11"/>
            <rFont val="Calibri"/>
          </rPr>
          <t>User Account Control - Behavior of elevation prompt for standard users.</t>
        </r>
      </text>
    </comment>
    <comment ref="O7" authorId="0" shapeId="0" xr:uid="{00000000-0006-0000-0600-000021000000}">
      <text>
        <r>
          <rPr>
            <sz val="11"/>
            <rFont val="Calibri"/>
          </rPr>
          <t>User Account Control - Detect Application Installations</t>
        </r>
      </text>
    </comment>
    <comment ref="P7" authorId="0" shapeId="0" xr:uid="{00000000-0006-0000-0600-000022000000}">
      <text>
        <r>
          <rPr>
            <sz val="11"/>
            <rFont val="Calibri"/>
          </rPr>
          <t>User Account Control - Elevate UIAccess applications that are in secure locations</t>
        </r>
      </text>
    </comment>
    <comment ref="Q7" authorId="0" shapeId="0" xr:uid="{00000000-0006-0000-0600-000023000000}">
      <text>
        <r>
          <rPr>
            <sz val="11"/>
            <rFont val="Calibri"/>
          </rPr>
          <t>User Account Control - Non UAC Compliant Application Virtualization</t>
        </r>
      </text>
    </comment>
    <comment ref="R7" authorId="0" shapeId="0" xr:uid="{00000000-0006-0000-0600-000024000000}">
      <text>
        <r>
          <rPr>
            <sz val="11"/>
            <rFont val="Calibri"/>
          </rPr>
          <t>Windows Installer – User Control</t>
        </r>
      </text>
    </comment>
    <comment ref="S7" authorId="0" shapeId="0" xr:uid="{00000000-0006-0000-0600-000025000000}">
      <text>
        <r>
          <rPr>
            <sz val="11"/>
            <rFont val="Calibri"/>
          </rPr>
          <t>User Account Control – Executable Elevation</t>
        </r>
      </text>
    </comment>
    <comment ref="T7" authorId="0" shapeId="0" xr:uid="{00000000-0006-0000-0600-000026000000}">
      <text>
        <r>
          <rPr>
            <sz val="11"/>
            <rFont val="Calibri"/>
          </rPr>
          <t>The Deny log on as a batch job user right on workstations must be configured to prevent access from highly privileged domain accounts on domain systems and unauthenticated access on all systems.</t>
        </r>
      </text>
    </comment>
    <comment ref="U7" authorId="0" shapeId="0" xr:uid="{00000000-0006-0000-0600-000027000000}">
      <text>
        <r>
          <rPr>
            <sz val="11"/>
            <rFont val="Calibri"/>
          </rPr>
          <t>The Deny log on as a service user right on workstations must be configured to prevent access from highly privileged domain accounts on domain systems.  No other groups or accounts must be assigned this right.</t>
        </r>
      </text>
    </comment>
    <comment ref="V7" authorId="0" shapeId="0" xr:uid="{00000000-0006-0000-0600-000028000000}">
      <text>
        <r>
          <rPr>
            <sz val="11"/>
            <rFont val="Calibri"/>
          </rPr>
          <t>The Deny log on locally user right on workstations must be configured to prevent access from highly privileged domain accounts on domain systems and unauthenticated access on all systems.</t>
        </r>
      </text>
    </comment>
    <comment ref="W7" authorId="0" shapeId="0" xr:uid="{00000000-0006-0000-0600-000029000000}">
      <text>
        <r>
          <rPr>
            <sz val="11"/>
            <rFont val="Calibri"/>
          </rPr>
          <t>The Deny log on through Terminal Services user right on workstations must prevent all access if TS is not used by the organization.  If TS is used, it must be configured to prevent access from highly privileged domain accounts and local administrator accounts on domain systems and unauthenticated access on all systems.</t>
        </r>
      </text>
    </comment>
    <comment ref="X7" authorId="0" shapeId="0" xr:uid="{00000000-0006-0000-0600-00002A000000}">
      <text>
        <r>
          <rPr>
            <sz val="11"/>
            <rFont val="Calibri"/>
          </rPr>
          <t>The Windows Installer Always install with elevated privileges must be disabled.</t>
        </r>
      </text>
    </comment>
    <comment ref="J8" authorId="0" shapeId="0" xr:uid="{00000000-0006-0000-0600-00002B000000}">
      <text>
        <r>
          <rPr>
            <sz val="11"/>
            <rFont val="Calibri"/>
          </rPr>
          <t>Unauthorized users are granted right to Act as part of the operating system.</t>
        </r>
      </text>
    </comment>
    <comment ref="K8" authorId="0" shapeId="0" xr:uid="{00000000-0006-0000-0600-00002C000000}">
      <text>
        <r>
          <rPr>
            <sz val="11"/>
            <rFont val="Calibri"/>
          </rPr>
          <t>User rights assignments must meet minimum requirements.</t>
        </r>
      </text>
    </comment>
    <comment ref="L8" authorId="0" shapeId="0" xr:uid="{00000000-0006-0000-0600-00002D000000}">
      <text>
        <r>
          <rPr>
            <sz val="11"/>
            <rFont val="Calibri"/>
          </rPr>
          <t>Only administrators responsible for the system must have Administrator rights on the system.</t>
        </r>
      </text>
    </comment>
    <comment ref="M8" authorId="0" shapeId="0" xr:uid="{00000000-0006-0000-0600-00002E000000}">
      <text>
        <r>
          <rPr>
            <sz val="11"/>
            <rFont val="Calibri"/>
          </rPr>
          <t>Users with Administrative privilege are not documented or do not have separate accounts for administrative duties and normal operational tasks.</t>
        </r>
      </text>
    </comment>
    <comment ref="N8" authorId="0" shapeId="0" xr:uid="{00000000-0006-0000-0600-00002F000000}">
      <text>
        <r>
          <rPr>
            <sz val="11"/>
            <rFont val="Calibri"/>
          </rPr>
          <t>Members of the Backup Operators group must have separate accounts for backup duties and normal operational tasks.</t>
        </r>
      </text>
    </comment>
    <comment ref="O8" authorId="0" shapeId="0" xr:uid="{00000000-0006-0000-0600-000030000000}">
      <text>
        <r>
          <rPr>
            <sz val="11"/>
            <rFont val="Calibri"/>
          </rPr>
          <t>User Account Control - Built In Admin Approval Mode</t>
        </r>
      </text>
    </comment>
    <comment ref="P8" authorId="0" shapeId="0" xr:uid="{00000000-0006-0000-0600-000031000000}">
      <text>
        <r>
          <rPr>
            <sz val="11"/>
            <rFont val="Calibri"/>
          </rPr>
          <t>User Account Control - Behavior of elevation prompt for administrators</t>
        </r>
      </text>
    </comment>
    <comment ref="Q8" authorId="0" shapeId="0" xr:uid="{00000000-0006-0000-0600-000032000000}">
      <text>
        <r>
          <rPr>
            <sz val="11"/>
            <rFont val="Calibri"/>
          </rPr>
          <t>User Account Control - Run all admins in Admin Approval Mode</t>
        </r>
      </text>
    </comment>
    <comment ref="R8" authorId="0" shapeId="0" xr:uid="{00000000-0006-0000-0600-000033000000}">
      <text>
        <r>
          <rPr>
            <sz val="11"/>
            <rFont val="Calibri"/>
          </rPr>
          <t>User Account Control - Switch to secure desktop</t>
        </r>
      </text>
    </comment>
    <comment ref="S8" authorId="0" shapeId="0" xr:uid="{00000000-0006-0000-0600-000034000000}">
      <text>
        <r>
          <rPr>
            <sz val="11"/>
            <rFont val="Calibri"/>
          </rPr>
          <t>Require username and password to elevate a running application.</t>
        </r>
      </text>
    </comment>
    <comment ref="T8" authorId="0" shapeId="0" xr:uid="{00000000-0006-0000-0600-000035000000}">
      <text>
        <r>
          <rPr>
            <sz val="11"/>
            <rFont val="Calibri"/>
          </rPr>
          <t>Unapproved Users have access to Debug programs.</t>
        </r>
      </text>
    </comment>
    <comment ref="U8" authorId="0" shapeId="0" xr:uid="{00000000-0006-0000-0600-000036000000}">
      <text>
        <r>
          <rPr>
            <sz val="11"/>
            <rFont val="Calibri"/>
          </rPr>
          <t>Local administrator accounts must have their privileged token filtered to prevent elevated privileges from being used over the network on domain systems.</t>
        </r>
      </text>
    </comment>
    <comment ref="V8" authorId="0" shapeId="0" xr:uid="{00000000-0006-0000-0600-000037000000}">
      <text>
        <r>
          <rPr>
            <sz val="11"/>
            <rFont val="Calibri"/>
          </rPr>
          <t>Policy must require that administrative user accounts not be used with applications that access the internet, such as web browsers, or with potential internet sources, such as email.</t>
        </r>
      </text>
    </comment>
    <comment ref="W8" authorId="0" shapeId="0" xr:uid="{00000000-0006-0000-0600-000038000000}">
      <text>
        <r>
          <rPr>
            <sz val="11"/>
            <rFont val="Calibri"/>
          </rPr>
          <t>A group must be defined on domain systems to include all local administrator accounts.</t>
        </r>
      </text>
    </comment>
    <comment ref="J10" authorId="0" shapeId="0" xr:uid="{00000000-0006-0000-0600-000039000000}">
      <text>
        <r>
          <rPr>
            <sz val="11"/>
            <rFont val="Calibri"/>
          </rPr>
          <t>Number of allowed bad-logon attempts does not meet minimum requirements.</t>
        </r>
      </text>
    </comment>
    <comment ref="K10" authorId="0" shapeId="0" xr:uid="{00000000-0006-0000-0600-00003A000000}">
      <text>
        <r>
          <rPr>
            <sz val="11"/>
            <rFont val="Calibri"/>
          </rPr>
          <t>Time before bad-logon counter is reset does not meet minimum requirements.</t>
        </r>
      </text>
    </comment>
    <comment ref="L10" authorId="0" shapeId="0" xr:uid="{00000000-0006-0000-0600-00003B000000}">
      <text>
        <r>
          <rPr>
            <sz val="11"/>
            <rFont val="Calibri"/>
          </rPr>
          <t>Lockout duration does not meet minimum requirements.</t>
        </r>
      </text>
    </comment>
    <comment ref="J11" authorId="0" shapeId="0" xr:uid="{00000000-0006-0000-0600-00003C000000}">
      <text>
        <r>
          <rPr>
            <sz val="11"/>
            <rFont val="Calibri"/>
          </rPr>
          <t>The system configuration is not set with a password-protected screen saver.</t>
        </r>
      </text>
    </comment>
    <comment ref="K11" authorId="0" shapeId="0" xr:uid="{00000000-0006-0000-0600-00003D000000}">
      <text>
        <r>
          <rPr>
            <sz val="11"/>
            <rFont val="Calibri"/>
          </rPr>
          <t>The Smart Card removal option is set to take no action.</t>
        </r>
      </text>
    </comment>
    <comment ref="L11" authorId="0" shapeId="0" xr:uid="{00000000-0006-0000-0600-00003E000000}">
      <text>
        <r>
          <rPr>
            <sz val="11"/>
            <rFont val="Calibri"/>
          </rPr>
          <t>The amount of idle time required before suspending a session must be properly set.</t>
        </r>
      </text>
    </comment>
    <comment ref="M11" authorId="0" shapeId="0" xr:uid="{00000000-0006-0000-0600-00003F000000}">
      <text>
        <r>
          <rPr>
            <sz val="11"/>
            <rFont val="Calibri"/>
          </rPr>
          <t>Terminal Services idle session time limit does not meet the requirement.</t>
        </r>
      </text>
    </comment>
    <comment ref="N11" authorId="0" shapeId="0" xr:uid="{00000000-0006-0000-0600-000040000000}">
      <text>
        <r>
          <rPr>
            <sz val="11"/>
            <rFont val="Calibri"/>
          </rPr>
          <t>This check verifies that Windows is configured to have password protection take effect within a limited time frame when the screen saver becomes active.</t>
        </r>
      </text>
    </comment>
    <comment ref="O11" authorId="0" shapeId="0" xr:uid="{00000000-0006-0000-0600-000041000000}">
      <text>
        <r>
          <rPr>
            <sz val="11"/>
            <rFont val="Calibri"/>
          </rPr>
          <t>Power Mgmt – Password Wake on Battery</t>
        </r>
      </text>
    </comment>
    <comment ref="P11" authorId="0" shapeId="0" xr:uid="{00000000-0006-0000-0600-000042000000}">
      <text>
        <r>
          <rPr>
            <sz val="11"/>
            <rFont val="Calibri"/>
          </rPr>
          <t>Power Mgmt – Password Wake When Plugged In</t>
        </r>
      </text>
    </comment>
    <comment ref="J13" authorId="0" shapeId="0" xr:uid="{00000000-0006-0000-0600-000043000000}">
      <text>
        <r>
          <rPr>
            <sz val="11"/>
            <rFont val="Calibri"/>
          </rPr>
          <t>Users must be forcibly disconnected when their logon hours expire.</t>
        </r>
      </text>
    </comment>
    <comment ref="K13" authorId="0" shapeId="0" xr:uid="{00000000-0006-0000-0600-000044000000}">
      <text>
        <r>
          <rPr>
            <sz val="11"/>
            <rFont val="Calibri"/>
          </rPr>
          <t>The system is not configured to force users to log off when their allowed logon hours expire.</t>
        </r>
      </text>
    </comment>
    <comment ref="L13" authorId="0" shapeId="0" xr:uid="{00000000-0006-0000-0600-000045000000}">
      <text>
        <r>
          <rPr>
            <sz val="11"/>
            <rFont val="Calibri"/>
          </rPr>
          <t>Terminal Services is not configured to set a time limit for disconnected sessions.</t>
        </r>
      </text>
    </comment>
    <comment ref="M13" authorId="0" shapeId="0" xr:uid="{00000000-0006-0000-0600-000046000000}">
      <text>
        <r>
          <rPr>
            <sz val="11"/>
            <rFont val="Calibri"/>
          </rPr>
          <t>Terminal Services idle session time limit does not meet the requirement.</t>
        </r>
      </text>
    </comment>
    <comment ref="J23" authorId="0" shapeId="0" xr:uid="{00000000-0006-0000-0600-000047000000}">
      <text>
        <r>
          <rPr>
            <sz val="11"/>
            <rFont val="Calibri"/>
          </rPr>
          <t>Auditing must be configured as required.</t>
        </r>
      </text>
    </comment>
    <comment ref="K23" authorId="0" shapeId="0" xr:uid="{00000000-0006-0000-0600-000048000000}">
      <text>
        <r>
          <rPr>
            <sz val="11"/>
            <rFont val="Calibri"/>
          </rPr>
          <t>Auditing Access of Global System Objects must be turned off.</t>
        </r>
      </text>
    </comment>
    <comment ref="L23" authorId="0" shapeId="0" xr:uid="{00000000-0006-0000-0600-000049000000}">
      <text>
        <r>
          <rPr>
            <sz val="11"/>
            <rFont val="Calibri"/>
          </rPr>
          <t>Audit of Backup and Restore Privileges is not turned off.</t>
        </r>
      </text>
    </comment>
    <comment ref="M23" authorId="0" shapeId="0" xr:uid="{00000000-0006-0000-0600-00004A000000}">
      <text>
        <r>
          <rPr>
            <sz val="11"/>
            <rFont val="Calibri"/>
          </rPr>
          <t>Audit policy using subcategories is enabled.</t>
        </r>
      </text>
    </comment>
    <comment ref="N23" authorId="0" shapeId="0" xr:uid="{00000000-0006-0000-0600-00004B000000}">
      <text>
        <r>
          <rPr>
            <sz val="11"/>
            <rFont val="Calibri"/>
          </rPr>
          <t>Remote Assistance – Session Logging</t>
        </r>
      </text>
    </comment>
    <comment ref="O23" authorId="0" shapeId="0" xr:uid="{00000000-0006-0000-0600-00004C000000}">
      <text>
        <r>
          <rPr>
            <sz val="11"/>
            <rFont val="Calibri"/>
          </rPr>
          <t>The system must be configured to save Error Reporting events and messages to the system event log.</t>
        </r>
      </text>
    </comment>
    <comment ref="J24" authorId="0" shapeId="0" xr:uid="{00000000-0006-0000-0600-00004D000000}">
      <text>
        <r>
          <rPr>
            <sz val="11"/>
            <rFont val="Calibri"/>
          </rPr>
          <t>Auditing must be configured as required.</t>
        </r>
      </text>
    </comment>
    <comment ref="J26" authorId="0" shapeId="0" xr:uid="{00000000-0006-0000-0600-00004E000000}">
      <text>
        <r>
          <rPr>
            <sz val="11"/>
            <rFont val="Calibri"/>
          </rPr>
          <t>Event log sizes do not meet minimum requirements.</t>
        </r>
      </text>
    </comment>
    <comment ref="K26" authorId="0" shapeId="0" xr:uid="{00000000-0006-0000-0600-00004F000000}">
      <text>
        <r>
          <rPr>
            <sz val="11"/>
            <rFont val="Calibri"/>
          </rPr>
          <t>The system must generate an audit event when the audit log reaches a percentage of full threshold.</t>
        </r>
      </text>
    </comment>
    <comment ref="J27" authorId="0" shapeId="0" xr:uid="{00000000-0006-0000-0600-000050000000}">
      <text>
        <r>
          <rPr>
            <sz val="11"/>
            <rFont val="Calibri"/>
          </rPr>
          <t>Permissions for event logs must conform to minimum requirements.</t>
        </r>
      </text>
    </comment>
    <comment ref="J33" authorId="0" shapeId="0" xr:uid="{00000000-0006-0000-0600-000051000000}">
      <text>
        <r>
          <rPr>
            <sz val="11"/>
            <rFont val="Calibri"/>
          </rPr>
          <t>Security configuration tools or equivalent processes must be used to configure and maintain platforms for security compliance.</t>
        </r>
      </text>
    </comment>
    <comment ref="K33" authorId="0" shapeId="0" xr:uid="{00000000-0006-0000-0600-000052000000}">
      <text>
        <r>
          <rPr>
            <sz val="11"/>
            <rFont val="Calibri"/>
          </rPr>
          <t>Group Policies must be refreshed in the background if the user is logged on.</t>
        </r>
      </text>
    </comment>
    <comment ref="L33" authorId="0" shapeId="0" xr:uid="{00000000-0006-0000-0600-000053000000}">
      <text>
        <r>
          <rPr>
            <sz val="11"/>
            <rFont val="Calibri"/>
          </rPr>
          <t>The system is not configured to use Safe DLL Search Mode.</t>
        </r>
      </text>
    </comment>
    <comment ref="M33" authorId="0" shapeId="0" xr:uid="{00000000-0006-0000-0600-000054000000}">
      <text>
        <r>
          <rPr>
            <sz val="11"/>
            <rFont val="Calibri"/>
          </rPr>
          <t>Group Policy objects are not reprocessed if they have not changed.</t>
        </r>
      </text>
    </comment>
    <comment ref="N33" authorId="0" shapeId="0" xr:uid="{00000000-0006-0000-0600-000055000000}">
      <text>
        <r>
          <rPr>
            <sz val="11"/>
            <rFont val="Calibri"/>
          </rPr>
          <t>Windows Explorer – Shell Protocol Protected Mode</t>
        </r>
      </text>
    </comment>
    <comment ref="O33" authorId="0" shapeId="0" xr:uid="{00000000-0006-0000-0600-000056000000}">
      <text>
        <r>
          <rPr>
            <sz val="11"/>
            <rFont val="Calibri"/>
          </rPr>
          <t>The Enhanced Mitigation Experience Toolkit (EMET) system-wide Address Space Layout Randomization (ASLR) must be enabled and configured to Application Opt In.</t>
        </r>
      </text>
    </comment>
    <comment ref="P33" authorId="0" shapeId="0" xr:uid="{00000000-0006-0000-0600-000057000000}">
      <text>
        <r>
          <rPr>
            <sz val="11"/>
            <rFont val="Calibri"/>
          </rPr>
          <t>The Enhanced Mitigation Experience Toolkit (EMET) Default Protections for Internet Explorer must be enabled.</t>
        </r>
      </text>
    </comment>
    <comment ref="Q33" authorId="0" shapeId="0" xr:uid="{00000000-0006-0000-0600-000058000000}">
      <text>
        <r>
          <rPr>
            <sz val="11"/>
            <rFont val="Calibri"/>
          </rPr>
          <t>The Enhanced Mitigation Experience Toolkit (EMET) Default Protections for Recommended Software must be enabled.</t>
        </r>
      </text>
    </comment>
    <comment ref="R33" authorId="0" shapeId="0" xr:uid="{00000000-0006-0000-0600-000059000000}">
      <text>
        <r>
          <rPr>
            <sz val="11"/>
            <rFont val="Calibri"/>
          </rPr>
          <t>The Enhanced Mitigation Experience Toolkit (EMET) Default Protections for Popular Software must be enabled.</t>
        </r>
      </text>
    </comment>
    <comment ref="S33" authorId="0" shapeId="0" xr:uid="{00000000-0006-0000-0600-00005A000000}">
      <text>
        <r>
          <rPr>
            <sz val="11"/>
            <rFont val="Calibri"/>
          </rPr>
          <t>The Enhanced Mitigation Experience Toolkit (EMET) system-wide Data Execution Prevention (DEP) must be enabled and configured to at least Application Opt Out.</t>
        </r>
      </text>
    </comment>
    <comment ref="T33" authorId="0" shapeId="0" xr:uid="{00000000-0006-0000-0600-00005B000000}">
      <text>
        <r>
          <rPr>
            <sz val="11"/>
            <rFont val="Calibri"/>
          </rPr>
          <t>The Enhanced Mitigation Experience Toolkit (EMET) system-wide Structured Exception Handler Overwrite Protection (SEHOP) must be configured to Application Opt Out.</t>
        </r>
      </text>
    </comment>
    <comment ref="J37" authorId="0" shapeId="0" xr:uid="{00000000-0006-0000-0600-00005C000000}">
      <text>
        <r>
          <rPr>
            <sz val="11"/>
            <rFont val="Calibri"/>
          </rPr>
          <t>The system is configured to autoplay removable media.</t>
        </r>
      </text>
    </comment>
    <comment ref="K37" authorId="0" shapeId="0" xr:uid="{00000000-0006-0000-0600-000064000000}">
      <text>
        <r>
          <rPr>
            <sz val="11"/>
            <rFont val="Calibri"/>
          </rPr>
          <t>Solicited Remote Assistance is allowed.</t>
        </r>
      </text>
    </comment>
    <comment ref="L37" authorId="0" shapeId="0" xr:uid="{00000000-0006-0000-0600-000065000000}">
      <text>
        <r>
          <rPr>
            <sz val="11"/>
            <rFont val="Calibri"/>
          </rPr>
          <t>Internet Information System (IIS) or its subcomponents are installed on a workstation.</t>
        </r>
      </text>
    </comment>
    <comment ref="M37" authorId="0" shapeId="0" xr:uid="{00000000-0006-0000-0600-000066000000}">
      <text>
        <r>
          <rPr>
            <sz val="11"/>
            <rFont val="Calibri"/>
          </rPr>
          <t>The user is allowed to launch Windows Messenger (MSN Messenger, .NET Messenger).</t>
        </r>
      </text>
    </comment>
    <comment ref="N37" authorId="0" shapeId="0" xr:uid="{00000000-0006-0000-0600-000067000000}">
      <text>
        <r>
          <rPr>
            <sz val="11"/>
            <rFont val="Calibri"/>
          </rPr>
          <t>Windows Messenger (MSN Messenger, .NET messenger) is run at system startup.</t>
        </r>
      </text>
    </comment>
    <comment ref="O37" authorId="0" shapeId="0" xr:uid="{00000000-0006-0000-0600-000068000000}">
      <text>
        <r>
          <rPr>
            <sz val="11"/>
            <rFont val="Calibri"/>
          </rPr>
          <t>The system is configured to allow remote desktop sharing through NetMeeting.</t>
        </r>
      </text>
    </comment>
    <comment ref="P37" authorId="0" shapeId="0" xr:uid="{00000000-0006-0000-0600-000069000000}">
      <text>
        <r>
          <rPr>
            <sz val="11"/>
            <rFont val="Calibri"/>
          </rPr>
          <t>The system is configured to allow unsolicited remote assistance offers.</t>
        </r>
      </text>
    </comment>
    <comment ref="Q37" authorId="0" shapeId="0" xr:uid="{00000000-0006-0000-0600-00006A000000}">
      <text>
        <r>
          <rPr>
            <sz val="11"/>
            <rFont val="Calibri"/>
          </rPr>
          <t>The system is configured to allow IP source routing.</t>
        </r>
      </text>
    </comment>
    <comment ref="R37" authorId="0" shapeId="0" xr:uid="{00000000-0006-0000-0600-00006B000000}">
      <text>
        <r>
          <rPr>
            <sz val="11"/>
            <rFont val="Calibri"/>
          </rPr>
          <t>The system is configured to redirect ICMP.</t>
        </r>
      </text>
    </comment>
    <comment ref="S37" authorId="0" shapeId="0" xr:uid="{00000000-0006-0000-0600-00006C000000}">
      <text>
        <r>
          <rPr>
            <sz val="11"/>
            <rFont val="Calibri"/>
          </rPr>
          <t>The system is configured to detect and configure default gateway addresses.</t>
        </r>
      </text>
    </comment>
    <comment ref="T37" authorId="0" shapeId="0" xr:uid="{00000000-0006-0000-0600-00006D000000}">
      <text>
        <r>
          <rPr>
            <sz val="11"/>
            <rFont val="Calibri"/>
          </rPr>
          <t>The system must be configured to ignore NetBIOS name release requests except from WINS servers.</t>
        </r>
      </text>
    </comment>
    <comment ref="U37" authorId="0" shapeId="0" xr:uid="{00000000-0006-0000-0600-00006E000000}">
      <text>
        <r>
          <rPr>
            <sz val="11"/>
            <rFont val="Calibri"/>
          </rPr>
          <t>Users must be prevented from connecting using Terminal Services.</t>
        </r>
      </text>
    </comment>
    <comment ref="V37" authorId="0" shapeId="0" xr:uid="{00000000-0006-0000-0600-00006F000000}">
      <text>
        <r>
          <rPr>
            <sz val="11"/>
            <rFont val="Calibri"/>
          </rPr>
          <t>Prevent printing over HTTP.</t>
        </r>
      </text>
    </comment>
    <comment ref="W37" authorId="0" shapeId="0" xr:uid="{00000000-0006-0000-0600-000070000000}">
      <text>
        <r>
          <rPr>
            <sz val="11"/>
            <rFont val="Calibri"/>
          </rPr>
          <t>IPv6 must be disabled until a deliberate transition strategy has been implemented.  Use of IPv6 transition technologies must be disabled.</t>
        </r>
      </text>
    </comment>
    <comment ref="X37" authorId="0" shapeId="0" xr:uid="{00000000-0006-0000-0600-000071000000}">
      <text>
        <r>
          <rPr>
            <sz val="11"/>
            <rFont val="Calibri"/>
          </rPr>
          <t>Windows Peer to Peer Networking</t>
        </r>
      </text>
    </comment>
    <comment ref="Y37" authorId="0" shapeId="0" xr:uid="{00000000-0006-0000-0600-000072000000}">
      <text>
        <r>
          <rPr>
            <sz val="11"/>
            <rFont val="Calibri"/>
          </rPr>
          <t>Prohibit Network Bridge in Windows</t>
        </r>
      </text>
    </comment>
    <comment ref="Z37" authorId="0" shapeId="0" xr:uid="{00000000-0006-0000-0600-000073000000}">
      <text>
        <r>
          <rPr>
            <sz val="11"/>
            <rFont val="Calibri"/>
          </rPr>
          <t>Attachments must be prevented from being downloaded from RSS feeds.</t>
        </r>
      </text>
    </comment>
    <comment ref="AA37" authorId="0" shapeId="0" xr:uid="{00000000-0006-0000-0600-000074000000}">
      <text>
        <r>
          <rPr>
            <sz val="11"/>
            <rFont val="Calibri"/>
          </rPr>
          <t>Network – Mapper I/O Driver</t>
        </r>
      </text>
    </comment>
    <comment ref="AB37" authorId="0" shapeId="0" xr:uid="{00000000-0006-0000-0600-000075000000}">
      <text>
        <r>
          <rPr>
            <sz val="11"/>
            <rFont val="Calibri"/>
          </rPr>
          <t>Network – Responder Driver</t>
        </r>
      </text>
    </comment>
    <comment ref="AC37" authorId="0" shapeId="0" xr:uid="{00000000-0006-0000-0600-00005D000000}">
      <text>
        <r>
          <rPr>
            <sz val="11"/>
            <rFont val="Calibri"/>
          </rPr>
          <t>Network – Windows Connect Now Wireless Configuration</t>
        </r>
      </text>
    </comment>
    <comment ref="AD37" authorId="0" shapeId="0" xr:uid="{00000000-0006-0000-0600-00005E000000}">
      <text>
        <r>
          <rPr>
            <sz val="11"/>
            <rFont val="Calibri"/>
          </rPr>
          <t>Device Install – PnP Interface Remote Access</t>
        </r>
      </text>
    </comment>
    <comment ref="AE37" authorId="0" shapeId="0" xr:uid="{00000000-0006-0000-0600-00005F000000}">
      <text>
        <r>
          <rPr>
            <sz val="11"/>
            <rFont val="Calibri"/>
          </rPr>
          <t>Windows Mail – Disable Application</t>
        </r>
      </text>
    </comment>
    <comment ref="AF37" authorId="0" shapeId="0" xr:uid="{00000000-0006-0000-0600-000060000000}">
      <text>
        <r>
          <rPr>
            <sz val="11"/>
            <rFont val="Calibri"/>
          </rPr>
          <t>Meeting Space</t>
        </r>
      </text>
    </comment>
    <comment ref="AG37" authorId="0" shapeId="0" xr:uid="{00000000-0006-0000-0600-000061000000}">
      <text>
        <r>
          <rPr>
            <sz val="11"/>
            <rFont val="Calibri"/>
          </rPr>
          <t>Unsigned gadgets must not be installed.</t>
        </r>
      </text>
    </comment>
    <comment ref="AH37" authorId="0" shapeId="0" xr:uid="{00000000-0006-0000-0600-000062000000}">
      <text>
        <r>
          <rPr>
            <sz val="11"/>
            <rFont val="Calibri"/>
          </rPr>
          <t>User-installed gadgets must be turned off.</t>
        </r>
      </text>
    </comment>
    <comment ref="AI37" authorId="0" shapeId="0" xr:uid="{00000000-0006-0000-0600-000063000000}">
      <text>
        <r>
          <rPr>
            <sz val="11"/>
            <rFont val="Calibri"/>
          </rPr>
          <t>Disallow AutoPlay/Autorun from Autorun.inf</t>
        </r>
      </text>
    </comment>
    <comment ref="J43" authorId="0" shapeId="0" xr:uid="{00000000-0006-0000-0600-000076000000}">
      <text>
        <r>
          <rPr>
            <sz val="11"/>
            <rFont val="Calibri"/>
          </rPr>
          <t>Caching of logon credentials must be limited.</t>
        </r>
      </text>
    </comment>
    <comment ref="K43" authorId="0" shapeId="0" xr:uid="{00000000-0006-0000-0600-000077000000}">
      <text>
        <r>
          <rPr>
            <sz val="11"/>
            <rFont val="Calibri"/>
          </rPr>
          <t>The Send download LanMan compatible password option is not set to Send NTLMv2 response only\refuse LM.</t>
        </r>
      </text>
    </comment>
    <comment ref="L43" authorId="0" shapeId="0" xr:uid="{00000000-0006-0000-0600-000078000000}">
      <text>
        <r>
          <rPr>
            <sz val="11"/>
            <rFont val="Calibri"/>
          </rPr>
          <t>The computer account password is prevented from being reset.</t>
        </r>
      </text>
    </comment>
    <comment ref="M43" authorId="0" shapeId="0" xr:uid="{00000000-0006-0000-0600-000079000000}">
      <text>
        <r>
          <rPr>
            <sz val="11"/>
            <rFont val="Calibri"/>
          </rPr>
          <t>Reversible password encryption is not disabled.</t>
        </r>
      </text>
    </comment>
    <comment ref="N43" authorId="0" shapeId="0" xr:uid="{00000000-0006-0000-0600-00007A000000}">
      <text>
        <r>
          <rPr>
            <sz val="11"/>
            <rFont val="Calibri"/>
          </rPr>
          <t>The use of local accounts with blank passwords is not restricted to console logons only.</t>
        </r>
      </text>
    </comment>
    <comment ref="O43" authorId="0" shapeId="0" xr:uid="{00000000-0006-0000-0600-00007B000000}">
      <text>
        <r>
          <rPr>
            <sz val="11"/>
            <rFont val="Calibri"/>
          </rPr>
          <t>The maximum age for machine account passwords is not set to requirements.</t>
        </r>
      </text>
    </comment>
    <comment ref="P43" authorId="0" shapeId="0" xr:uid="{00000000-0006-0000-0600-00007C000000}">
      <text>
        <r>
          <rPr>
            <sz val="11"/>
            <rFont val="Calibri"/>
          </rPr>
          <t>Domain Controller authentication is not required to unlock the workstation.</t>
        </r>
      </text>
    </comment>
    <comment ref="Q43" authorId="0" shapeId="0" xr:uid="{00000000-0006-0000-0600-00007D000000}">
      <text>
        <r>
          <rPr>
            <sz val="11"/>
            <rFont val="Calibri"/>
          </rPr>
          <t>The system is configured to permit storage of credentials or .NET Passports.</t>
        </r>
      </text>
    </comment>
    <comment ref="R43" authorId="0" shapeId="0" xr:uid="{00000000-0006-0000-0600-00007E000000}">
      <text>
        <r>
          <rPr>
            <sz val="11"/>
            <rFont val="Calibri"/>
          </rPr>
          <t>The system must be configured to prevent the storage of the LAN Manager hash of passwords.</t>
        </r>
      </text>
    </comment>
    <comment ref="S43" authorId="0" shapeId="0" xr:uid="{00000000-0006-0000-0600-00007F000000}">
      <text>
        <r>
          <rPr>
            <sz val="11"/>
            <rFont val="Calibri"/>
          </rPr>
          <t>Terminal Services is not configured to always prompt a client for passwords upon connection.</t>
        </r>
      </text>
    </comment>
    <comment ref="T43" authorId="0" shapeId="0" xr:uid="{00000000-0006-0000-0600-000080000000}">
      <text>
        <r>
          <rPr>
            <sz val="11"/>
            <rFont val="Calibri"/>
          </rPr>
          <t>DOD information system access does not require the use of a password.</t>
        </r>
      </text>
    </comment>
    <comment ref="U43" authorId="0" shapeId="0" xr:uid="{00000000-0006-0000-0600-000081000000}">
      <text>
        <r>
          <rPr>
            <sz val="11"/>
            <rFont val="Calibri"/>
          </rPr>
          <t>Administrator Passwords are changed when necessary.</t>
        </r>
      </text>
    </comment>
    <comment ref="V43" authorId="0" shapeId="0" xr:uid="{00000000-0006-0000-0600-000082000000}">
      <text>
        <r>
          <rPr>
            <sz val="11"/>
            <rFont val="Calibri"/>
          </rPr>
          <t>Terminal Services / Remote Desktop Service - Prevent password saving in the Remote Desktop Client</t>
        </r>
      </text>
    </comment>
    <comment ref="W43" authorId="0" shapeId="0" xr:uid="{00000000-0006-0000-0600-000083000000}">
      <text>
        <r>
          <rPr>
            <sz val="11"/>
            <rFont val="Calibri"/>
          </rPr>
          <t>Client computers required to authenticate for RPC communication.</t>
        </r>
      </text>
    </comment>
    <comment ref="X43" authorId="0" shapeId="0" xr:uid="{00000000-0006-0000-0600-000084000000}">
      <text>
        <r>
          <rPr>
            <sz val="11"/>
            <rFont val="Calibri"/>
          </rPr>
          <t>Application account passwords length and change requirement</t>
        </r>
      </text>
    </comment>
    <comment ref="J44" authorId="0" shapeId="0" xr:uid="{00000000-0006-0000-0600-000085000000}">
      <text>
        <r>
          <rPr>
            <sz val="11"/>
            <rFont val="Calibri"/>
          </rPr>
          <t>The system must be configured to prevent the storage of the LAN Manager hash of passwords.</t>
        </r>
      </text>
    </comment>
    <comment ref="J45" authorId="0" shapeId="0" xr:uid="{00000000-0006-0000-0600-000086000000}">
      <text>
        <r>
          <rPr>
            <sz val="11"/>
            <rFont val="Calibri"/>
          </rPr>
          <t>The DoD Root CA certificates must be installed in the Trusted Root Store.</t>
        </r>
      </text>
    </comment>
    <comment ref="K45" authorId="0" shapeId="0" xr:uid="{00000000-0006-0000-0600-000087000000}">
      <text>
        <r>
          <rPr>
            <sz val="11"/>
            <rFont val="Calibri"/>
          </rPr>
          <t>The External Root CA certificates must be installed in the Trusted Root Store on unclassified systems.</t>
        </r>
      </text>
    </comment>
    <comment ref="L45" authorId="0" shapeId="0" xr:uid="{00000000-0006-0000-0600-000088000000}">
      <text>
        <r>
          <rPr>
            <sz val="11"/>
            <rFont val="Calibri"/>
          </rPr>
          <t>The DoD Interoperability Root CA cross-certificates must be installed in the Untrusted Certificates Store on unclassified systems.</t>
        </r>
      </text>
    </comment>
    <comment ref="M45" authorId="0" shapeId="0" xr:uid="{00000000-0006-0000-0600-000089000000}">
      <text>
        <r>
          <rPr>
            <sz val="11"/>
            <rFont val="Calibri"/>
          </rPr>
          <t>The US DoD CCEB Interoperability Root CA cross-certificate must be installed in the Untrusted Certificates Store on unclassified systems.</t>
        </r>
      </text>
    </comment>
    <comment ref="J48" authorId="0" shapeId="0" xr:uid="{00000000-0006-0000-0600-00008A000000}">
      <text>
        <r>
          <rPr>
            <sz val="11"/>
            <rFont val="Calibri"/>
          </rPr>
          <t>Maximum password age does not meet minimum requirements.</t>
        </r>
      </text>
    </comment>
    <comment ref="K48" authorId="0" shapeId="0" xr:uid="{00000000-0006-0000-0600-00008B000000}">
      <text>
        <r>
          <rPr>
            <sz val="11"/>
            <rFont val="Calibri"/>
          </rPr>
          <t>Minimum password age does not meet minimum requirements.</t>
        </r>
      </text>
    </comment>
    <comment ref="L48" authorId="0" shapeId="0" xr:uid="{00000000-0006-0000-0600-00008C000000}">
      <text>
        <r>
          <rPr>
            <sz val="11"/>
            <rFont val="Calibri"/>
          </rPr>
          <t>The password history must be configured to 24 passwords remembered.</t>
        </r>
      </text>
    </comment>
    <comment ref="M48" authorId="0" shapeId="0" xr:uid="{00000000-0006-0000-0600-00008D000000}">
      <text>
        <r>
          <rPr>
            <sz val="11"/>
            <rFont val="Calibri"/>
          </rPr>
          <t>The built-in Windows password complexity policy must be enabled.</t>
        </r>
      </text>
    </comment>
    <comment ref="N48" authorId="0" shapeId="0" xr:uid="{00000000-0006-0000-0600-00008E000000}">
      <text>
        <r>
          <rPr>
            <sz val="11"/>
            <rFont val="Calibri"/>
          </rPr>
          <t>For systems utilizing a logon ID as the individual identifier, passwords must be a minimum of 14 characters in length.</t>
        </r>
      </text>
    </comment>
    <comment ref="O48" authorId="0" shapeId="0" xr:uid="{00000000-0006-0000-0600-00008F000000}">
      <text>
        <r>
          <rPr>
            <sz val="11"/>
            <rFont val="Calibri"/>
          </rPr>
          <t>To the extent system capabilities permit, system mechanisms are not implemented to enforce automatic expiration of passwords and to prevent reuse.</t>
        </r>
      </text>
    </comment>
    <comment ref="J67" authorId="0" shapeId="0" xr:uid="{00000000-0006-0000-0600-000090000000}">
      <text>
        <r>
          <rPr>
            <sz val="11"/>
            <rFont val="Calibri"/>
          </rPr>
          <t>Ejection of removable NTFS media is not restricted to Administrators.</t>
        </r>
      </text>
    </comment>
    <comment ref="K67" authorId="0" shapeId="0" xr:uid="{00000000-0006-0000-0600-000091000000}">
      <text>
        <r>
          <rPr>
            <sz val="11"/>
            <rFont val="Calibri"/>
          </rPr>
          <t>Terminal Services / Remote Desktop Services - Local drives prevented from sharing with Terminal Servers.</t>
        </r>
      </text>
    </comment>
    <comment ref="L67" authorId="0" shapeId="0" xr:uid="{00000000-0006-0000-0600-000092000000}">
      <text>
        <r>
          <rPr>
            <sz val="11"/>
            <rFont val="Calibri"/>
          </rPr>
          <t>Secure Removable Media – CD-ROM</t>
        </r>
      </text>
    </comment>
    <comment ref="J68" authorId="0" shapeId="0" xr:uid="{00000000-0006-0000-0600-000093000000}">
      <text>
        <r>
          <rPr>
            <sz val="11"/>
            <rFont val="Calibri"/>
          </rPr>
          <t>System information backups are not created, updated, and protected according to DISA requirements.</t>
        </r>
      </text>
    </comment>
    <comment ref="J88" authorId="0" shapeId="0" xr:uid="{00000000-0006-0000-0600-000094000000}">
      <text>
        <r>
          <rPr>
            <sz val="11"/>
            <rFont val="Calibri"/>
          </rPr>
          <t>Inbound exceptions to the firewall on domain workstations must only allow authorized management systems and remote management hosts.</t>
        </r>
      </text>
    </comment>
    <comment ref="K88" authorId="0" shapeId="0" xr:uid="{00000000-0006-0000-0600-000095000000}">
      <text>
        <r>
          <rPr>
            <sz val="11"/>
            <rFont val="Calibri"/>
          </rPr>
          <t>A host-based firewall must be installed and enabled on the system.</t>
        </r>
      </text>
    </comment>
    <comment ref="J89" authorId="0" shapeId="0" xr:uid="{00000000-0006-0000-0600-000096000000}">
      <text>
        <r>
          <rPr>
            <sz val="11"/>
            <rFont val="Calibri"/>
          </rPr>
          <t>Terminal Services is configured to use a common temporary folder for all sessions.</t>
        </r>
      </text>
    </comment>
    <comment ref="J90" authorId="0" shapeId="0" xr:uid="{00000000-0006-0000-0600-000097000000}">
      <text>
        <r>
          <rPr>
            <sz val="11"/>
            <rFont val="Calibri"/>
          </rPr>
          <t>A host-based firewall must be installed and enabled on the system.</t>
        </r>
      </text>
    </comment>
    <comment ref="J91" authorId="0" shapeId="0" xr:uid="{00000000-0006-0000-0600-000098000000}">
      <text>
        <r>
          <rPr>
            <sz val="11"/>
            <rFont val="Calibri"/>
          </rPr>
          <t>Unencrypted passwords must not be sent to third-party SMB Servers.</t>
        </r>
      </text>
    </comment>
    <comment ref="K91" authorId="0" shapeId="0" xr:uid="{00000000-0006-0000-0600-000099000000}">
      <text>
        <r>
          <rPr>
            <sz val="11"/>
            <rFont val="Calibri"/>
          </rPr>
          <t>The Send download LanMan compatible password option is not set to Send NTLMv2 response only\refuse LM.</t>
        </r>
      </text>
    </comment>
    <comment ref="L91" authorId="0" shapeId="0" xr:uid="{00000000-0006-0000-0600-00009A000000}">
      <text>
        <r>
          <rPr>
            <sz val="11"/>
            <rFont val="Calibri"/>
          </rPr>
          <t>The Windows SMB server is not enabled to perform SMB packet signing when possible.</t>
        </r>
      </text>
    </comment>
    <comment ref="M91" authorId="0" shapeId="0" xr:uid="{00000000-0006-0000-0600-00009B000000}">
      <text>
        <r>
          <rPr>
            <sz val="11"/>
            <rFont val="Calibri"/>
          </rPr>
          <t>Outgoing secure channel traffic is not encrypted when possible.</t>
        </r>
      </text>
    </comment>
    <comment ref="N91" authorId="0" shapeId="0" xr:uid="{00000000-0006-0000-0600-00009C000000}">
      <text>
        <r>
          <rPr>
            <sz val="11"/>
            <rFont val="Calibri"/>
          </rPr>
          <t>Outgoing secure channel traffic is not signed when possible.</t>
        </r>
      </text>
    </comment>
    <comment ref="O91" authorId="0" shapeId="0" xr:uid="{00000000-0006-0000-0600-00009D000000}">
      <text>
        <r>
          <rPr>
            <sz val="11"/>
            <rFont val="Calibri"/>
          </rPr>
          <t>The Windows SMB client is not enabled to perform SMB packet signing when possible.</t>
        </r>
      </text>
    </comment>
    <comment ref="P91" authorId="0" shapeId="0" xr:uid="{00000000-0006-0000-0600-00009E000000}">
      <text>
        <r>
          <rPr>
            <sz val="11"/>
            <rFont val="Calibri"/>
          </rPr>
          <t>Unencrypted remote access is permitted to system services.</t>
        </r>
      </text>
    </comment>
    <comment ref="Q91" authorId="0" shapeId="0" xr:uid="{00000000-0006-0000-0600-00009F000000}">
      <text>
        <r>
          <rPr>
            <sz val="11"/>
            <rFont val="Calibri"/>
          </rPr>
          <t>The system is not configured to require a strong session key.</t>
        </r>
      </text>
    </comment>
    <comment ref="R91" authorId="0" shapeId="0" xr:uid="{00000000-0006-0000-0600-0000A0000000}">
      <text>
        <r>
          <rPr>
            <sz val="11"/>
            <rFont val="Calibri"/>
          </rPr>
          <t>The system is not configured to recommended LDAP client signing requirements.</t>
        </r>
      </text>
    </comment>
    <comment ref="S91" authorId="0" shapeId="0" xr:uid="{00000000-0006-0000-0600-0000A1000000}">
      <text>
        <r>
          <rPr>
            <sz val="11"/>
            <rFont val="Calibri"/>
          </rPr>
          <t>The system is not configured to meet the minimum requirement for session security for NTLM SSP based Clients.</t>
        </r>
      </text>
    </comment>
    <comment ref="T91" authorId="0" shapeId="0" xr:uid="{00000000-0006-0000-0600-0000A2000000}">
      <text>
        <r>
          <rPr>
            <sz val="11"/>
            <rFont val="Calibri"/>
          </rPr>
          <t>The system is not configured to use FIPS compliant Algorithms for Encryption, Hashing, and Signing.</t>
        </r>
      </text>
    </comment>
    <comment ref="U91" authorId="0" shapeId="0" xr:uid="{00000000-0006-0000-0600-0000A3000000}">
      <text>
        <r>
          <rPr>
            <sz val="11"/>
            <rFont val="Calibri"/>
          </rPr>
          <t>Terminal Services is not configured with the client connection encryption set to the required level.</t>
        </r>
      </text>
    </comment>
    <comment ref="V91" authorId="0" shapeId="0" xr:uid="{00000000-0006-0000-0600-0000A4000000}">
      <text>
        <r>
          <rPr>
            <sz val="11"/>
            <rFont val="Calibri"/>
          </rPr>
          <t>The system is not configured to meet the minimum requirement for session security for NTLM SSP based Servers.</t>
        </r>
      </text>
    </comment>
    <comment ref="W91" authorId="0" shapeId="0" xr:uid="{00000000-0006-0000-0600-0000A5000000}">
      <text>
        <r>
          <rPr>
            <sz val="11"/>
            <rFont val="Calibri"/>
          </rPr>
          <t>Outgoing secure channel traffic is not encrypted or signed.</t>
        </r>
      </text>
    </comment>
    <comment ref="X91" authorId="0" shapeId="0" xr:uid="{00000000-0006-0000-0600-0000A6000000}">
      <text>
        <r>
          <rPr>
            <sz val="11"/>
            <rFont val="Calibri"/>
          </rPr>
          <t>The Windows Server SMB client is not enabled to always perform SMB packet signing.</t>
        </r>
      </text>
    </comment>
    <comment ref="Y91" authorId="0" shapeId="0" xr:uid="{00000000-0006-0000-0600-0000A7000000}">
      <text>
        <r>
          <rPr>
            <sz val="11"/>
            <rFont val="Calibri"/>
          </rPr>
          <t>The Windows Server SMB server is not enabled to always perform SMB packet signing.</t>
        </r>
      </text>
    </comment>
    <comment ref="Z91" authorId="0" shapeId="0" xr:uid="{00000000-0006-0000-0600-0000A8000000}">
      <text>
        <r>
          <rPr>
            <sz val="11"/>
            <rFont val="Calibri"/>
          </rPr>
          <t>IPSec Exemptions are limited.</t>
        </r>
      </text>
    </comment>
    <comment ref="AA91" authorId="0" shapeId="0" xr:uid="{00000000-0006-0000-0600-0000A9000000}">
      <text>
        <r>
          <rPr>
            <sz val="11"/>
            <rFont val="Calibri"/>
          </rPr>
          <t>The system must be configured to use SSL to forward error reports.</t>
        </r>
      </text>
    </comment>
    <comment ref="J93" authorId="0" shapeId="0" xr:uid="{00000000-0006-0000-0600-0000AA000000}">
      <text>
        <r>
          <rPr>
            <sz val="11"/>
            <rFont val="Calibri"/>
          </rPr>
          <t>The system is not configured to use FIPS compliant Algorithms for Encryption, Hashing, and Signing.</t>
        </r>
      </text>
    </comment>
    <comment ref="J99" authorId="0" shapeId="0" xr:uid="{00000000-0006-0000-0600-0000AB000000}">
      <text>
        <r>
          <rPr>
            <sz val="11"/>
            <rFont val="Calibri"/>
          </rPr>
          <t>Systems must be at supported service packs (SP) or releases levels.</t>
        </r>
      </text>
    </comment>
    <comment ref="K99" authorId="0" shapeId="0" xr:uid="{00000000-0006-0000-0600-0000AC000000}">
      <text>
        <r>
          <rPr>
            <sz val="11"/>
            <rFont val="Calibri"/>
          </rPr>
          <t>Security-related Software Patches are not applied.</t>
        </r>
      </text>
    </comment>
    <comment ref="L99" authorId="0" shapeId="0" xr:uid="{00000000-0006-0000-0600-0000AD000000}">
      <text>
        <r>
          <rPr>
            <sz val="11"/>
            <rFont val="Calibri"/>
          </rPr>
          <t>Windows operating systems that are no longer supported by the vendor for security updates must not be installed on a system.</t>
        </r>
      </text>
    </comment>
    <comment ref="M99" authorId="0" shapeId="0" xr:uid="{00000000-0006-0000-0600-0000AE000000}">
      <text>
        <r>
          <rPr>
            <sz val="11"/>
            <rFont val="Calibri"/>
          </rPr>
          <t>The Enhanced Mitigation Experience Toolkit (EMET) v5.5 or later must be installed on the system.</t>
        </r>
      </text>
    </comment>
    <comment ref="J100" authorId="0" shapeId="0" xr:uid="{00000000-0006-0000-0600-0000AF000000}">
      <text>
        <r>
          <rPr>
            <sz val="11"/>
            <rFont val="Calibri"/>
          </rPr>
          <t>An approved, up-to-date, DoD antivirus program must be installed and used.</t>
        </r>
      </text>
    </comment>
    <comment ref="K100" authorId="0" shapeId="0" xr:uid="{00000000-0006-0000-0600-0000B0000000}">
      <text>
        <r>
          <rPr>
            <sz val="11"/>
            <rFont val="Calibri"/>
          </rPr>
          <t>Notify antivirus when file attachments are opened.</t>
        </r>
      </text>
    </comment>
    <comment ref="L100" authorId="0" shapeId="0" xr:uid="{00000000-0006-0000-0600-0000B1000000}">
      <text>
        <r>
          <rPr>
            <sz val="11"/>
            <rFont val="Calibri"/>
          </rPr>
          <t>The HBSS McAfee Agent is not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Shared user accounts are permitted on the system.</t>
        </r>
      </text>
    </comment>
    <comment ref="I89" authorId="0" shapeId="0" xr:uid="{00000000-0006-0000-0700-000018000000}">
      <text>
        <r>
          <rPr>
            <sz val="11"/>
            <rFont val="Calibri"/>
          </rPr>
          <t>Caching of logon credentials must be limited.</t>
        </r>
      </text>
    </comment>
    <comment ref="J89" authorId="0" shapeId="0" xr:uid="{00000000-0006-0000-0700-000002000000}">
      <text>
        <r>
          <rPr>
            <sz val="11"/>
            <rFont val="Calibri"/>
          </rPr>
          <t>Maximum password age does not meet minimum requirements.</t>
        </r>
      </text>
    </comment>
    <comment ref="K89" authorId="0" shapeId="0" xr:uid="{00000000-0006-0000-0700-000003000000}">
      <text>
        <r>
          <rPr>
            <sz val="11"/>
            <rFont val="Calibri"/>
          </rPr>
          <t>Minimum password age does not meet minimum requirements.</t>
        </r>
      </text>
    </comment>
    <comment ref="L89" authorId="0" shapeId="0" xr:uid="{00000000-0006-0000-0700-000004000000}">
      <text>
        <r>
          <rPr>
            <sz val="11"/>
            <rFont val="Calibri"/>
          </rPr>
          <t>The password history must be configured to 24 passwords remembered.</t>
        </r>
      </text>
    </comment>
    <comment ref="M89" authorId="0" shapeId="0" xr:uid="{00000000-0006-0000-0700-000005000000}">
      <text>
        <r>
          <rPr>
            <sz val="11"/>
            <rFont val="Calibri"/>
          </rPr>
          <t>Outdated or unused accounts must be removed from the system.</t>
        </r>
      </text>
    </comment>
    <comment ref="N89" authorId="0" shapeId="0" xr:uid="{00000000-0006-0000-0700-000006000000}">
      <text>
        <r>
          <rPr>
            <sz val="11"/>
            <rFont val="Calibri"/>
          </rPr>
          <t>The built-in guest account is not disabled.</t>
        </r>
      </text>
    </comment>
    <comment ref="O89" authorId="0" shapeId="0" xr:uid="{00000000-0006-0000-0700-000007000000}">
      <text>
        <r>
          <rPr>
            <sz val="11"/>
            <rFont val="Calibri"/>
          </rPr>
          <t>The built-in guest account has not been renamed.</t>
        </r>
      </text>
    </comment>
    <comment ref="P89" authorId="0" shapeId="0" xr:uid="{00000000-0006-0000-0700-000008000000}">
      <text>
        <r>
          <rPr>
            <sz val="11"/>
            <rFont val="Calibri"/>
          </rPr>
          <t>The built-in administrator account has not been renamed.</t>
        </r>
      </text>
    </comment>
    <comment ref="Q89" authorId="0" shapeId="0" xr:uid="{00000000-0006-0000-0700-000009000000}">
      <text>
        <r>
          <rPr>
            <sz val="11"/>
            <rFont val="Calibri"/>
          </rPr>
          <t>Local users must not exist on a system in a domain.</t>
        </r>
      </text>
    </comment>
    <comment ref="R89" authorId="0" shapeId="0" xr:uid="{00000000-0006-0000-0700-00000A000000}">
      <text>
        <r>
          <rPr>
            <sz val="11"/>
            <rFont val="Calibri"/>
          </rPr>
          <t>The built-in Windows password complexity policy must be enabled.</t>
        </r>
      </text>
    </comment>
    <comment ref="S89" authorId="0" shapeId="0" xr:uid="{00000000-0006-0000-0700-00000B000000}">
      <text>
        <r>
          <rPr>
            <sz val="11"/>
            <rFont val="Calibri"/>
          </rPr>
          <t>The computer account password is prevented from being reset.</t>
        </r>
      </text>
    </comment>
    <comment ref="T89" authorId="0" shapeId="0" xr:uid="{00000000-0006-0000-0700-00000C000000}">
      <text>
        <r>
          <rPr>
            <sz val="11"/>
            <rFont val="Calibri"/>
          </rPr>
          <t>Users are not warned in advance that their passwords will expire.</t>
        </r>
      </text>
    </comment>
    <comment ref="U89" authorId="0" shapeId="0" xr:uid="{00000000-0006-0000-0700-00000D000000}">
      <text>
        <r>
          <rPr>
            <sz val="11"/>
            <rFont val="Calibri"/>
          </rPr>
          <t>Reversible password encryption is not disabled.</t>
        </r>
      </text>
    </comment>
    <comment ref="V89" authorId="0" shapeId="0" xr:uid="{00000000-0006-0000-0700-00000E000000}">
      <text>
        <r>
          <rPr>
            <sz val="11"/>
            <rFont val="Calibri"/>
          </rPr>
          <t>The maximum age for machine account passwords is not set to requirements.</t>
        </r>
      </text>
    </comment>
    <comment ref="W89" authorId="0" shapeId="0" xr:uid="{00000000-0006-0000-0700-00000F000000}">
      <text>
        <r>
          <rPr>
            <sz val="11"/>
            <rFont val="Calibri"/>
          </rPr>
          <t>The system is configured to permit storage of credentials or .NET Passports.</t>
        </r>
      </text>
    </comment>
    <comment ref="X89" authorId="0" shapeId="0" xr:uid="{00000000-0006-0000-0700-000010000000}">
      <text>
        <r>
          <rPr>
            <sz val="11"/>
            <rFont val="Calibri"/>
          </rPr>
          <t>The system must be configured to prevent the storage of the LAN Manager hash of passwords.</t>
        </r>
      </text>
    </comment>
    <comment ref="Y89" authorId="0" shapeId="0" xr:uid="{00000000-0006-0000-0700-000011000000}">
      <text>
        <r>
          <rPr>
            <sz val="11"/>
            <rFont val="Calibri"/>
          </rPr>
          <t>For systems utilizing a logon ID as the individual identifier, passwords must be a minimum of 14 characters in length.</t>
        </r>
      </text>
    </comment>
    <comment ref="Z89" authorId="0" shapeId="0" xr:uid="{00000000-0006-0000-0700-000012000000}">
      <text>
        <r>
          <rPr>
            <sz val="11"/>
            <rFont val="Calibri"/>
          </rPr>
          <t>To the extent system capabilities permit, system mechanisms are not implemented to enforce automatic expiration of passwords and to prevent reuse.</t>
        </r>
      </text>
    </comment>
    <comment ref="AA89" authorId="0" shapeId="0" xr:uid="{00000000-0006-0000-0700-000013000000}">
      <text>
        <r>
          <rPr>
            <sz val="11"/>
            <rFont val="Calibri"/>
          </rPr>
          <t>The system does not have a backup administrator account</t>
        </r>
      </text>
    </comment>
    <comment ref="AB89" authorId="0" shapeId="0" xr:uid="{00000000-0006-0000-0700-000014000000}">
      <text>
        <r>
          <rPr>
            <sz val="11"/>
            <rFont val="Calibri"/>
          </rPr>
          <t>Administrator Passwords are changed when necessary.</t>
        </r>
      </text>
    </comment>
    <comment ref="AC89" authorId="0" shapeId="0" xr:uid="{00000000-0006-0000-0700-000015000000}">
      <text>
        <r>
          <rPr>
            <sz val="11"/>
            <rFont val="Calibri"/>
          </rPr>
          <t>Terminal Services / Remote Desktop Service - Prevent password saving in the Remote Desktop Client</t>
        </r>
      </text>
    </comment>
    <comment ref="AD89" authorId="0" shapeId="0" xr:uid="{00000000-0006-0000-0700-000016000000}">
      <text>
        <r>
          <rPr>
            <sz val="11"/>
            <rFont val="Calibri"/>
          </rPr>
          <t>Application account passwords length and change requirement</t>
        </r>
      </text>
    </comment>
    <comment ref="AE89" authorId="0" shapeId="0" xr:uid="{00000000-0006-0000-0700-000017000000}">
      <text>
        <r>
          <rPr>
            <sz val="11"/>
            <rFont val="Calibri"/>
          </rPr>
          <t>Built-in Admin Account Status</t>
        </r>
      </text>
    </comment>
    <comment ref="H91" authorId="0" shapeId="0" xr:uid="{00000000-0006-0000-0700-000019000000}">
      <text>
        <r>
          <rPr>
            <sz val="11"/>
            <rFont val="Calibri"/>
          </rPr>
          <t>Number of allowed bad-logon attempts does not meet minimum requirements.</t>
        </r>
      </text>
    </comment>
    <comment ref="I91" authorId="0" shapeId="0" xr:uid="{00000000-0006-0000-0700-00001A000000}">
      <text>
        <r>
          <rPr>
            <sz val="11"/>
            <rFont val="Calibri"/>
          </rPr>
          <t>Time before bad-logon counter is reset does not meet minimum requirements.</t>
        </r>
      </text>
    </comment>
    <comment ref="J91" authorId="0" shapeId="0" xr:uid="{00000000-0006-0000-0700-00001B000000}">
      <text>
        <r>
          <rPr>
            <sz val="11"/>
            <rFont val="Calibri"/>
          </rPr>
          <t>Lockout duration does not meet minimum requirements.</t>
        </r>
      </text>
    </comment>
    <comment ref="K91" authorId="0" shapeId="0" xr:uid="{00000000-0006-0000-0700-00001C000000}">
      <text>
        <r>
          <rPr>
            <sz val="11"/>
            <rFont val="Calibri"/>
          </rPr>
          <t>Installed FTP server is configured to allow prohibited logins.</t>
        </r>
      </text>
    </comment>
    <comment ref="L91" authorId="0" shapeId="0" xr:uid="{00000000-0006-0000-0700-00001D000000}">
      <text>
        <r>
          <rPr>
            <sz val="11"/>
            <rFont val="Calibri"/>
          </rPr>
          <t>The system configuration is not set with a password-protected screen saver.</t>
        </r>
      </text>
    </comment>
    <comment ref="M91" authorId="0" shapeId="0" xr:uid="{00000000-0006-0000-0700-00001E000000}">
      <text>
        <r>
          <rPr>
            <sz val="11"/>
            <rFont val="Calibri"/>
          </rPr>
          <t>Automatic logons must be disabled.</t>
        </r>
      </text>
    </comment>
    <comment ref="N91" authorId="0" shapeId="0" xr:uid="{00000000-0006-0000-0700-00001F000000}">
      <text>
        <r>
          <rPr>
            <sz val="11"/>
            <rFont val="Calibri"/>
          </rPr>
          <t>The Send download LanMan compatible password option is not set to Send NTLMv2 response only\refuse LM.</t>
        </r>
      </text>
    </comment>
    <comment ref="O91" authorId="0" shapeId="0" xr:uid="{00000000-0006-0000-0700-000020000000}">
      <text>
        <r>
          <rPr>
            <sz val="11"/>
            <rFont val="Calibri"/>
          </rPr>
          <t>The Smart Card removal option is set to take no action.</t>
        </r>
      </text>
    </comment>
    <comment ref="P91" authorId="0" shapeId="0" xr:uid="{00000000-0006-0000-0700-000021000000}">
      <text>
        <r>
          <rPr>
            <sz val="11"/>
            <rFont val="Calibri"/>
          </rPr>
          <t>The Recovery Console option is set to permit automatic logon to the system.</t>
        </r>
      </text>
    </comment>
    <comment ref="Q91" authorId="0" shapeId="0" xr:uid="{00000000-0006-0000-0700-000022000000}">
      <text>
        <r>
          <rPr>
            <sz val="11"/>
            <rFont val="Calibri"/>
          </rPr>
          <t>The amount of idle time required before suspending a session must be properly set.</t>
        </r>
      </text>
    </comment>
    <comment ref="R91" authorId="0" shapeId="0" xr:uid="{00000000-0006-0000-0700-000023000000}">
      <text>
        <r>
          <rPr>
            <sz val="11"/>
            <rFont val="Calibri"/>
          </rPr>
          <t>The use of local accounts with blank passwords is not restricted to console logons only.</t>
        </r>
      </text>
    </comment>
    <comment ref="S91" authorId="0" shapeId="0" xr:uid="{00000000-0006-0000-0700-000024000000}">
      <text>
        <r>
          <rPr>
            <sz val="11"/>
            <rFont val="Calibri"/>
          </rPr>
          <t>Domain Controller authentication is not required to unlock the workstation.</t>
        </r>
      </text>
    </comment>
    <comment ref="T91" authorId="0" shapeId="0" xr:uid="{00000000-0006-0000-0700-000025000000}">
      <text>
        <r>
          <rPr>
            <sz val="11"/>
            <rFont val="Calibri"/>
          </rPr>
          <t>The system is not configured to use the Classic security model.</t>
        </r>
      </text>
    </comment>
    <comment ref="U91" authorId="0" shapeId="0" xr:uid="{00000000-0006-0000-0700-000026000000}">
      <text>
        <r>
          <rPr>
            <sz val="11"/>
            <rFont val="Calibri"/>
          </rPr>
          <t>Terminal Services is not configured to always prompt a client for passwords upon connection.</t>
        </r>
      </text>
    </comment>
    <comment ref="V91" authorId="0" shapeId="0" xr:uid="{00000000-0006-0000-0700-000027000000}">
      <text>
        <r>
          <rPr>
            <sz val="11"/>
            <rFont val="Calibri"/>
          </rPr>
          <t>Terminal Services idle session time limit does not meet the requirement.</t>
        </r>
      </text>
    </comment>
    <comment ref="W91" authorId="0" shapeId="0" xr:uid="{00000000-0006-0000-0700-000028000000}">
      <text>
        <r>
          <rPr>
            <sz val="11"/>
            <rFont val="Calibri"/>
          </rPr>
          <t>This check verifies that Windows is configured to have password protection take effect within a limited time frame when the screen saver becomes active.</t>
        </r>
      </text>
    </comment>
    <comment ref="X91" authorId="0" shapeId="0" xr:uid="{00000000-0006-0000-0700-000029000000}">
      <text>
        <r>
          <rPr>
            <sz val="11"/>
            <rFont val="Calibri"/>
          </rPr>
          <t>DOD information system access does not require the use of a password.</t>
        </r>
      </text>
    </comment>
    <comment ref="Y91" authorId="0" shapeId="0" xr:uid="{00000000-0006-0000-0700-00002A000000}">
      <text>
        <r>
          <rPr>
            <sz val="11"/>
            <rFont val="Calibri"/>
          </rPr>
          <t>Client computers required to authenticate for RPC communication.</t>
        </r>
      </text>
    </comment>
    <comment ref="Z91" authorId="0" shapeId="0" xr:uid="{00000000-0006-0000-0700-00002B000000}">
      <text>
        <r>
          <rPr>
            <sz val="11"/>
            <rFont val="Calibri"/>
          </rPr>
          <t>Power Mgmt – Password Wake on Battery</t>
        </r>
      </text>
    </comment>
    <comment ref="AA91" authorId="0" shapeId="0" xr:uid="{00000000-0006-0000-0700-00002C000000}">
      <text>
        <r>
          <rPr>
            <sz val="11"/>
            <rFont val="Calibri"/>
          </rPr>
          <t>Power Mgmt – Password Wake When Plugged In</t>
        </r>
      </text>
    </comment>
    <comment ref="H92" authorId="0" shapeId="0" xr:uid="{00000000-0006-0000-0700-00002D000000}">
      <text>
        <r>
          <rPr>
            <sz val="11"/>
            <rFont val="Calibri"/>
          </rPr>
          <t>The DoD Root CA certificates must be installed in the Trusted Root Store.</t>
        </r>
      </text>
    </comment>
    <comment ref="I92" authorId="0" shapeId="0" xr:uid="{00000000-0006-0000-0700-00002E000000}">
      <text>
        <r>
          <rPr>
            <sz val="11"/>
            <rFont val="Calibri"/>
          </rPr>
          <t>The External Root CA certificates must be installed in the Trusted Root Store on unclassified systems.</t>
        </r>
      </text>
    </comment>
    <comment ref="J92" authorId="0" shapeId="0" xr:uid="{00000000-0006-0000-0700-00002F000000}">
      <text>
        <r>
          <rPr>
            <sz val="11"/>
            <rFont val="Calibri"/>
          </rPr>
          <t>The DoD Interoperability Root CA cross-certificates must be installed in the Untrusted Certificates Store on unclassified systems.</t>
        </r>
      </text>
    </comment>
    <comment ref="K92" authorId="0" shapeId="0" xr:uid="{00000000-0006-0000-0700-000030000000}">
      <text>
        <r>
          <rPr>
            <sz val="11"/>
            <rFont val="Calibri"/>
          </rPr>
          <t>The US DoD CCEB Interoperability Root CA cross-certificate must be installed in the Untrusted Certificates Store on unclassified systems.</t>
        </r>
      </text>
    </comment>
    <comment ref="H93" authorId="0" shapeId="0" xr:uid="{00000000-0006-0000-0700-000031000000}">
      <text>
        <r>
          <rPr>
            <sz val="11"/>
            <rFont val="Calibri"/>
          </rPr>
          <t>Anonymous shares are not restricted.</t>
        </r>
      </text>
    </comment>
    <comment ref="I93" authorId="0" shapeId="0" xr:uid="{00000000-0006-0000-0700-000042000000}">
      <text>
        <r>
          <rPr>
            <sz val="11"/>
            <rFont val="Calibri"/>
          </rPr>
          <t>Unauthorized users are granted right to Act as part of the operating system.</t>
        </r>
      </text>
    </comment>
    <comment ref="J93" authorId="0" shapeId="0" xr:uid="{00000000-0006-0000-0700-000043000000}">
      <text>
        <r>
          <rPr>
            <sz val="11"/>
            <rFont val="Calibri"/>
          </rPr>
          <t>User rights assignments must meet minimum requirements.</t>
        </r>
      </text>
    </comment>
    <comment ref="K93" authorId="0" shapeId="0" xr:uid="{00000000-0006-0000-0700-000044000000}">
      <text>
        <r>
          <rPr>
            <sz val="11"/>
            <rFont val="Calibri"/>
          </rPr>
          <t>Installed FTP server is configured to allow access to the system drive.</t>
        </r>
      </text>
    </comment>
    <comment ref="L93" authorId="0" shapeId="0" xr:uid="{00000000-0006-0000-0700-000045000000}">
      <text>
        <r>
          <rPr>
            <sz val="11"/>
            <rFont val="Calibri"/>
          </rPr>
          <t>Only administrators responsible for the system must have Administrator rights on the system.</t>
        </r>
      </text>
    </comment>
    <comment ref="M93" authorId="0" shapeId="0" xr:uid="{00000000-0006-0000-0700-000046000000}">
      <text>
        <r>
          <rPr>
            <sz val="11"/>
            <rFont val="Calibri"/>
          </rPr>
          <t>ACLs for system files and directories do not conform to minimum requirements.</t>
        </r>
      </text>
    </comment>
    <comment ref="N93" authorId="0" shapeId="0" xr:uid="{00000000-0006-0000-0700-000047000000}">
      <text>
        <r>
          <rPr>
            <sz val="11"/>
            <rFont val="Calibri"/>
          </rPr>
          <t>Printer share permissions are not configured as recommended.</t>
        </r>
      </text>
    </comment>
    <comment ref="O93" authorId="0" shapeId="0" xr:uid="{00000000-0006-0000-0700-000048000000}">
      <text>
        <r>
          <rPr>
            <sz val="11"/>
            <rFont val="Calibri"/>
          </rPr>
          <t>Users must be forcibly disconnected when their logon hours expire.</t>
        </r>
      </text>
    </comment>
    <comment ref="P93" authorId="0" shapeId="0" xr:uid="{00000000-0006-0000-0700-000049000000}">
      <text>
        <r>
          <rPr>
            <sz val="11"/>
            <rFont val="Calibri"/>
          </rPr>
          <t>Users with Administrative privilege are not documented or do not have separate accounts for administrative duties and normal operational tasks.</t>
        </r>
      </text>
    </comment>
    <comment ref="Q93" authorId="0" shapeId="0" xr:uid="{00000000-0006-0000-0700-00004A000000}">
      <text>
        <r>
          <rPr>
            <sz val="11"/>
            <rFont val="Calibri"/>
          </rPr>
          <t>Print driver installation privilege is not restricted to administrators.</t>
        </r>
      </text>
    </comment>
    <comment ref="R93" authorId="0" shapeId="0" xr:uid="{00000000-0006-0000-0700-00004B000000}">
      <text>
        <r>
          <rPr>
            <sz val="11"/>
            <rFont val="Calibri"/>
          </rPr>
          <t>Anonymous access to the registry must be restricted.</t>
        </r>
      </text>
    </comment>
    <comment ref="S93" authorId="0" shapeId="0" xr:uid="{00000000-0006-0000-0700-00004C000000}">
      <text>
        <r>
          <rPr>
            <sz val="11"/>
            <rFont val="Calibri"/>
          </rPr>
          <t>The Deny access to this computer from the network user right on workstations must be configured to prevent access from highly privileged domain accounts and local administrator accounts on domain systems and unauthenticated access on all systems.</t>
        </r>
      </text>
    </comment>
    <comment ref="T93" authorId="0" shapeId="0" xr:uid="{00000000-0006-0000-0700-00004D000000}">
      <text>
        <r>
          <rPr>
            <sz val="11"/>
            <rFont val="Calibri"/>
          </rPr>
          <t>Members of the Backup Operators group must have separate accounts for backup duties and normal operational tasks.</t>
        </r>
      </text>
    </comment>
    <comment ref="U93" authorId="0" shapeId="0" xr:uid="{00000000-0006-0000-0700-00004E000000}">
      <text>
        <r>
          <rPr>
            <sz val="11"/>
            <rFont val="Calibri"/>
          </rPr>
          <t>The default permissions of Global system objects are not increased.</t>
        </r>
      </text>
    </comment>
    <comment ref="V93" authorId="0" shapeId="0" xr:uid="{00000000-0006-0000-0700-00004F000000}">
      <text>
        <r>
          <rPr>
            <sz val="11"/>
            <rFont val="Calibri"/>
          </rPr>
          <t>ACLs for disabled services do not conform to minimum standards.</t>
        </r>
      </text>
    </comment>
    <comment ref="W93" authorId="0" shapeId="0" xr:uid="{00000000-0006-0000-0700-000050000000}">
      <text>
        <r>
          <rPr>
            <sz val="11"/>
            <rFont val="Calibri"/>
          </rPr>
          <t>File share ACLs have not been reconfigured to remove the Everyone group.</t>
        </r>
      </text>
    </comment>
    <comment ref="X93" authorId="0" shapeId="0" xr:uid="{00000000-0006-0000-0700-000051000000}">
      <text>
        <r>
          <rPr>
            <sz val="11"/>
            <rFont val="Calibri"/>
          </rPr>
          <t>Anonymous SID/Name translation is allowed.</t>
        </r>
      </text>
    </comment>
    <comment ref="Y93" authorId="0" shapeId="0" xr:uid="{00000000-0006-0000-0700-000052000000}">
      <text>
        <r>
          <rPr>
            <sz val="11"/>
            <rFont val="Calibri"/>
          </rPr>
          <t>Unauthorized named pipes are accessible with anonymous credentials.</t>
        </r>
      </text>
    </comment>
    <comment ref="Z93" authorId="0" shapeId="0" xr:uid="{00000000-0006-0000-0700-000053000000}">
      <text>
        <r>
          <rPr>
            <sz val="11"/>
            <rFont val="Calibri"/>
          </rPr>
          <t>Unauthorized registry paths are remotely accessible.</t>
        </r>
      </text>
    </comment>
    <comment ref="AA93" authorId="0" shapeId="0" xr:uid="{00000000-0006-0000-0700-000054000000}">
      <text>
        <r>
          <rPr>
            <sz val="11"/>
            <rFont val="Calibri"/>
          </rPr>
          <t>Unauthorized shares can be accessed anonymously.</t>
        </r>
      </text>
    </comment>
    <comment ref="AB93" authorId="0" shapeId="0" xr:uid="{00000000-0006-0000-0700-000055000000}">
      <text>
        <r>
          <rPr>
            <sz val="11"/>
            <rFont val="Calibri"/>
          </rPr>
          <t>The system is configured to give anonymous users Everyone rights.</t>
        </r>
      </text>
    </comment>
    <comment ref="AC93" authorId="0" shapeId="0" xr:uid="{00000000-0006-0000-0700-000056000000}">
      <text>
        <r>
          <rPr>
            <sz val="11"/>
            <rFont val="Calibri"/>
          </rPr>
          <t>The system is not configured to force users to log off when their allowed logon hours expire.</t>
        </r>
      </text>
    </comment>
    <comment ref="AD93" authorId="0" shapeId="0" xr:uid="{00000000-0006-0000-0700-000057000000}">
      <text>
        <r>
          <rPr>
            <sz val="11"/>
            <rFont val="Calibri"/>
          </rPr>
          <t>Terminal Services is not configured to set a time limit for disconnected sessions.</t>
        </r>
      </text>
    </comment>
    <comment ref="AE93" authorId="0" shapeId="0" xr:uid="{00000000-0006-0000-0700-000058000000}">
      <text>
        <r>
          <rPr>
            <sz val="11"/>
            <rFont val="Calibri"/>
          </rPr>
          <t>Unauthorized registry paths and sub-paths are remotely accessible.</t>
        </r>
      </text>
    </comment>
    <comment ref="AF93" authorId="0" shapeId="0" xr:uid="{00000000-0006-0000-0700-000032000000}">
      <text>
        <r>
          <rPr>
            <sz val="11"/>
            <rFont val="Calibri"/>
          </rPr>
          <t>A Windows system has a writable DCOM configuration.</t>
        </r>
      </text>
    </comment>
    <comment ref="AG93" authorId="0" shapeId="0" xr:uid="{00000000-0006-0000-0700-000033000000}">
      <text>
        <r>
          <rPr>
            <sz val="11"/>
            <rFont val="Calibri"/>
          </rPr>
          <t>Named Pipes and Shares can be accessed anonymously.</t>
        </r>
      </text>
    </comment>
    <comment ref="AH93" authorId="0" shapeId="0" xr:uid="{00000000-0006-0000-0700-000034000000}">
      <text>
        <r>
          <rPr>
            <sz val="11"/>
            <rFont val="Calibri"/>
          </rPr>
          <t>User Account Control - Built In Admin Approval Mode</t>
        </r>
      </text>
    </comment>
    <comment ref="AI93" authorId="0" shapeId="0" xr:uid="{00000000-0006-0000-0700-000035000000}">
      <text>
        <r>
          <rPr>
            <sz val="11"/>
            <rFont val="Calibri"/>
          </rPr>
          <t>User Account Control - Behavior of elevation prompt for administrators</t>
        </r>
      </text>
    </comment>
    <comment ref="AJ93" authorId="0" shapeId="0" xr:uid="{00000000-0006-0000-0700-000036000000}">
      <text>
        <r>
          <rPr>
            <sz val="11"/>
            <rFont val="Calibri"/>
          </rPr>
          <t>User Account Control - Behavior of elevation prompt for standard users.</t>
        </r>
      </text>
    </comment>
    <comment ref="AK93" authorId="0" shapeId="0" xr:uid="{00000000-0006-0000-0700-000037000000}">
      <text>
        <r>
          <rPr>
            <sz val="11"/>
            <rFont val="Calibri"/>
          </rPr>
          <t>User Account Control - Detect Application Installations</t>
        </r>
      </text>
    </comment>
    <comment ref="AL93" authorId="0" shapeId="0" xr:uid="{00000000-0006-0000-0700-000038000000}">
      <text>
        <r>
          <rPr>
            <sz val="11"/>
            <rFont val="Calibri"/>
          </rPr>
          <t>User Account Control - Elevate UIAccess applications that are in secure locations</t>
        </r>
      </text>
    </comment>
    <comment ref="AM93" authorId="0" shapeId="0" xr:uid="{00000000-0006-0000-0700-000039000000}">
      <text>
        <r>
          <rPr>
            <sz val="11"/>
            <rFont val="Calibri"/>
          </rPr>
          <t>User Account Control - Run all admins in Admin Approval Mode</t>
        </r>
      </text>
    </comment>
    <comment ref="AN93" authorId="0" shapeId="0" xr:uid="{00000000-0006-0000-0700-00003A000000}">
      <text>
        <r>
          <rPr>
            <sz val="11"/>
            <rFont val="Calibri"/>
          </rPr>
          <t>User Account Control - Switch to secure desktop</t>
        </r>
      </text>
    </comment>
    <comment ref="AO93" authorId="0" shapeId="0" xr:uid="{00000000-0006-0000-0700-00003B000000}">
      <text>
        <r>
          <rPr>
            <sz val="11"/>
            <rFont val="Calibri"/>
          </rPr>
          <t>User Account Control - Non UAC Compliant Application Virtualization</t>
        </r>
      </text>
    </comment>
    <comment ref="AP93" authorId="0" shapeId="0" xr:uid="{00000000-0006-0000-0700-00003C000000}">
      <text>
        <r>
          <rPr>
            <sz val="11"/>
            <rFont val="Calibri"/>
          </rPr>
          <t>Require username and password to elevate a running application.</t>
        </r>
      </text>
    </comment>
    <comment ref="AQ93" authorId="0" shapeId="0" xr:uid="{00000000-0006-0000-0700-00003D000000}">
      <text>
        <r>
          <rPr>
            <sz val="11"/>
            <rFont val="Calibri"/>
          </rPr>
          <t>Restrict unauthenticated RPC clients.</t>
        </r>
      </text>
    </comment>
    <comment ref="AR93" authorId="0" shapeId="0" xr:uid="{00000000-0006-0000-0700-00003E000000}">
      <text>
        <r>
          <rPr>
            <sz val="11"/>
            <rFont val="Calibri"/>
          </rPr>
          <t>Windows Installer – User Control</t>
        </r>
      </text>
    </comment>
    <comment ref="AS93" authorId="0" shapeId="0" xr:uid="{00000000-0006-0000-0700-00003F000000}">
      <text>
        <r>
          <rPr>
            <sz val="11"/>
            <rFont val="Calibri"/>
          </rPr>
          <t>User Account Control – Executable Elevation</t>
        </r>
      </text>
    </comment>
    <comment ref="AT93" authorId="0" shapeId="0" xr:uid="{00000000-0006-0000-0700-000040000000}">
      <text>
        <r>
          <rPr>
            <sz val="11"/>
            <rFont val="Calibri"/>
          </rPr>
          <t>Unapproved Users have access to Debug programs.</t>
        </r>
      </text>
    </comment>
    <comment ref="AU93" authorId="0" shapeId="0" xr:uid="{00000000-0006-0000-0700-000041000000}">
      <text>
        <r>
          <rPr>
            <sz val="11"/>
            <rFont val="Calibri"/>
          </rPr>
          <t>Standard user accounts must only have Read permissions to the Winlogon registry key.</t>
        </r>
      </text>
    </comment>
    <comment ref="H94" authorId="0" shapeId="0" xr:uid="{00000000-0006-0000-0700-000059000000}">
      <text>
        <r>
          <rPr>
            <sz val="11"/>
            <rFont val="Calibri"/>
          </rPr>
          <t>Physical security of the Automated Information System (AIS) does not meet DISA requirements.</t>
        </r>
      </text>
    </comment>
    <comment ref="H110" authorId="0" shapeId="0" xr:uid="{00000000-0006-0000-0700-00005A000000}">
      <text>
        <r>
          <rPr>
            <sz val="11"/>
            <rFont val="Calibri"/>
          </rPr>
          <t>Terminal Services is configured to use a common temporary folder for all sessions.</t>
        </r>
      </text>
    </comment>
    <comment ref="H111" authorId="0" shapeId="0" xr:uid="{00000000-0006-0000-0700-00005B000000}">
      <text>
        <r>
          <rPr>
            <sz val="11"/>
            <rFont val="Calibri"/>
          </rPr>
          <t>Unencrypted passwords must not be sent to third-party SMB Servers.</t>
        </r>
      </text>
    </comment>
    <comment ref="I111" authorId="0" shapeId="0" xr:uid="{00000000-0006-0000-0700-00005C000000}">
      <text>
        <r>
          <rPr>
            <sz val="11"/>
            <rFont val="Calibri"/>
          </rPr>
          <t>The Windows SMB server is not enabled to perform SMB packet signing when possible.</t>
        </r>
      </text>
    </comment>
    <comment ref="J111" authorId="0" shapeId="0" xr:uid="{00000000-0006-0000-0700-00005D000000}">
      <text>
        <r>
          <rPr>
            <sz val="11"/>
            <rFont val="Calibri"/>
          </rPr>
          <t>Outgoing secure channel traffic is not encrypted when possible.</t>
        </r>
      </text>
    </comment>
    <comment ref="K111" authorId="0" shapeId="0" xr:uid="{00000000-0006-0000-0700-00005E000000}">
      <text>
        <r>
          <rPr>
            <sz val="11"/>
            <rFont val="Calibri"/>
          </rPr>
          <t>Outgoing secure channel traffic is not signed when possible.</t>
        </r>
      </text>
    </comment>
    <comment ref="L111" authorId="0" shapeId="0" xr:uid="{00000000-0006-0000-0700-00005F000000}">
      <text>
        <r>
          <rPr>
            <sz val="11"/>
            <rFont val="Calibri"/>
          </rPr>
          <t>The Windows SMB client is not enabled to perform SMB packet signing when possible.</t>
        </r>
      </text>
    </comment>
    <comment ref="M111" authorId="0" shapeId="0" xr:uid="{00000000-0006-0000-0700-000060000000}">
      <text>
        <r>
          <rPr>
            <sz val="11"/>
            <rFont val="Calibri"/>
          </rPr>
          <t>Unencrypted remote access is permitted to system services.</t>
        </r>
      </text>
    </comment>
    <comment ref="N111" authorId="0" shapeId="0" xr:uid="{00000000-0006-0000-0700-000061000000}">
      <text>
        <r>
          <rPr>
            <sz val="11"/>
            <rFont val="Calibri"/>
          </rPr>
          <t>The system is not configured to require a strong session key.</t>
        </r>
      </text>
    </comment>
    <comment ref="O111" authorId="0" shapeId="0" xr:uid="{00000000-0006-0000-0700-000062000000}">
      <text>
        <r>
          <rPr>
            <sz val="11"/>
            <rFont val="Calibri"/>
          </rPr>
          <t>The system is not configured to recommended LDAP client signing requirements.</t>
        </r>
      </text>
    </comment>
    <comment ref="P111" authorId="0" shapeId="0" xr:uid="{00000000-0006-0000-0700-000063000000}">
      <text>
        <r>
          <rPr>
            <sz val="11"/>
            <rFont val="Calibri"/>
          </rPr>
          <t>The system is not configured to meet the minimum requirement for session security for NTLM SSP based Clients.</t>
        </r>
      </text>
    </comment>
    <comment ref="Q111" authorId="0" shapeId="0" xr:uid="{00000000-0006-0000-0700-000064000000}">
      <text>
        <r>
          <rPr>
            <sz val="11"/>
            <rFont val="Calibri"/>
          </rPr>
          <t>The system is not configured to use FIPS compliant Algorithms for Encryption, Hashing, and Signing.</t>
        </r>
      </text>
    </comment>
    <comment ref="R111" authorId="0" shapeId="0" xr:uid="{00000000-0006-0000-0700-000065000000}">
      <text>
        <r>
          <rPr>
            <sz val="11"/>
            <rFont val="Calibri"/>
          </rPr>
          <t>Terminal Services is not configured with the client connection encryption set to the required level.</t>
        </r>
      </text>
    </comment>
    <comment ref="S111" authorId="0" shapeId="0" xr:uid="{00000000-0006-0000-0700-000066000000}">
      <text>
        <r>
          <rPr>
            <sz val="11"/>
            <rFont val="Calibri"/>
          </rPr>
          <t>The system is not configured to meet the minimum requirement for session security for NTLM SSP based Servers.</t>
        </r>
      </text>
    </comment>
    <comment ref="T111" authorId="0" shapeId="0" xr:uid="{00000000-0006-0000-0700-000067000000}">
      <text>
        <r>
          <rPr>
            <sz val="11"/>
            <rFont val="Calibri"/>
          </rPr>
          <t>Outgoing secure channel traffic is not encrypted or signed.</t>
        </r>
      </text>
    </comment>
    <comment ref="U111" authorId="0" shapeId="0" xr:uid="{00000000-0006-0000-0700-000068000000}">
      <text>
        <r>
          <rPr>
            <sz val="11"/>
            <rFont val="Calibri"/>
          </rPr>
          <t>The Windows Server SMB client is not enabled to always perform SMB packet signing.</t>
        </r>
      </text>
    </comment>
    <comment ref="V111" authorId="0" shapeId="0" xr:uid="{00000000-0006-0000-0700-000069000000}">
      <text>
        <r>
          <rPr>
            <sz val="11"/>
            <rFont val="Calibri"/>
          </rPr>
          <t>The Windows Server SMB server is not enabled to always perform SMB packet signing.</t>
        </r>
      </text>
    </comment>
    <comment ref="W111" authorId="0" shapeId="0" xr:uid="{00000000-0006-0000-0700-00006A000000}">
      <text>
        <r>
          <rPr>
            <sz val="11"/>
            <rFont val="Calibri"/>
          </rPr>
          <t>IPSec Exemptions are limited.</t>
        </r>
      </text>
    </comment>
    <comment ref="X111" authorId="0" shapeId="0" xr:uid="{00000000-0006-0000-0700-00006B000000}">
      <text>
        <r>
          <rPr>
            <sz val="11"/>
            <rFont val="Calibri"/>
          </rPr>
          <t>The system must be configured to use SSL to forward error reports.</t>
        </r>
      </text>
    </comment>
    <comment ref="H119" authorId="0" shapeId="0" xr:uid="{00000000-0006-0000-0700-00006C000000}">
      <text>
        <r>
          <rPr>
            <sz val="11"/>
            <rFont val="Calibri"/>
          </rPr>
          <t>System information backups are not created, updated, and protected according to DISA requirements.</t>
        </r>
      </text>
    </comment>
    <comment ref="H142" authorId="0" shapeId="0" xr:uid="{00000000-0006-0000-0700-00006D000000}">
      <text>
        <r>
          <rPr>
            <sz val="11"/>
            <rFont val="Calibri"/>
          </rPr>
          <t>The system allows shutdown from the logon dialog box.</t>
        </r>
      </text>
    </comment>
    <comment ref="I142" authorId="0" shapeId="0" xr:uid="{00000000-0006-0000-0700-00006E000000}">
      <text>
        <r>
          <rPr>
            <sz val="11"/>
            <rFont val="Calibri"/>
          </rPr>
          <t>Floppy media devices are not allocated upon user logon.</t>
        </r>
      </text>
    </comment>
    <comment ref="J142" authorId="0" shapeId="0" xr:uid="{00000000-0006-0000-0700-00006F000000}">
      <text>
        <r>
          <rPr>
            <sz val="11"/>
            <rFont val="Calibri"/>
          </rPr>
          <t>The required legal notice must be configured to display before console logon.</t>
        </r>
      </text>
    </comment>
    <comment ref="K142" authorId="0" shapeId="0" xr:uid="{00000000-0006-0000-0700-000070000000}">
      <text>
        <r>
          <rPr>
            <sz val="11"/>
            <rFont val="Calibri"/>
          </rPr>
          <t>Booting into alternate operating systems is permitted.</t>
        </r>
      </text>
    </comment>
    <comment ref="L142" authorId="0" shapeId="0" xr:uid="{00000000-0006-0000-0700-000071000000}">
      <text>
        <r>
          <rPr>
            <sz val="11"/>
            <rFont val="Calibri"/>
          </rPr>
          <t>Security configuration tools or equivalent processes must be used to configure and maintain platforms for security compliance.</t>
        </r>
      </text>
    </comment>
    <comment ref="M142" authorId="0" shapeId="0" xr:uid="{00000000-0006-0000-0700-000072000000}">
      <text>
        <r>
          <rPr>
            <sz val="11"/>
            <rFont val="Calibri"/>
          </rPr>
          <t>Ctrl+Alt+Del security attention sequence is Disabled.</t>
        </r>
      </text>
    </comment>
    <comment ref="N142" authorId="0" shapeId="0" xr:uid="{00000000-0006-0000-0700-000073000000}">
      <text>
        <r>
          <rPr>
            <sz val="11"/>
            <rFont val="Calibri"/>
          </rPr>
          <t>The Recovery Console SET command must be disabled.</t>
        </r>
      </text>
    </comment>
    <comment ref="O142" authorId="0" shapeId="0" xr:uid="{00000000-0006-0000-0700-000074000000}">
      <text>
        <r>
          <rPr>
            <sz val="11"/>
            <rFont val="Calibri"/>
          </rPr>
          <t>Solicited Remote Assistance is allowed.</t>
        </r>
      </text>
    </comment>
    <comment ref="P142" authorId="0" shapeId="0" xr:uid="{00000000-0006-0000-0700-000075000000}">
      <text>
        <r>
          <rPr>
            <sz val="11"/>
            <rFont val="Calibri"/>
          </rPr>
          <t>Internet Information System (IIS) or its subcomponents are installed on a workstation.</t>
        </r>
      </text>
    </comment>
    <comment ref="Q142" authorId="0" shapeId="0" xr:uid="{00000000-0006-0000-0700-000076000000}">
      <text>
        <r>
          <rPr>
            <sz val="11"/>
            <rFont val="Calibri"/>
          </rPr>
          <t>The user is allowed to launch Windows Messenger (MSN Messenger, .NET Messenger).</t>
        </r>
      </text>
    </comment>
    <comment ref="R142" authorId="0" shapeId="0" xr:uid="{00000000-0006-0000-0700-000077000000}">
      <text>
        <r>
          <rPr>
            <sz val="11"/>
            <rFont val="Calibri"/>
          </rPr>
          <t>Windows Messenger (MSN Messenger, .NET messenger) is run at system startup.</t>
        </r>
      </text>
    </comment>
    <comment ref="S142" authorId="0" shapeId="0" xr:uid="{00000000-0006-0000-0700-000078000000}">
      <text>
        <r>
          <rPr>
            <sz val="11"/>
            <rFont val="Calibri"/>
          </rPr>
          <t>The system must be configured to require case insensitivity for non-Windows subsystems.</t>
        </r>
      </text>
    </comment>
    <comment ref="T142" authorId="0" shapeId="0" xr:uid="{00000000-0006-0000-0700-000079000000}">
      <text>
        <r>
          <rPr>
            <sz val="11"/>
            <rFont val="Calibri"/>
          </rPr>
          <t>The system is configured to allow remote desktop sharing through NetMeeting.</t>
        </r>
      </text>
    </comment>
    <comment ref="U142" authorId="0" shapeId="0" xr:uid="{00000000-0006-0000-0700-00007A000000}">
      <text>
        <r>
          <rPr>
            <sz val="11"/>
            <rFont val="Calibri"/>
          </rPr>
          <t>Terminal Services is not configured to delete temporary folders.</t>
        </r>
      </text>
    </comment>
    <comment ref="V142" authorId="0" shapeId="0" xr:uid="{00000000-0006-0000-0700-00007B000000}">
      <text>
        <r>
          <rPr>
            <sz val="11"/>
            <rFont val="Calibri"/>
          </rPr>
          <t>Group Policies must be refreshed in the background if the user is logged on.</t>
        </r>
      </text>
    </comment>
    <comment ref="W142" authorId="0" shapeId="0" xr:uid="{00000000-0006-0000-0700-00007C000000}">
      <text>
        <r>
          <rPr>
            <sz val="11"/>
            <rFont val="Calibri"/>
          </rPr>
          <t>The system is configured to allow unsolicited remote assistance offers.</t>
        </r>
      </text>
    </comment>
    <comment ref="X142" authorId="0" shapeId="0" xr:uid="{00000000-0006-0000-0700-00007D000000}">
      <text>
        <r>
          <rPr>
            <sz val="11"/>
            <rFont val="Calibri"/>
          </rPr>
          <t>The system is configured to use an unauthorized time server.</t>
        </r>
      </text>
    </comment>
    <comment ref="Y142" authorId="0" shapeId="0" xr:uid="{00000000-0006-0000-0700-00007E000000}">
      <text>
        <r>
          <rPr>
            <sz val="11"/>
            <rFont val="Calibri"/>
          </rPr>
          <t>The system is not configured to use Safe DLL Search Mode.</t>
        </r>
      </text>
    </comment>
    <comment ref="Z142" authorId="0" shapeId="0" xr:uid="{00000000-0006-0000-0700-00007F000000}">
      <text>
        <r>
          <rPr>
            <sz val="11"/>
            <rFont val="Calibri"/>
          </rPr>
          <t>Media Player must be configured to prevent automatic checking for updates.</t>
        </r>
      </text>
    </comment>
    <comment ref="AA142" authorId="0" shapeId="0" xr:uid="{00000000-0006-0000-0700-000080000000}">
      <text>
        <r>
          <rPr>
            <sz val="11"/>
            <rFont val="Calibri"/>
          </rPr>
          <t>The system is configured to allow IP source routing.</t>
        </r>
      </text>
    </comment>
    <comment ref="AB142" authorId="0" shapeId="0" xr:uid="{00000000-0006-0000-0700-000081000000}">
      <text>
        <r>
          <rPr>
            <sz val="11"/>
            <rFont val="Calibri"/>
          </rPr>
          <t>The system is configured to redirect ICMP.</t>
        </r>
      </text>
    </comment>
    <comment ref="AC142" authorId="0" shapeId="0" xr:uid="{00000000-0006-0000-0700-000082000000}">
      <text>
        <r>
          <rPr>
            <sz val="11"/>
            <rFont val="Calibri"/>
          </rPr>
          <t>The system is configured to detect and configure default gateway addresses.</t>
        </r>
      </text>
    </comment>
    <comment ref="AD142" authorId="0" shapeId="0" xr:uid="{00000000-0006-0000-0700-000083000000}">
      <text>
        <r>
          <rPr>
            <sz val="11"/>
            <rFont val="Calibri"/>
          </rPr>
          <t>The system is configured for a greater keep-alive time than recommended.</t>
        </r>
      </text>
    </comment>
    <comment ref="AE142" authorId="0" shapeId="0" xr:uid="{00000000-0006-0000-0700-000084000000}">
      <text>
        <r>
          <rPr>
            <sz val="11"/>
            <rFont val="Calibri"/>
          </rPr>
          <t>The system must be configured to ignore NetBIOS name release requests except from WINS servers.</t>
        </r>
      </text>
    </comment>
    <comment ref="AF142" authorId="0" shapeId="0" xr:uid="{00000000-0006-0000-0700-000085000000}">
      <text>
        <r>
          <rPr>
            <sz val="11"/>
            <rFont val="Calibri"/>
          </rPr>
          <t>The system must limit how many times unacknowledged TCP data is retransmitted.</t>
        </r>
      </text>
    </comment>
    <comment ref="AG142" authorId="0" shapeId="0" xr:uid="{00000000-0006-0000-0700-000086000000}">
      <text>
        <r>
          <rPr>
            <sz val="11"/>
            <rFont val="Calibri"/>
          </rPr>
          <t>Group Policy objects are not reprocessed if they have not changed.</t>
        </r>
      </text>
    </comment>
    <comment ref="AH142" authorId="0" shapeId="0" xr:uid="{00000000-0006-0000-0700-000087000000}">
      <text>
        <r>
          <rPr>
            <sz val="11"/>
            <rFont val="Calibri"/>
          </rPr>
          <t>A Windows system has an incorrect default DCOM authorization level.</t>
        </r>
      </text>
    </comment>
    <comment ref="AI142" authorId="0" shapeId="0" xr:uid="{00000000-0006-0000-0700-000088000000}">
      <text>
        <r>
          <rPr>
            <sz val="11"/>
            <rFont val="Calibri"/>
          </rPr>
          <t>DCOM calls are not executed under the security context of the calling user.</t>
        </r>
      </text>
    </comment>
    <comment ref="AJ142" authorId="0" shapeId="0" xr:uid="{00000000-0006-0000-0700-000089000000}">
      <text>
        <r>
          <rPr>
            <sz val="11"/>
            <rFont val="Calibri"/>
          </rPr>
          <t>The system is configured to allow the display of the last user name on the logon screen.</t>
        </r>
      </text>
    </comment>
    <comment ref="AK142" authorId="0" shapeId="0" xr:uid="{00000000-0006-0000-0700-00008A000000}">
      <text>
        <r>
          <rPr>
            <sz val="11"/>
            <rFont val="Calibri"/>
          </rPr>
          <t>Hide Computer from the browse list.</t>
        </r>
      </text>
    </comment>
    <comment ref="AL142" authorId="0" shapeId="0" xr:uid="{00000000-0006-0000-0700-00008B000000}">
      <text>
        <r>
          <rPr>
            <sz val="11"/>
            <rFont val="Calibri"/>
          </rPr>
          <t>Users must be prevented from connecting using Terminal Services.</t>
        </r>
      </text>
    </comment>
    <comment ref="AM142" authorId="0" shapeId="0" xr:uid="{00000000-0006-0000-0700-00008C000000}">
      <text>
        <r>
          <rPr>
            <sz val="11"/>
            <rFont val="Calibri"/>
          </rPr>
          <t>File and Folder Publish to Web option unavailable.</t>
        </r>
      </text>
    </comment>
    <comment ref="AN142" authorId="0" shapeId="0" xr:uid="{00000000-0006-0000-0700-00008D000000}">
      <text>
        <r>
          <rPr>
            <sz val="11"/>
            <rFont val="Calibri"/>
          </rPr>
          <t>Web Publishing and online ordering wizards prevented from downloading list of providers.</t>
        </r>
      </text>
    </comment>
    <comment ref="AO142" authorId="0" shapeId="0" xr:uid="{00000000-0006-0000-0700-00008E000000}">
      <text>
        <r>
          <rPr>
            <sz val="11"/>
            <rFont val="Calibri"/>
          </rPr>
          <t>Windows Messenger prevented from collecting anonymous information.</t>
        </r>
      </text>
    </comment>
    <comment ref="AP142" authorId="0" shapeId="0" xr:uid="{00000000-0006-0000-0700-00008F000000}">
      <text>
        <r>
          <rPr>
            <sz val="11"/>
            <rFont val="Calibri"/>
          </rPr>
          <t>Search Companion prevented from automatically downloading content updates.</t>
        </r>
      </text>
    </comment>
    <comment ref="AQ142" authorId="0" shapeId="0" xr:uid="{00000000-0006-0000-0700-000090000000}">
      <text>
        <r>
          <rPr>
            <sz val="11"/>
            <rFont val="Calibri"/>
          </rPr>
          <t>Prevent printing over HTTP.</t>
        </r>
      </text>
    </comment>
    <comment ref="AR142" authorId="0" shapeId="0" xr:uid="{00000000-0006-0000-0700-000091000000}">
      <text>
        <r>
          <rPr>
            <sz val="11"/>
            <rFont val="Calibri"/>
          </rPr>
          <t>Computer prevented from downloading print driver packages over HTTP.</t>
        </r>
      </text>
    </comment>
    <comment ref="AS142" authorId="0" shapeId="0" xr:uid="{00000000-0006-0000-0700-000092000000}">
      <text>
        <r>
          <rPr>
            <sz val="11"/>
            <rFont val="Calibri"/>
          </rPr>
          <t>Windows is prevented from using Windows Update to search for drivers.</t>
        </r>
      </text>
    </comment>
    <comment ref="AT142" authorId="0" shapeId="0" xr:uid="{00000000-0006-0000-0700-000093000000}">
      <text>
        <r>
          <rPr>
            <sz val="11"/>
            <rFont val="Calibri"/>
          </rPr>
          <t>IPv6 must be disabled until a deliberate transition strategy has been implemented.  Use of IPv6 transition technologies must be disabled.</t>
        </r>
      </text>
    </comment>
    <comment ref="AU142" authorId="0" shapeId="0" xr:uid="{00000000-0006-0000-0700-000094000000}">
      <text>
        <r>
          <rPr>
            <sz val="11"/>
            <rFont val="Calibri"/>
          </rPr>
          <t>Preserve Zone information when saving attachments.</t>
        </r>
      </text>
    </comment>
    <comment ref="H143" authorId="0" shapeId="0" xr:uid="{00000000-0006-0000-0700-000095000000}">
      <text>
        <r>
          <rPr>
            <sz val="11"/>
            <rFont val="Calibri"/>
          </rPr>
          <t>Systems must be at supported service packs (SP) or releases levels.</t>
        </r>
      </text>
    </comment>
    <comment ref="I143" authorId="0" shapeId="0" xr:uid="{00000000-0006-0000-0700-000096000000}">
      <text>
        <r>
          <rPr>
            <sz val="11"/>
            <rFont val="Calibri"/>
          </rPr>
          <t>Security-related Software Patches are not applied.</t>
        </r>
      </text>
    </comment>
    <comment ref="J143" authorId="0" shapeId="0" xr:uid="{00000000-0006-0000-0700-000097000000}">
      <text>
        <r>
          <rPr>
            <sz val="11"/>
            <rFont val="Calibri"/>
          </rPr>
          <t>Windows operating systems that are no longer supported by the vendor for security updates must not be installed on a system.</t>
        </r>
      </text>
    </comment>
    <comment ref="K143" authorId="0" shapeId="0" xr:uid="{00000000-0006-0000-0700-000098000000}">
      <text>
        <r>
          <rPr>
            <sz val="11"/>
            <rFont val="Calibri"/>
          </rPr>
          <t>The Enhanced Mitigation Experience Toolkit (EMET) v5.5 or later must be installed on the system.</t>
        </r>
      </text>
    </comment>
    <comment ref="H145" authorId="0" shapeId="0" xr:uid="{00000000-0006-0000-0700-000099000000}">
      <text>
        <r>
          <rPr>
            <sz val="11"/>
            <rFont val="Calibri"/>
          </rPr>
          <t>Permissions for event logs must conform to minimum requirements.</t>
        </r>
      </text>
    </comment>
    <comment ref="I145" authorId="0" shapeId="0" xr:uid="{00000000-0006-0000-0700-00009A000000}">
      <text>
        <r>
          <rPr>
            <sz val="11"/>
            <rFont val="Calibri"/>
          </rPr>
          <t>Event log sizes do not meet minimum requirements.</t>
        </r>
      </text>
    </comment>
    <comment ref="J145" authorId="0" shapeId="0" xr:uid="{00000000-0006-0000-0700-00009B000000}">
      <text>
        <r>
          <rPr>
            <sz val="11"/>
            <rFont val="Calibri"/>
          </rPr>
          <t>The system must generate an audit event when the audit log reaches a percentage of full threshold.</t>
        </r>
      </text>
    </comment>
    <comment ref="K145" authorId="0" shapeId="0" xr:uid="{00000000-0006-0000-0700-00009C000000}">
      <text>
        <r>
          <rPr>
            <sz val="11"/>
            <rFont val="Calibri"/>
          </rPr>
          <t>Auditing must be configured as required.</t>
        </r>
      </text>
    </comment>
    <comment ref="L145" authorId="0" shapeId="0" xr:uid="{00000000-0006-0000-0700-00009D000000}">
      <text>
        <r>
          <rPr>
            <sz val="11"/>
            <rFont val="Calibri"/>
          </rPr>
          <t>Auditing Access of Global System Objects must be turned off.</t>
        </r>
      </text>
    </comment>
    <comment ref="M145" authorId="0" shapeId="0" xr:uid="{00000000-0006-0000-0700-00009E000000}">
      <text>
        <r>
          <rPr>
            <sz val="11"/>
            <rFont val="Calibri"/>
          </rPr>
          <t>Audit of Backup and Restore Privileges is not turned off.</t>
        </r>
      </text>
    </comment>
    <comment ref="N145" authorId="0" shapeId="0" xr:uid="{00000000-0006-0000-0700-00009F000000}">
      <text>
        <r>
          <rPr>
            <sz val="11"/>
            <rFont val="Calibri"/>
          </rPr>
          <t>Audit policy using subcategories is enabled.</t>
        </r>
      </text>
    </comment>
    <comment ref="O145" authorId="0" shapeId="0" xr:uid="{00000000-0006-0000-0700-0000A0000000}">
      <text>
        <r>
          <rPr>
            <sz val="11"/>
            <rFont val="Calibri"/>
          </rPr>
          <t>Remote Assistance – Session Logging</t>
        </r>
      </text>
    </comment>
    <comment ref="P145" authorId="0" shapeId="0" xr:uid="{00000000-0006-0000-0700-0000A1000000}">
      <text>
        <r>
          <rPr>
            <sz val="11"/>
            <rFont val="Calibri"/>
          </rPr>
          <t>The system must be configured to save Error Reporting events and messages to the system event log.</t>
        </r>
      </text>
    </comment>
    <comment ref="H146" authorId="0" shapeId="0" xr:uid="{00000000-0006-0000-0700-0000A2000000}">
      <text>
        <r>
          <rPr>
            <sz val="11"/>
            <rFont val="Calibri"/>
          </rPr>
          <t>Unsigned gadgets must not be installed.</t>
        </r>
      </text>
    </comment>
    <comment ref="H150" authorId="0" shapeId="0" xr:uid="{00000000-0006-0000-0700-0000A3000000}">
      <text>
        <r>
          <rPr>
            <sz val="11"/>
            <rFont val="Calibri"/>
          </rPr>
          <t>Ejection of removable NTFS media is not restricted to Administrators.</t>
        </r>
      </text>
    </comment>
    <comment ref="I150" authorId="0" shapeId="0" xr:uid="{00000000-0006-0000-0700-0000A4000000}">
      <text>
        <r>
          <rPr>
            <sz val="11"/>
            <rFont val="Calibri"/>
          </rPr>
          <t>The system is configured to autoplay removable media.</t>
        </r>
      </text>
    </comment>
    <comment ref="J150" authorId="0" shapeId="0" xr:uid="{00000000-0006-0000-0700-0000A5000000}">
      <text>
        <r>
          <rPr>
            <sz val="11"/>
            <rFont val="Calibri"/>
          </rPr>
          <t>Terminal Services / Remote Desktop Services - Local drives prevented from sharing with Terminal Servers.</t>
        </r>
      </text>
    </comment>
    <comment ref="K150" authorId="0" shapeId="0" xr:uid="{00000000-0006-0000-0700-0000A6000000}">
      <text>
        <r>
          <rPr>
            <sz val="11"/>
            <rFont val="Calibri"/>
          </rPr>
          <t>Secure Removable Media – CD-ROM</t>
        </r>
      </text>
    </comment>
    <comment ref="L150" authorId="0" shapeId="0" xr:uid="{00000000-0006-0000-0700-0000A7000000}">
      <text>
        <r>
          <rPr>
            <sz val="11"/>
            <rFont val="Calibri"/>
          </rPr>
          <t>Disallow AutoPlay/Autorun from Autorun.inf</t>
        </r>
      </text>
    </comment>
    <comment ref="H152" authorId="0" shapeId="0" xr:uid="{00000000-0006-0000-0700-0000A8000000}">
      <text>
        <r>
          <rPr>
            <sz val="11"/>
            <rFont val="Calibri"/>
          </rPr>
          <t>Inbound exceptions to the firewall on domain workstations must only allow authorized management systems and remote management hosts.</t>
        </r>
      </text>
    </comment>
    <comment ref="I152" authorId="0" shapeId="0" xr:uid="{00000000-0006-0000-0700-0000A9000000}">
      <text>
        <r>
          <rPr>
            <sz val="11"/>
            <rFont val="Calibri"/>
          </rPr>
          <t>A host-based firewall must be installed and enabled on the system.</t>
        </r>
      </text>
    </comment>
    <comment ref="H168" authorId="0" shapeId="0" xr:uid="{00000000-0006-0000-0700-0000AA000000}">
      <text>
        <r>
          <rPr>
            <sz val="11"/>
            <rFont val="Calibri"/>
          </rPr>
          <t>An approved, up-to-date, DoD antivirus program must be installed and used.</t>
        </r>
      </text>
    </comment>
    <comment ref="I168" authorId="0" shapeId="0" xr:uid="{00000000-0006-0000-0700-0000AB000000}">
      <text>
        <r>
          <rPr>
            <sz val="11"/>
            <rFont val="Calibri"/>
          </rPr>
          <t>Notify antivirus when file attachments are opened.</t>
        </r>
      </text>
    </comment>
    <comment ref="J168" authorId="0" shapeId="0" xr:uid="{00000000-0006-0000-0700-0000AC000000}">
      <text>
        <r>
          <rPr>
            <sz val="11"/>
            <rFont val="Calibri"/>
          </rPr>
          <t>The HBSS McAfee Agent is not installed.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A host-based firewall must be installed and enabled on the system.</t>
        </r>
      </text>
    </comment>
    <comment ref="G47" authorId="0" shapeId="0" xr:uid="{00000000-0006-0000-0800-000002000000}">
      <text>
        <r>
          <rPr>
            <sz val="11"/>
            <rFont val="Calibri"/>
          </rPr>
          <t>Inbound exceptions to the firewall on domain workstations must only allow authorized management systems and remote management hosts.</t>
        </r>
      </text>
    </comment>
    <comment ref="G52" authorId="0" shapeId="0" xr:uid="{00000000-0006-0000-0800-000003000000}">
      <text>
        <r>
          <rPr>
            <sz val="11"/>
            <rFont val="Calibri"/>
          </rPr>
          <t>Internet Information System (IIS) or its subcomponents are installed on a workstation.</t>
        </r>
      </text>
    </comment>
    <comment ref="G63" authorId="0" shapeId="0" xr:uid="{00000000-0006-0000-0800-000004000000}">
      <text>
        <r>
          <rPr>
            <sz val="11"/>
            <rFont val="Calibri"/>
          </rPr>
          <t>Systems must be at supported service packs (SP) or releases levels.</t>
        </r>
      </text>
    </comment>
    <comment ref="H63" authorId="0" shapeId="0" xr:uid="{00000000-0006-0000-0800-000005000000}">
      <text>
        <r>
          <rPr>
            <sz val="11"/>
            <rFont val="Calibri"/>
          </rPr>
          <t>Windows operating systems that are no longer supported by the vendor for security updates must not be installed on a system.</t>
        </r>
      </text>
    </comment>
    <comment ref="G71" authorId="0" shapeId="0" xr:uid="{00000000-0006-0000-0800-000006000000}">
      <text>
        <r>
          <rPr>
            <sz val="11"/>
            <rFont val="Calibri"/>
          </rPr>
          <t>Security-related Software Patches are not applied.</t>
        </r>
      </text>
    </comment>
    <comment ref="G81" authorId="0" shapeId="0" xr:uid="{00000000-0006-0000-0800-000007000000}">
      <text>
        <r>
          <rPr>
            <sz val="11"/>
            <rFont val="Calibri"/>
          </rPr>
          <t>DOD information system access does not require the use of a password.</t>
        </r>
      </text>
    </comment>
    <comment ref="G85" authorId="0" shapeId="0" xr:uid="{00000000-0006-0000-0800-000008000000}">
      <text>
        <r>
          <rPr>
            <sz val="11"/>
            <rFont val="Calibri"/>
          </rPr>
          <t>Only administrators responsible for the system must have Administrator rights on the system.</t>
        </r>
      </text>
    </comment>
    <comment ref="G86" authorId="0" shapeId="0" xr:uid="{00000000-0006-0000-0800-000009000000}">
      <text>
        <r>
          <rPr>
            <sz val="11"/>
            <rFont val="Calibri"/>
          </rPr>
          <t>Users with Administrative privilege are not documented or do not have separate accounts for administrative duties and normal operational tasks.</t>
        </r>
      </text>
    </comment>
    <comment ref="G87" authorId="0" shapeId="0" xr:uid="{00000000-0006-0000-0800-00000A000000}">
      <text>
        <r>
          <rPr>
            <sz val="11"/>
            <rFont val="Calibri"/>
          </rPr>
          <t>Policy must require that administrative user accounts not be used with applications that access the internet, such as web browsers, or with potential internet sources, such as email.</t>
        </r>
      </text>
    </comment>
    <comment ref="G91" authorId="0" shapeId="0" xr:uid="{00000000-0006-0000-0800-00000B000000}">
      <text>
        <r>
          <rPr>
            <sz val="11"/>
            <rFont val="Calibri"/>
          </rPr>
          <t>Number of allowed bad-logon attempts does not meet minimum requirements.</t>
        </r>
      </text>
    </comment>
    <comment ref="H91" authorId="0" shapeId="0" xr:uid="{00000000-0006-0000-0800-00000D000000}">
      <text>
        <r>
          <rPr>
            <sz val="11"/>
            <rFont val="Calibri"/>
          </rPr>
          <t>Maximum password age does not meet minimum requirements.</t>
        </r>
      </text>
    </comment>
    <comment ref="I91" authorId="0" shapeId="0" xr:uid="{00000000-0006-0000-0800-00000C000000}">
      <text>
        <r>
          <rPr>
            <sz val="11"/>
            <rFont val="Calibri"/>
          </rPr>
          <t>The password history must be configured to 24 passwords remembered.</t>
        </r>
      </text>
    </comment>
    <comment ref="G92" authorId="0" shapeId="0" xr:uid="{00000000-0006-0000-0800-00000E000000}">
      <text>
        <r>
          <rPr>
            <sz val="11"/>
            <rFont val="Calibri"/>
          </rPr>
          <t>The built-in Windows password complexity policy must be enabled.</t>
        </r>
      </text>
    </comment>
    <comment ref="H92" authorId="0" shapeId="0" xr:uid="{00000000-0006-0000-0800-00000F000000}">
      <text>
        <r>
          <rPr>
            <sz val="11"/>
            <rFont val="Calibri"/>
          </rPr>
          <t>For systems utilizing a logon ID as the individual identifier, passwords must be a minimum of 14 characters in length.</t>
        </r>
      </text>
    </comment>
    <comment ref="G100" authorId="0" shapeId="0" xr:uid="{00000000-0006-0000-0800-000010000000}">
      <text>
        <r>
          <rPr>
            <sz val="11"/>
            <rFont val="Calibri"/>
          </rPr>
          <t>An approved, up-to-date, DoD antivirus program must be installed and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An approved, up-to-date, DoD antivirus program must be installed and used.</t>
        </r>
      </text>
    </comment>
    <comment ref="I202" authorId="0" shapeId="0" xr:uid="{00000000-0006-0000-0A00-000002000000}">
      <text>
        <r>
          <rPr>
            <sz val="11"/>
            <rFont val="Calibri"/>
          </rPr>
          <t>The HBSS McAfee Agent is not installed.</t>
        </r>
      </text>
    </comment>
    <comment ref="H210" authorId="0" shapeId="0" xr:uid="{00000000-0006-0000-0A00-000003000000}">
      <text>
        <r>
          <rPr>
            <sz val="11"/>
            <rFont val="Calibri"/>
          </rPr>
          <t>A host-based firewall must be installed and enabled on the system.</t>
        </r>
      </text>
    </comment>
    <comment ref="H227" authorId="0" shapeId="0" xr:uid="{00000000-0006-0000-0A00-000004000000}">
      <text>
        <r>
          <rPr>
            <sz val="11"/>
            <rFont val="Calibri"/>
          </rPr>
          <t>Systems must be at supported service packs (SP) or releases levels.</t>
        </r>
      </text>
    </comment>
    <comment ref="H254" authorId="0" shapeId="0" xr:uid="{00000000-0006-0000-0A00-000005000000}">
      <text>
        <r>
          <rPr>
            <sz val="11"/>
            <rFont val="Calibri"/>
          </rPr>
          <t>Security-related Software Patches are not applied.</t>
        </r>
      </text>
    </comment>
    <comment ref="H287" authorId="0" shapeId="0" xr:uid="{00000000-0006-0000-0A00-000006000000}">
      <text>
        <r>
          <rPr>
            <sz val="11"/>
            <rFont val="Calibri"/>
          </rPr>
          <t>Caching of logon credentials must be limited.</t>
        </r>
      </text>
    </comment>
    <comment ref="H293" authorId="0" shapeId="0" xr:uid="{00000000-0006-0000-0A00-000007000000}">
      <text>
        <r>
          <rPr>
            <sz val="11"/>
            <rFont val="Calibri"/>
          </rPr>
          <t>The built-in Windows password complexity policy must be enabled.</t>
        </r>
      </text>
    </comment>
    <comment ref="I293" authorId="0" shapeId="0" xr:uid="{00000000-0006-0000-0A00-000008000000}">
      <text>
        <r>
          <rPr>
            <sz val="11"/>
            <rFont val="Calibri"/>
          </rPr>
          <t>For systems utilizing a logon ID as the individual identifier, passwords must be a minimum of 14 characters in length.</t>
        </r>
      </text>
    </comment>
    <comment ref="H294" authorId="0" shapeId="0" xr:uid="{00000000-0006-0000-0A00-000009000000}">
      <text>
        <r>
          <rPr>
            <sz val="11"/>
            <rFont val="Calibri"/>
          </rPr>
          <t>Number of allowed bad-logon attempts does not meet minimum requirements.</t>
        </r>
      </text>
    </comment>
    <comment ref="I294" authorId="0" shapeId="0" xr:uid="{00000000-0006-0000-0A00-00000B000000}">
      <text>
        <r>
          <rPr>
            <sz val="11"/>
            <rFont val="Calibri"/>
          </rPr>
          <t>Time before bad-logon counter is reset does not meet minimum requirements.</t>
        </r>
      </text>
    </comment>
    <comment ref="J294" authorId="0" shapeId="0" xr:uid="{00000000-0006-0000-0A00-00000A000000}">
      <text>
        <r>
          <rPr>
            <sz val="11"/>
            <rFont val="Calibri"/>
          </rPr>
          <t>Lockout duration does not meet minimum requirements.</t>
        </r>
      </text>
    </comment>
    <comment ref="H295" authorId="0" shapeId="0" xr:uid="{00000000-0006-0000-0A00-00000C000000}">
      <text>
        <r>
          <rPr>
            <sz val="11"/>
            <rFont val="Calibri"/>
          </rPr>
          <t>Reversible password encryption is not disabled.</t>
        </r>
      </text>
    </comment>
    <comment ref="I295" authorId="0" shapeId="0" xr:uid="{00000000-0006-0000-0A00-00000D000000}">
      <text>
        <r>
          <rPr>
            <sz val="11"/>
            <rFont val="Calibri"/>
          </rPr>
          <t>The system must be configured to prevent the storage of the LAN Manager hash of passwords.</t>
        </r>
      </text>
    </comment>
    <comment ref="H296" authorId="0" shapeId="0" xr:uid="{00000000-0006-0000-0A00-00000E000000}">
      <text>
        <r>
          <rPr>
            <sz val="11"/>
            <rFont val="Calibri"/>
          </rPr>
          <t>Maximum password age does not meet minimum requirements.</t>
        </r>
      </text>
    </comment>
    <comment ref="I296" authorId="0" shapeId="0" xr:uid="{00000000-0006-0000-0A00-00000F000000}">
      <text>
        <r>
          <rPr>
            <sz val="11"/>
            <rFont val="Calibri"/>
          </rPr>
          <t>The password history must be configured to 24 passwords remembered.</t>
        </r>
      </text>
    </comment>
    <comment ref="J296" authorId="0" shapeId="0" xr:uid="{00000000-0006-0000-0A00-000010000000}">
      <text>
        <r>
          <rPr>
            <sz val="11"/>
            <rFont val="Calibri"/>
          </rPr>
          <t>To the extent system capabilities permit, system mechanisms are not implemented to enforce automatic expiration of passwords and to prevent reuse.</t>
        </r>
      </text>
    </comment>
    <comment ref="H299" authorId="0" shapeId="0" xr:uid="{00000000-0006-0000-0A00-000011000000}">
      <text>
        <r>
          <rPr>
            <sz val="11"/>
            <rFont val="Calibri"/>
          </rPr>
          <t>Outdated or unused accounts must be removed from the system.</t>
        </r>
      </text>
    </comment>
    <comment ref="H304" authorId="0" shapeId="0" xr:uid="{00000000-0006-0000-0A00-000012000000}">
      <text>
        <r>
          <rPr>
            <sz val="11"/>
            <rFont val="Calibri"/>
          </rPr>
          <t>Only administrators responsible for the system must have Administrator rights on the system.</t>
        </r>
      </text>
    </comment>
    <comment ref="I304" authorId="0" shapeId="0" xr:uid="{00000000-0006-0000-0A00-000013000000}">
      <text>
        <r>
          <rPr>
            <sz val="11"/>
            <rFont val="Calibri"/>
          </rPr>
          <t>A group must be defined on domain systems to include all local administrator accounts.</t>
        </r>
      </text>
    </comment>
    <comment ref="H308" authorId="0" shapeId="0" xr:uid="{00000000-0006-0000-0A00-000014000000}">
      <text>
        <r>
          <rPr>
            <sz val="11"/>
            <rFont val="Calibri"/>
          </rPr>
          <t>Users with Administrative privilege are not documented or do not have separate accounts for administrative duties and normal operational tasks.</t>
        </r>
      </text>
    </comment>
    <comment ref="I308" authorId="0" shapeId="0" xr:uid="{00000000-0006-0000-0A00-000016000000}">
      <text>
        <r>
          <rPr>
            <sz val="11"/>
            <rFont val="Calibri"/>
          </rPr>
          <t>Members of the Backup Operators group must have separate accounts for backup duties and normal operational tasks.</t>
        </r>
      </text>
    </comment>
    <comment ref="J308" authorId="0" shapeId="0" xr:uid="{00000000-0006-0000-0A00-000017000000}">
      <text>
        <r>
          <rPr>
            <sz val="11"/>
            <rFont val="Calibri"/>
          </rPr>
          <t>Local administrator accounts must have their privileged token filtered to prevent elevated privileges from being used over the network on domain systems.</t>
        </r>
      </text>
    </comment>
    <comment ref="K308" authorId="0" shapeId="0" xr:uid="{00000000-0006-0000-0A00-000015000000}">
      <text>
        <r>
          <rPr>
            <sz val="11"/>
            <rFont val="Calibri"/>
          </rPr>
          <t>Policy must require that administrative user accounts not be used with applications that access the internet, such as web browsers, or with potential internet sources, such as email.</t>
        </r>
      </text>
    </comment>
    <comment ref="H313" authorId="0" shapeId="0" xr:uid="{00000000-0006-0000-0A00-000018000000}">
      <text>
        <r>
          <rPr>
            <sz val="11"/>
            <rFont val="Calibri"/>
          </rPr>
          <t>Shared user accounts are permitted on the system.</t>
        </r>
      </text>
    </comment>
    <comment ref="H314" authorId="0" shapeId="0" xr:uid="{00000000-0006-0000-0A00-000019000000}">
      <text>
        <r>
          <rPr>
            <sz val="11"/>
            <rFont val="Calibri"/>
          </rPr>
          <t>Application account passwords length and change requirement</t>
        </r>
      </text>
    </comment>
    <comment ref="H345" authorId="0" shapeId="0" xr:uid="{00000000-0006-0000-0A00-00001A000000}">
      <text>
        <r>
          <rPr>
            <sz val="11"/>
            <rFont val="Calibri"/>
          </rPr>
          <t>User rights assignments must meet minimum requirements.</t>
        </r>
      </text>
    </comment>
    <comment ref="H355" authorId="0" shapeId="0" xr:uid="{00000000-0006-0000-0A00-00001B000000}">
      <text>
        <r>
          <rPr>
            <sz val="11"/>
            <rFont val="Calibri"/>
          </rPr>
          <t>The system is configured to use an unauthorized time server.</t>
        </r>
      </text>
    </comment>
    <comment ref="H356" authorId="0" shapeId="0" xr:uid="{00000000-0006-0000-0A00-00001C000000}">
      <text>
        <r>
          <rPr>
            <sz val="11"/>
            <rFont val="Calibri"/>
          </rPr>
          <t>Auditing must be configured as required.</t>
        </r>
      </text>
    </comment>
    <comment ref="H361" authorId="0" shapeId="0" xr:uid="{00000000-0006-0000-0A00-00001D000000}">
      <text>
        <r>
          <rPr>
            <sz val="11"/>
            <rFont val="Calibri"/>
          </rPr>
          <t>Permissions for event logs must conform to minimum requirements.</t>
        </r>
      </text>
    </comment>
  </commentList>
</comments>
</file>

<file path=xl/sharedStrings.xml><?xml version="1.0" encoding="utf-8"?>
<sst xmlns="http://schemas.openxmlformats.org/spreadsheetml/2006/main" count="11587" uniqueCount="5283">
  <si>
    <t>Id</t>
  </si>
  <si>
    <t>Title</t>
  </si>
  <si>
    <t>Severity</t>
  </si>
  <si>
    <t>MoSCoW</t>
  </si>
  <si>
    <t>OpsImpact</t>
  </si>
  <si>
    <t>Phase</t>
  </si>
  <si>
    <t>ImplStatus</t>
  </si>
  <si>
    <t>Notes</t>
  </si>
  <si>
    <t>Remediation</t>
  </si>
  <si>
    <t>Description</t>
  </si>
  <si>
    <t>Audit</t>
  </si>
  <si>
    <t>Status</t>
  </si>
  <si>
    <t>LogID</t>
  </si>
  <si>
    <t>V-1070</t>
  </si>
  <si>
    <r>
      <rPr>
        <sz val="11"/>
        <rFont val="Calibri"/>
      </rPr>
      <t>Physical security of the Automated Information System (AIS) does not meet DISA requirements.</t>
    </r>
  </si>
  <si>
    <t>CAT II (Medium)</t>
  </si>
  <si>
    <t>Unassigned</t>
  </si>
  <si>
    <t>Unassessed</t>
  </si>
  <si>
    <t>Pending</t>
  </si>
  <si>
    <t/>
  </si>
  <si>
    <r>
      <rPr>
        <sz val="11"/>
        <color rgb="FF000000"/>
        <rFont val="Calibri"/>
      </rPr>
      <t>Relocate equipment to a controlled access area.</t>
    </r>
  </si>
  <si>
    <r>
      <rPr>
        <sz val="11"/>
        <color rgb="FF000000"/>
        <rFont val="Calibri"/>
      </rPr>
      <t>Inadequate physical protection can undermine all other security precautions utilized to protect the system. This can jeopardize the confidentiality, availability, and integrity of the system.  Physical security of the AIS is the first line protection of any system.</t>
    </r>
  </si>
  <si>
    <r>
      <rPr>
        <sz val="11"/>
        <color rgb="FF000000"/>
        <rFont val="Calibri"/>
      </rPr>
      <t>Interview the SA to determine if equipment is located in an access controlled area.</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Servers will be located in rooms, or locked cabinets, that are accessible only to authorized systems personnel.  Authorized user access should be verified at two points (i.e. building access and server room).  User workstations containing sensitive data should be in access controlled areas.</t>
    </r>
  </si>
  <si>
    <t>V-1072</t>
  </si>
  <si>
    <r>
      <rPr>
        <sz val="11"/>
        <rFont val="Calibri"/>
      </rPr>
      <t>Shared user accounts are permitted on the system.</t>
    </r>
  </si>
  <si>
    <r>
      <rPr>
        <sz val="11"/>
        <color rgb="FF000000"/>
        <rFont val="Calibri"/>
      </rPr>
      <t>Remove any shared accounts that do not meet the exception requirements listed.</t>
    </r>
  </si>
  <si>
    <r>
      <rPr>
        <sz val="11"/>
        <color rgb="FF000000"/>
        <rFont val="Calibri"/>
      </rPr>
      <t>Shared accounts do not provide individual accountability for system access and resource usage.</t>
    </r>
  </si>
  <si>
    <r>
      <rPr>
        <sz val="11"/>
        <color rgb="FF000000"/>
        <rFont val="Calibri"/>
      </rPr>
      <t xml:space="preserve">Interview the SA to determine if any shared accounts exist.  </t>
    </r>
    <r>
      <rPr>
        <sz val="11"/>
        <color rgb="FF000000"/>
        <rFont val="Calibri"/>
      </rPr>
      <t xml:space="preserve">
</t>
    </r>
    <r>
      <rPr>
        <sz val="11"/>
        <color rgb="FF000000"/>
        <rFont val="Calibri"/>
      </rPr>
      <t xml:space="preserve">Any shared account must be documented with the IAO.  Documentation should include the reason for the account, who has access to this account, and how the risk of using a shared account (which provides no individual identification and accountability) is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As an example, a shared account may be permitted for a help desk or a site security personnel machine, if that machine is stand-alone and has no access to the network.</t>
    </r>
  </si>
  <si>
    <t>V-1073</t>
  </si>
  <si>
    <r>
      <rPr>
        <sz val="11"/>
        <rFont val="Calibri"/>
      </rPr>
      <t>Systems must be at supported service packs (SP) or releases levels.</t>
    </r>
  </si>
  <si>
    <t>CAT I (High)</t>
  </si>
  <si>
    <r>
      <rPr>
        <sz val="11"/>
        <color rgb="FF000000"/>
        <rFont val="Calibri"/>
      </rPr>
      <t>Update the system to a supported service pack.</t>
    </r>
    <r>
      <rPr>
        <sz val="11"/>
        <color rgb="FF000000"/>
        <rFont val="Calibri"/>
      </rPr>
      <t xml:space="preserve">
</t>
    </r>
    <r>
      <rPr>
        <sz val="11"/>
        <color rgb="FF000000"/>
        <rFont val="Calibri"/>
      </rPr>
      <t>Application of new service packs should be thoroughly tested before deploying in a production environment.</t>
    </r>
  </si>
  <si>
    <r>
      <rPr>
        <sz val="11"/>
        <color rgb="FF000000"/>
        <rFont val="Calibri"/>
      </rPr>
      <t>Systems at unsupported service packs or releases will not receive security updates for new vulnerabilities and leaves them subject to exploitation.   Systems must be maintained at a service pack level supported by the vendor with new security updates.</t>
    </r>
  </si>
  <si>
    <r>
      <rPr>
        <sz val="11"/>
        <color rgb="FF000000"/>
        <rFont val="Calibri"/>
      </rPr>
      <t>From the menu bar click “Start” and then “Run”.</t>
    </r>
    <r>
      <rPr>
        <sz val="11"/>
        <color rgb="FF000000"/>
        <rFont val="Calibri"/>
      </rPr>
      <t xml:space="preserve">
</t>
    </r>
    <r>
      <rPr>
        <sz val="11"/>
        <color rgb="FF000000"/>
        <rFont val="Calibri"/>
      </rPr>
      <t xml:space="preserve">Type “winver.exe” in the dialog box and click OK. </t>
    </r>
    <r>
      <rPr>
        <sz val="11"/>
        <color rgb="FF000000"/>
        <rFont val="Calibri"/>
      </rPr>
      <t xml:space="preserve">
</t>
    </r>
    <r>
      <rPr>
        <sz val="11"/>
        <color rgb="FF000000"/>
        <rFont val="Calibri"/>
      </rPr>
      <t>If the "About Windows" box displays the following Service Pack(s), then this is a finding.</t>
    </r>
    <r>
      <rPr>
        <sz val="11"/>
        <color rgb="FF000000"/>
        <rFont val="Calibri"/>
      </rPr>
      <t xml:space="preserve">
</t>
    </r>
    <r>
      <rPr>
        <sz val="11"/>
        <color rgb="FF000000"/>
        <rFont val="Calibri"/>
      </rPr>
      <t>Unsupported Service Packs:</t>
    </r>
    <r>
      <rPr>
        <sz val="11"/>
        <color rgb="FF000000"/>
        <rFont val="Calibri"/>
      </rPr>
      <t xml:space="preserve">
</t>
    </r>
    <r>
      <rPr>
        <sz val="11"/>
        <color rgb="FF000000"/>
        <rFont val="Calibri"/>
      </rPr>
      <t>Windows Vista – any prior to SP2</t>
    </r>
    <r>
      <rPr>
        <sz val="11"/>
        <color rgb="FF000000"/>
        <rFont val="Calibri"/>
      </rPr>
      <t xml:space="preserve">
</t>
    </r>
    <r>
      <rPr>
        <sz val="11"/>
        <color rgb="FF000000"/>
        <rFont val="Calibri"/>
      </rPr>
      <t>Support of SP1 for Windows Vista ended 12 July 2011.</t>
    </r>
  </si>
  <si>
    <t>V-1074</t>
  </si>
  <si>
    <r>
      <rPr>
        <sz val="11"/>
        <rFont val="Calibri"/>
      </rPr>
      <t>An approved, up-to-date, DoD antivirus program must be installed and used.</t>
    </r>
  </si>
  <si>
    <r>
      <rPr>
        <sz val="11"/>
        <color rgb="FF000000"/>
        <rFont val="Calibri"/>
      </rPr>
      <t>Install McAfee VirusScan Enterprise 8.8 or later on the system.  Update the signature file at least every 7 days.</t>
    </r>
  </si>
  <si>
    <r>
      <rPr>
        <sz val="11"/>
        <color rgb="FF000000"/>
        <rFont val="Calibri"/>
      </rPr>
      <t>Antivirus programs are a primary line of defense against the introduction of viruses and malicious code that can destroy data and even render a computer inoperable.  Utilizing an antivirus program provides the ability to detect malicious code before extensive damage occurs.  Updated virus scan data files help to protect a system, since new malware are identified by the software vendors on a continual basis.</t>
    </r>
  </si>
  <si>
    <r>
      <rPr>
        <sz val="11"/>
        <color rgb="FF000000"/>
        <rFont val="Calibri"/>
      </rPr>
      <t>If V-19910 from an antivirus STIG has been applied to the system, the signature verification portion of this requirement is NA.</t>
    </r>
    <r>
      <rPr>
        <sz val="11"/>
        <color rgb="FF000000"/>
        <rFont val="Calibri"/>
      </rPr>
      <t xml:space="preserve">
</t>
    </r>
    <r>
      <rPr>
        <sz val="11"/>
        <color rgb="FF000000"/>
        <rFont val="Calibri"/>
      </rPr>
      <t>Verify a supported DoD antivirus product has been installed on the system.</t>
    </r>
    <r>
      <rPr>
        <sz val="11"/>
        <color rgb="FF000000"/>
        <rFont val="Calibri"/>
      </rPr>
      <t xml:space="preserve">
</t>
    </r>
    <r>
      <rPr>
        <sz val="11"/>
        <color rgb="FF000000"/>
        <rFont val="Calibri"/>
      </rPr>
      <t>If McAfee VirusScan Enterprise 8.8 or later is not installed on the system, this is a finding.</t>
    </r>
    <r>
      <rPr>
        <sz val="11"/>
        <color rgb="FF000000"/>
        <rFont val="Calibri"/>
      </rPr>
      <t xml:space="preserve">
</t>
    </r>
    <r>
      <rPr>
        <sz val="11"/>
        <color rgb="FF000000"/>
        <rFont val="Calibri"/>
      </rPr>
      <t>And</t>
    </r>
    <r>
      <rPr>
        <sz val="11"/>
        <color rgb="FF000000"/>
        <rFont val="Calibri"/>
      </rPr>
      <t xml:space="preserve">
</t>
    </r>
    <r>
      <rPr>
        <sz val="11"/>
        <color rgb="FF000000"/>
        <rFont val="Calibri"/>
      </rPr>
      <t xml:space="preserve">If a product other than McAfee VirusScan Enterprise is used and V-19910 from an antivirus STIG has not been applied to the system, verify the date of the antivirus signature. </t>
    </r>
    <r>
      <rPr>
        <sz val="11"/>
        <color rgb="FF000000"/>
        <rFont val="Calibri"/>
      </rPr>
      <t xml:space="preserve">
</t>
    </r>
    <r>
      <rPr>
        <sz val="11"/>
        <color rgb="FF000000"/>
        <rFont val="Calibri"/>
      </rPr>
      <t>If the antivirus program signature has not been updated within the past 7 days, this is a finding.</t>
    </r>
    <r>
      <rPr>
        <sz val="11"/>
        <color rgb="FF000000"/>
        <rFont val="Calibri"/>
      </rPr>
      <t xml:space="preserve">
</t>
    </r>
    <r>
      <rPr>
        <sz val="11"/>
        <color rgb="FF000000"/>
        <rFont val="Calibri"/>
      </rPr>
      <t>The version numbers and the date of the signature can generally be checked by starting the antivirus program.  The information may appear in the antivirus window or be available in the Help &gt;&gt; About window.  The location varies from product to product.</t>
    </r>
  </si>
  <si>
    <t>V-1075</t>
  </si>
  <si>
    <r>
      <rPr>
        <sz val="11"/>
        <rFont val="Calibri"/>
      </rPr>
      <t>The system allows shutdown from the logon dialog box.</t>
    </r>
  </si>
  <si>
    <t>CAT III (Low)</t>
  </si>
  <si>
    <r>
      <rPr>
        <sz val="11"/>
        <color rgb="FF000000"/>
        <rFont val="Calibri"/>
      </rPr>
      <t>Configure the policy value for Computer Configuration -&gt; Windows Settings -&gt; Security Settings -&gt; Local Policies -&gt; Security Options -&gt; “Shutdown: Allow system to be shutdown without having to log on” to “Enabled”.</t>
    </r>
  </si>
  <si>
    <r>
      <rPr>
        <sz val="11"/>
        <color rgb="FF000000"/>
        <rFont val="Calibri"/>
      </rPr>
      <t>Preventing display of the shutdown button in the logon dialog box may encourage a hard shut down with the power button.  (However, displaying the shutdown button may allow individuals to shut down a system anonymously.)</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</si>
  <si>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“Shutdown: Allow shutdown without having to log on”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ShutdownWithoutLogon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</si>
  <si>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V-1076</t>
  </si>
  <si>
    <r>
      <rPr>
        <sz val="11"/>
        <rFont val="Calibri"/>
      </rPr>
      <t>System information backups are not created, updated, and protected according to DISA requirements.</t>
    </r>
  </si>
  <si>
    <r>
      <rPr>
        <sz val="11"/>
        <color rgb="FF000000"/>
        <rFont val="Calibri"/>
      </rPr>
      <t>Implement data backup procedures that comply with DoD requirements.</t>
    </r>
  </si>
  <si>
    <r>
      <rPr>
        <sz val="11"/>
        <color rgb="FF000000"/>
        <rFont val="Calibri"/>
      </rPr>
      <t>Recovery of a damaged or compromised system in a timely basis is difficult without a system information backup.  A system backup will usually include sensitive information such as user accounts that could be used in an attack.  As a valuable system resource, the system backup should be protected and stored in a physically secure location.</t>
    </r>
  </si>
  <si>
    <r>
      <rPr>
        <sz val="11"/>
        <color rgb="FF000000"/>
        <rFont val="Calibri"/>
      </rPr>
      <t>Interview the SA to determine if system recovery backup procedures are in place that comply with DoD requirements.</t>
    </r>
    <r>
      <rPr>
        <sz val="11"/>
        <color rgb="FF000000"/>
        <rFont val="Calibri"/>
      </rPr>
      <t xml:space="preserve">
</t>
    </r>
    <r>
      <rPr>
        <sz val="11"/>
        <color rgb="FF000000"/>
        <rFont val="Calibri"/>
      </rPr>
      <t>Any of the following would be a finding:</t>
    </r>
    <r>
      <rPr>
        <sz val="11"/>
        <color rgb="FF000000"/>
        <rFont val="Calibri"/>
      </rPr>
      <t xml:space="preserve">
</t>
    </r>
    <r>
      <rPr>
        <sz val="11"/>
        <color rgb="FF000000"/>
        <rFont val="Calibri"/>
      </rPr>
      <t>•The site does not maintain emergency system recovery data.</t>
    </r>
    <r>
      <rPr>
        <sz val="11"/>
        <color rgb="FF000000"/>
        <rFont val="Calibri"/>
      </rPr>
      <t xml:space="preserve">
</t>
    </r>
    <r>
      <rPr>
        <sz val="11"/>
        <color rgb="FF000000"/>
        <rFont val="Calibri"/>
      </rPr>
      <t xml:space="preserve">•The emergency system recovery data is not protected from destruction and stored in a locked storage container. </t>
    </r>
    <r>
      <rPr>
        <sz val="11"/>
        <color rgb="FF000000"/>
        <rFont val="Calibri"/>
      </rPr>
      <t xml:space="preserve">
</t>
    </r>
    <r>
      <rPr>
        <sz val="11"/>
        <color rgb="FF000000"/>
        <rFont val="Calibri"/>
      </rPr>
      <t>•The emergency system recovery data has not been updated following the last system modification.</t>
    </r>
  </si>
  <si>
    <t>V-1077</t>
  </si>
  <si>
    <r>
      <rPr>
        <sz val="11"/>
        <rFont val="Calibri"/>
      </rPr>
      <t>Permissions for event logs must conform to minimum requirements.</t>
    </r>
  </si>
  <si>
    <r>
      <rPr>
        <sz val="11"/>
        <color rgb="FF000000"/>
        <rFont val="Calibri"/>
      </rPr>
      <t>Maintain the permissions on the event logs.  Standard user accounts or groups must not have access.  The default permissions listed below satisfy this requirement.</t>
    </r>
    <r>
      <rPr>
        <sz val="11"/>
        <color rgb="FF000000"/>
        <rFont val="Calibri"/>
      </rPr>
      <t xml:space="preserve">
</t>
    </r>
    <r>
      <rPr>
        <sz val="11"/>
        <color rgb="FF000000"/>
        <rFont val="Calibri"/>
      </rPr>
      <t>Navigate to the log file location.  The default location is the "%SystemRoot%\System32\winevt\Logs" directory.</t>
    </r>
    <r>
      <rPr>
        <sz val="11"/>
        <color rgb="FF000000"/>
        <rFont val="Calibri"/>
      </rPr>
      <t xml:space="preserve">
</t>
    </r>
    <r>
      <rPr>
        <sz val="11"/>
        <color rgb="FF000000"/>
        <rFont val="Calibri"/>
      </rPr>
      <t>For each log file below, right click the file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then "Continue", and respond to any UAC prompts.</t>
    </r>
    <r>
      <rPr>
        <sz val="11"/>
        <color rgb="FF000000"/>
        <rFont val="Calibri"/>
      </rPr>
      <t xml:space="preserve">
</t>
    </r>
    <r>
      <rPr>
        <sz val="11"/>
        <color rgb="FF000000"/>
        <rFont val="Calibri"/>
      </rPr>
      <t>Log Files:</t>
    </r>
    <r>
      <rPr>
        <sz val="11"/>
        <color rgb="FF000000"/>
        <rFont val="Calibri"/>
      </rPr>
      <t xml:space="preserve">
</t>
    </r>
    <r>
      <rPr>
        <sz val="11"/>
        <color rgb="FF000000"/>
        <rFont val="Calibri"/>
      </rPr>
      <t>Application.evtx</t>
    </r>
    <r>
      <rPr>
        <sz val="11"/>
        <color rgb="FF000000"/>
        <rFont val="Calibri"/>
      </rPr>
      <t xml:space="preserve">
</t>
    </r>
    <r>
      <rPr>
        <sz val="11"/>
        <color rgb="FF000000"/>
        <rFont val="Calibri"/>
      </rPr>
      <t>Security.evtx</t>
    </r>
    <r>
      <rPr>
        <sz val="11"/>
        <color rgb="FF000000"/>
        <rFont val="Calibri"/>
      </rPr>
      <t xml:space="preserve">
</t>
    </r>
    <r>
      <rPr>
        <sz val="11"/>
        <color rgb="FF000000"/>
        <rFont val="Calibri"/>
      </rPr>
      <t>System.evtx</t>
    </r>
    <r>
      <rPr>
        <sz val="11"/>
        <color rgb="FF000000"/>
        <rFont val="Calibri"/>
      </rPr>
      <t xml:space="preserve">
</t>
    </r>
    <r>
      <rPr>
        <sz val="11"/>
        <color rgb="FF000000"/>
        <rFont val="Calibri"/>
      </rPr>
      <t>Permissions:</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If the organization has an "Auditors" group from previous requirements, this group may be assigned Full Control.</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</si>
  <si>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Event logs may be susceptible to tampering if proper permissions are not applied.</t>
    </r>
  </si>
  <si>
    <r>
      <rPr>
        <sz val="11"/>
        <color rgb="FF000000"/>
        <rFont val="Calibri"/>
      </rPr>
      <t>Verify the permissions on the event logs.  Standard user accounts or groups must not have access.  The default permissions listed below satisfy this requirement.</t>
    </r>
    <r>
      <rPr>
        <sz val="11"/>
        <color rgb="FF000000"/>
        <rFont val="Calibri"/>
      </rPr>
      <t xml:space="preserve">
</t>
    </r>
    <r>
      <rPr>
        <sz val="11"/>
        <color rgb="FF000000"/>
        <rFont val="Calibri"/>
      </rPr>
      <t>Navigate to the log file location.  The default location is the "%SystemRoot%\System32\winevt\Logs" directory.</t>
    </r>
    <r>
      <rPr>
        <sz val="11"/>
        <color rgb="FF000000"/>
        <rFont val="Calibri"/>
      </rPr>
      <t xml:space="preserve">
</t>
    </r>
    <r>
      <rPr>
        <sz val="11"/>
        <color rgb="FF000000"/>
        <rFont val="Calibri"/>
      </rPr>
      <t>For each log file below, right click the file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the "Advanced" button, then "Continue", and respond to any UAC prompts.</t>
    </r>
    <r>
      <rPr>
        <sz val="11"/>
        <color rgb="FF000000"/>
        <rFont val="Calibri"/>
      </rPr>
      <t xml:space="preserve">
</t>
    </r>
    <r>
      <rPr>
        <sz val="11"/>
        <color rgb="FF000000"/>
        <rFont val="Calibri"/>
      </rPr>
      <t>Log Files:</t>
    </r>
    <r>
      <rPr>
        <sz val="11"/>
        <color rgb="FF000000"/>
        <rFont val="Calibri"/>
      </rPr>
      <t xml:space="preserve">
</t>
    </r>
    <r>
      <rPr>
        <sz val="11"/>
        <color rgb="FF000000"/>
        <rFont val="Calibri"/>
      </rPr>
      <t>Application.evtx</t>
    </r>
    <r>
      <rPr>
        <sz val="11"/>
        <color rgb="FF000000"/>
        <rFont val="Calibri"/>
      </rPr>
      <t xml:space="preserve">
</t>
    </r>
    <r>
      <rPr>
        <sz val="11"/>
        <color rgb="FF000000"/>
        <rFont val="Calibri"/>
      </rPr>
      <t>Security.evtx</t>
    </r>
    <r>
      <rPr>
        <sz val="11"/>
        <color rgb="FF000000"/>
        <rFont val="Calibri"/>
      </rPr>
      <t xml:space="preserve">
</t>
    </r>
    <r>
      <rPr>
        <sz val="11"/>
        <color rgb="FF000000"/>
        <rFont val="Calibri"/>
      </rPr>
      <t>System.evtx</t>
    </r>
    <r>
      <rPr>
        <sz val="11"/>
        <color rgb="FF000000"/>
        <rFont val="Calibri"/>
      </rPr>
      <t xml:space="preserve">
</t>
    </r>
    <r>
      <rPr>
        <sz val="11"/>
        <color rgb="FF000000"/>
        <rFont val="Calibri"/>
      </rPr>
      <t>Permissions:</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If the permissions for the file are not as restrictive as those listed, this is a finding.</t>
    </r>
    <r>
      <rPr>
        <sz val="11"/>
        <color rgb="FF000000"/>
        <rFont val="Calibri"/>
      </rPr>
      <t xml:space="preserve">
</t>
    </r>
    <r>
      <rPr>
        <sz val="11"/>
        <color rgb="FF000000"/>
        <rFont val="Calibri"/>
      </rPr>
      <t>If the organization has an "Auditors" group from previous requirements, the assignment of Full Control permissions to this group would not be a finding.</t>
    </r>
  </si>
  <si>
    <t>V-1081</t>
  </si>
  <si>
    <r>
      <rPr>
        <sz val="11"/>
        <rFont val="Calibri"/>
      </rPr>
      <t>Local volumes are not formatted using NTFS.</t>
    </r>
  </si>
  <si>
    <r>
      <rPr>
        <sz val="11"/>
        <color rgb="FF000000"/>
        <rFont val="Calibri"/>
      </rPr>
      <t>Format all partitions/drives to use NTFS.</t>
    </r>
  </si>
  <si>
    <r>
      <rPr>
        <sz val="11"/>
        <color rgb="FF000000"/>
        <rFont val="Calibri"/>
      </rPr>
      <t>This is a category 1 finding because the ability to set access permissions and audit critical directories and files is only available by using the NTFS file system.  The capability to assign access permissions to file objects is a DOD policy requirement.</t>
    </r>
    <r>
      <rPr>
        <sz val="11"/>
        <color rgb="FF000000"/>
        <rFont val="Calibri"/>
      </rPr>
      <t xml:space="preserve">
</t>
    </r>
    <r>
      <rPr>
        <sz val="11"/>
        <color rgb="FF000000"/>
        <rFont val="Calibri"/>
      </rPr>
      <t>The FAT file system only provides the capability to make files read-only and hidden.  The capability to change these attributes is not restricted to any users.  An unauthorized individual could boot the machine from a floppy disk and gain full and unrecorded access to file data.</t>
    </r>
  </si>
  <si>
    <r>
      <rPr>
        <sz val="11"/>
        <color rgb="FF000000"/>
        <rFont val="Calibri"/>
      </rPr>
      <t>Open Windows Explorer and use the Properties function on each fixed local partition/drive to examine the File System specified on the General Tab.</t>
    </r>
    <r>
      <rPr>
        <sz val="11"/>
        <color rgb="FF000000"/>
        <rFont val="Calibri"/>
      </rPr>
      <t xml:space="preserve">
</t>
    </r>
    <r>
      <rPr>
        <sz val="11"/>
        <color rgb="FF000000"/>
        <rFont val="Calibri"/>
      </rPr>
      <t>If the File System does not specify NTFS, then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Documentable Explanation: Some hardware vendors create a small FAT partition to store troubleshooting and recovery data. No other files should be stored here.  This requirement should be documented with the IAO.</t>
    </r>
  </si>
  <si>
    <t>V-1084</t>
  </si>
  <si>
    <r>
      <rPr>
        <sz val="11"/>
        <rFont val="Calibri"/>
      </rPr>
      <t>System pagefile is cleared upon shutdown.</t>
    </r>
  </si>
  <si>
    <r>
      <rPr>
        <sz val="11"/>
        <color rgb="FF000000"/>
        <rFont val="Calibri"/>
      </rPr>
      <t>Configure the policy value for Computer Configuration -&gt; Windows Settings -&gt; Security Settings -&gt; Local Policies -&gt; Security Options -&gt; “Shutdown: Clear virtual memory pagefile” to “Disabled”.</t>
    </r>
  </si>
  <si>
    <r>
      <rPr>
        <sz val="11"/>
        <color rgb="FF000000"/>
        <rFont val="Calibri"/>
      </rPr>
      <t>This check verifies that Windows is not configured to wipe clean the system page file during a controlled system shutdown.</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</si>
  <si>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“Shutdown: Clear virtual memory pagefile” is not set to “Disabled”,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\System\CurrentControlSet\Control\Session Manager\Memory Management\</t>
    </r>
    <r>
      <rPr>
        <sz val="11"/>
        <color rgb="FF000000"/>
        <rFont val="Calibri"/>
      </rPr>
      <t xml:space="preserve">
</t>
    </r>
    <r>
      <rPr>
        <sz val="11"/>
        <color rgb="FF000000"/>
        <rFont val="Calibri"/>
      </rPr>
      <t>Value Name:  ClearPageFileAtShutdown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</si>
  <si>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V-1085</t>
  </si>
  <si>
    <r>
      <rPr>
        <sz val="11"/>
        <rFont val="Calibri"/>
      </rPr>
      <t>Floppy media devices are not allocated upon user logon.</t>
    </r>
  </si>
  <si>
    <r>
      <rPr>
        <sz val="11"/>
        <color rgb="FF000000"/>
        <rFont val="Calibri"/>
      </rPr>
      <t>Configure the policy value for Computer Configuration -&gt; Windows Settings -&gt; Security Settings -&gt; Local Policies -&gt; Security Options -&gt; “Devices: Restrict floppy access to locally logged-on user only” to “Disabled”.</t>
    </r>
  </si>
  <si>
    <r>
      <rPr>
        <sz val="11"/>
        <color rgb="FF000000"/>
        <rFont val="Calibri"/>
      </rPr>
      <t>This check verifies that Windows is configured to not limit access to floppy drives when a user is logged on locally per the FDCC.</t>
    </r>
  </si>
  <si>
    <r>
      <rPr>
        <sz val="11"/>
        <color rgb="FF000000"/>
        <rFont val="Calibri"/>
      </rPr>
      <t>Analyze the system using the Security Configuration and Analysis snap-in.  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“Devices: Restrict floppy access to locally logged-on user only” is not set to “Disabled”,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Subkey: \Software\Microsoft\Windows NT\CurrentVersion\Winlogon\</t>
    </r>
    <r>
      <rPr>
        <sz val="11"/>
        <color rgb="FF000000"/>
        <rFont val="Calibri"/>
      </rPr>
      <t xml:space="preserve">
</t>
    </r>
    <r>
      <rPr>
        <sz val="11"/>
        <color rgb="FF000000"/>
        <rFont val="Calibri"/>
      </rPr>
      <t>Value Name: Allocatefloppies</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0</t>
    </r>
  </si>
  <si>
    <t>V-1089</t>
  </si>
  <si>
    <r>
      <rPr>
        <sz val="11"/>
        <rFont val="Calibri"/>
      </rPr>
      <t>The required legal notice must be configured to display before console logon.</t>
    </r>
  </si>
  <si>
    <r>
      <rPr>
        <sz val="11"/>
        <color rgb="FF000000"/>
        <rFont val="Calibri"/>
      </rPr>
      <t>Configure the policy value for Computer Configuration -&gt; Windows Settings -&gt; Security Settings -&gt; Local Policies -&gt; Security Options -&gt;“Interactive Logon: Message text for users attempting to log on” as outlined in the check.</t>
    </r>
  </si>
  <si>
    <r>
      <rPr>
        <sz val="11"/>
        <color rgb="FF000000"/>
        <rFont val="Calibri"/>
      </rPr>
      <t>Failure to display the logon banner prior to a logon attempt will negate legal proceedings resulting from unauthorized access to system resources.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</si>
  <si>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“Interactive Logon: Message text for users attempting to log on” is not set to the following, then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Any OS versions that do not support the full text version must state the following:</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Deviations are not permitted except as authorized by the Deputy Assistant Secretary of Defense for Information and Identity Assurance.</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LegalNoticeText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text above</t>
    </r>
  </si>
  <si>
    <t>V-1090</t>
  </si>
  <si>
    <r>
      <rPr>
        <sz val="11"/>
        <rFont val="Calibri"/>
      </rPr>
      <t>Caching of logon credentials must be limited.</t>
    </r>
  </si>
  <si>
    <r>
      <rPr>
        <sz val="11"/>
        <color rgb="FF000000"/>
        <rFont val="Calibri"/>
      </rPr>
      <t>If the system is not a member of a domain, this is NA.</t>
    </r>
    <r>
      <rPr>
        <sz val="11"/>
        <color rgb="FF000000"/>
        <rFont val="Calibri"/>
      </rPr>
      <t xml:space="preserve">
</t>
    </r>
    <r>
      <rPr>
        <sz val="11"/>
        <color rgb="FF000000"/>
        <rFont val="Calibri"/>
      </rPr>
      <t>Configure the policy value for Computer Configuration -&gt; Windows Settings -&gt; Security Settings -&gt; Local Policies -&gt; Security Options -&gt; "Interactive Logon: Number of previous logons to cache (in case Domain Controller is not available)" to "2" logons or less.</t>
    </r>
  </si>
  <si>
    <r>
      <rPr>
        <sz val="11"/>
        <color rgb="FF000000"/>
        <rFont val="Calibri"/>
      </rPr>
      <t>The default Windows configuration caches the last logon credentials for users who log on interactively to a system.  This feature is provided for system availability reasons, such as the user's machine being disconnected from the network or domain controllers being unavailable.  Even though the credential cache is well-protected, if a system is attacked, an unauthorized individual may isolate the password to a domain user account using a password-cracking program and gain access to the domain.</t>
    </r>
  </si>
  <si>
    <r>
      <rPr>
        <sz val="11"/>
        <color rgb="FF000000"/>
        <rFont val="Calibri"/>
      </rPr>
      <t>If the system is not a member of a domain, this is NA.</t>
    </r>
    <r>
      <rPr>
        <sz val="11"/>
        <color rgb="FF000000"/>
        <rFont val="Calibri"/>
      </rPr>
      <t xml:space="preserve">
</t>
    </r>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"Interactive Logon: Number of previous logons to cache (in case Domain Controller is unavailable)" is not set to "2" logons or less,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CachedLogonsCount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2 (or less)</t>
    </r>
  </si>
  <si>
    <t>V-1093</t>
  </si>
  <si>
    <r>
      <rPr>
        <sz val="11"/>
        <rFont val="Calibri"/>
      </rPr>
      <t>Anonymous shares are not restricted.</t>
    </r>
  </si>
  <si>
    <r>
      <rPr>
        <sz val="11"/>
        <color rgb="FF000000"/>
        <rFont val="Calibri"/>
      </rPr>
      <t>Configure the policy values for Computer Configuration -&gt; Windows Settings -&gt; Security Settings -&gt; Local Policies -&gt; Security Options -&gt; “Network access: Do not allow anonymous enumeration of SAM accounts” and “Network access: Do not allow anonymous enumeration of SAM accounts and shares” to “Enabled".</t>
    </r>
  </si>
  <si>
    <r>
      <rPr>
        <sz val="11"/>
        <color rgb="FF000000"/>
        <rFont val="Calibri"/>
      </rPr>
      <t>This is a Category 1 finding because it allows anonymous logon users (null session connections) to list all account names and enumerate all shared resources, thus providing a map of potential points to attack the system.</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</si>
  <si>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 xml:space="preserve">If the value for “Network access: Do not allow anonymous enumeration of SAM accounts” is not set to “Enabled”, then this is a finding. </t>
    </r>
    <r>
      <rPr>
        <sz val="11"/>
        <color rgb="FF000000"/>
        <rFont val="Calibri"/>
      </rPr>
      <t xml:space="preserve">
</t>
    </r>
    <r>
      <rPr>
        <sz val="11"/>
        <color rgb="FF000000"/>
        <rFont val="Calibri"/>
      </rPr>
      <t xml:space="preserve">If the value for “Network access: Do not allow anonymous enumeration of SAM accounts and shares” is not set to “Enabled”, then this is a finding. </t>
    </r>
    <r>
      <rPr>
        <sz val="11"/>
        <color rgb="FF000000"/>
        <rFont val="Calibri"/>
      </rPr>
      <t xml:space="preserve">
</t>
    </r>
    <r>
      <rPr>
        <sz val="11"/>
        <color rgb="FF000000"/>
        <rFont val="Calibri"/>
      </rPr>
      <t>The policies referenced configure the following registry values:</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RestrictAnonymousSAM (Sam accounts)</t>
    </r>
    <r>
      <rPr>
        <sz val="11"/>
        <color rgb="FF000000"/>
        <rFont val="Calibri"/>
      </rPr>
      <t xml:space="preserve">
</t>
    </r>
    <r>
      <rPr>
        <sz val="11"/>
        <color rgb="FF000000"/>
        <rFont val="Calibri"/>
      </rPr>
      <t>And</t>
    </r>
    <r>
      <rPr>
        <sz val="11"/>
        <color rgb="FF000000"/>
        <rFont val="Calibri"/>
      </rPr>
      <t xml:space="preserve">
</t>
    </r>
    <r>
      <rPr>
        <sz val="11"/>
        <color rgb="FF000000"/>
        <rFont val="Calibri"/>
      </rPr>
      <t>Value Name:  RestrictAnonymous (Sam accounts and shares)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Documentable Explanation: If the required settings cannot be used to allow for proper operation in a mixed Windows environment, then this should be documented with the IAO.</t>
    </r>
  </si>
  <si>
    <t>V-1097</t>
  </si>
  <si>
    <r>
      <rPr>
        <sz val="11"/>
        <rFont val="Calibri"/>
      </rPr>
      <t>Number of allowed bad-logon attempts does not meet minimum requirements.</t>
    </r>
  </si>
  <si>
    <r>
      <rPr>
        <sz val="11"/>
        <color rgb="FF000000"/>
        <rFont val="Calibri"/>
      </rPr>
      <t>Configure the system to lock out an account after three invalid logon attempts.</t>
    </r>
  </si>
  <si>
    <r>
      <rPr>
        <sz val="11"/>
        <color rgb="FF000000"/>
        <rFont val="Calibri"/>
      </rPr>
      <t>The account lockout feature, when enabled, prevents brute-force password attacks on the system.  The higher this value is, the less effective the account lockout feature will be in protecting the local system.  The number of bad logon attempts should be reasonably small to minimize the possibility of a successful password attack, while allowing for honest errors made during a normal user logon.</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</si>
  <si>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 Account Lockout Policy.</t>
    </r>
    <r>
      <rPr>
        <sz val="11"/>
        <color rgb="FF000000"/>
        <rFont val="Calibri"/>
      </rPr>
      <t xml:space="preserve">
</t>
    </r>
    <r>
      <rPr>
        <sz val="11"/>
        <color rgb="FF000000"/>
        <rFont val="Calibri"/>
      </rPr>
      <t>If the “Account lockout threshold” is "0" or more than three attempts, then this is a finding.</t>
    </r>
  </si>
  <si>
    <t>V-1098</t>
  </si>
  <si>
    <r>
      <rPr>
        <sz val="11"/>
        <rFont val="Calibri"/>
      </rPr>
      <t>Time before bad-logon counter is reset does not meet minimum requirements.</t>
    </r>
  </si>
  <si>
    <r>
      <rPr>
        <sz val="11"/>
        <color rgb="FF000000"/>
        <rFont val="Calibri"/>
      </rPr>
      <t>Configure the system to have the lockout counter reset itself after a minimum of 60 minutes.</t>
    </r>
  </si>
  <si>
    <r>
      <rPr>
        <sz val="11"/>
        <color rgb="FF000000"/>
        <rFont val="Calibri"/>
      </rPr>
      <t>This parameter specifies the amount of time that must pass between two successive login attempts to ensure that a lockout will occur.  The smaller this value is, the less effective the account lockout feature will be in protecting the local system.</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</si>
  <si>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 Account Lockout Policy.</t>
    </r>
    <r>
      <rPr>
        <sz val="11"/>
        <color rgb="FF000000"/>
        <rFont val="Calibri"/>
      </rPr>
      <t xml:space="preserve">
</t>
    </r>
    <r>
      <rPr>
        <sz val="11"/>
        <color rgb="FF000000"/>
        <rFont val="Calibri"/>
      </rPr>
      <t>If the “Reset account lockout counter after” value is less than 60 minutes, then this is a finding.</t>
    </r>
  </si>
  <si>
    <t>V-1099</t>
  </si>
  <si>
    <r>
      <rPr>
        <sz val="11"/>
        <rFont val="Calibri"/>
      </rPr>
      <t>Lockout duration does not meet minimum requirements.</t>
    </r>
  </si>
  <si>
    <r>
      <rPr>
        <sz val="11"/>
        <color rgb="FF000000"/>
        <rFont val="Calibri"/>
      </rPr>
      <t>Configure the system so that the bad logon lockout duration conforms to DoD requirements.</t>
    </r>
  </si>
  <si>
    <r>
      <rPr>
        <sz val="11"/>
        <color rgb="FF000000"/>
        <rFont val="Calibri"/>
      </rPr>
      <t>This parameter specifies the amount of time that must pass before a locked-out account is automatically unlocked by the system.</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</si>
  <si>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 Account Lockout Policy.</t>
    </r>
    <r>
      <rPr>
        <sz val="11"/>
        <color rgb="FF000000"/>
        <rFont val="Calibri"/>
      </rPr>
      <t xml:space="preserve">
</t>
    </r>
    <r>
      <rPr>
        <sz val="11"/>
        <color rgb="FF000000"/>
        <rFont val="Calibri"/>
      </rPr>
      <t>If the “Account lockout duration” is not set to "0", requiring and administrator to unlock the account, then this is a finding.</t>
    </r>
  </si>
  <si>
    <t>V-1102</t>
  </si>
  <si>
    <r>
      <rPr>
        <sz val="11"/>
        <rFont val="Calibri"/>
      </rPr>
      <t>Unauthorized users are granted right to Act as part of the operating system.</t>
    </r>
  </si>
  <si>
    <r>
      <rPr>
        <sz val="11"/>
        <color rgb="FF000000"/>
        <rFont val="Calibri"/>
      </rPr>
      <t>Configure the system to prevent unauthorized users to "Act as part of the operating system".</t>
    </r>
  </si>
  <si>
    <r>
      <rPr>
        <sz val="11"/>
        <color rgb="FF000000"/>
        <rFont val="Calibri"/>
      </rPr>
      <t xml:space="preserve">This is a Category 1 finding because users and user groups that are assigned this right can bypass all security protective mechanisms that apply to all users, including administrators.  Accounts with this right should have passwords with the maximum length and be kept in a locked container accessible only by the IAO and his designated backup. </t>
    </r>
    <r>
      <rPr>
        <sz val="11"/>
        <color rgb="FF000000"/>
        <rFont val="Calibri"/>
      </rPr>
      <t xml:space="preserve">
</t>
    </r>
    <r>
      <rPr>
        <sz val="11"/>
        <color rgb="FF000000"/>
        <rFont val="Calibri"/>
      </rPr>
      <t>Some applications require this right to function.  Any exception needs to be documented with the IAO.</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</si>
  <si>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User Rights Assignment.</t>
    </r>
    <r>
      <rPr>
        <sz val="11"/>
        <color rgb="FF000000"/>
        <rFont val="Calibri"/>
      </rPr>
      <t xml:space="preserve">
</t>
    </r>
    <r>
      <rPr>
        <sz val="11"/>
        <color rgb="FF000000"/>
        <rFont val="Calibri"/>
      </rPr>
      <t>If any user accounts, or groups (to include administrators),are granted the right "Act as part of the operating system", then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Documentable Explanation: Some applications require this right to function. Any exception needs to be documented with the IAO.  Acceptable forms of documentation include vendor published documents and application owner confirmation.</t>
    </r>
  </si>
  <si>
    <t>V-1103</t>
  </si>
  <si>
    <r>
      <rPr>
        <sz val="11"/>
        <rFont val="Calibri"/>
      </rPr>
      <t>User rights assignments must meet minimum requirements.</t>
    </r>
  </si>
  <si>
    <r>
      <rPr>
        <sz val="11"/>
        <color rgb="FF000000"/>
        <rFont val="Calibri"/>
      </rPr>
      <t>Configure the policy values for Computer Configuration &gt;&gt; Windows Settings &gt;&gt; Security Settings &gt;&gt; Local Policies &gt;&gt; User Rights Assignment &gt;&gt; as listed below:</t>
    </r>
    <r>
      <rPr>
        <sz val="11"/>
        <color rgb="FF000000"/>
        <rFont val="Calibri"/>
      </rPr>
      <t xml:space="preserve">
</t>
    </r>
    <r>
      <rPr>
        <sz val="11"/>
        <color rgb="FF000000"/>
        <rFont val="Calibri"/>
      </rPr>
      <t>Access this computer from the network - Administrators</t>
    </r>
    <r>
      <rPr>
        <sz val="11"/>
        <color rgb="FF000000"/>
        <rFont val="Calibri"/>
      </rPr>
      <t xml:space="preserve">
</t>
    </r>
    <r>
      <rPr>
        <sz val="11"/>
        <color rgb="FF000000"/>
        <rFont val="Calibri"/>
      </rPr>
      <t>Act as part of the operating system - See separate requirement V-1102</t>
    </r>
    <r>
      <rPr>
        <sz val="11"/>
        <color rgb="FF000000"/>
        <rFont val="Calibri"/>
      </rPr>
      <t xml:space="preserve">
</t>
    </r>
    <r>
      <rPr>
        <sz val="11"/>
        <color rgb="FF000000"/>
        <rFont val="Calibri"/>
      </rPr>
      <t>Adjust memory quotas for a process - Administrators, Local Service, Network Service</t>
    </r>
    <r>
      <rPr>
        <sz val="11"/>
        <color rgb="FF000000"/>
        <rFont val="Calibri"/>
      </rPr>
      <t xml:space="preserve">
</t>
    </r>
    <r>
      <rPr>
        <sz val="11"/>
        <color rgb="FF000000"/>
        <rFont val="Calibri"/>
      </rPr>
      <t>Allow log on locally - Administrators, Users</t>
    </r>
    <r>
      <rPr>
        <sz val="11"/>
        <color rgb="FF000000"/>
        <rFont val="Calibri"/>
      </rPr>
      <t xml:space="preserve">
</t>
    </r>
    <r>
      <rPr>
        <sz val="11"/>
        <color rgb="FF000000"/>
        <rFont val="Calibri"/>
      </rPr>
      <t>Allow log on through Terminal Services - (None)</t>
    </r>
    <r>
      <rPr>
        <sz val="11"/>
        <color rgb="FF000000"/>
        <rFont val="Calibri"/>
      </rPr>
      <t xml:space="preserve">
</t>
    </r>
    <r>
      <rPr>
        <sz val="11"/>
        <color rgb="FF000000"/>
        <rFont val="Calibri"/>
      </rPr>
      <t>Backup files and directories - Administrators</t>
    </r>
    <r>
      <rPr>
        <sz val="11"/>
        <color rgb="FF000000"/>
        <rFont val="Calibri"/>
      </rPr>
      <t xml:space="preserve">
</t>
    </r>
    <r>
      <rPr>
        <sz val="11"/>
        <color rgb="FF000000"/>
        <rFont val="Calibri"/>
      </rPr>
      <t>Bypass traverse checking - Administrators, Users, Local Service, Network Service</t>
    </r>
    <r>
      <rPr>
        <sz val="11"/>
        <color rgb="FF000000"/>
        <rFont val="Calibri"/>
      </rPr>
      <t xml:space="preserve">
</t>
    </r>
    <r>
      <rPr>
        <sz val="11"/>
        <color rgb="FF000000"/>
        <rFont val="Calibri"/>
      </rPr>
      <t>Change the system time - Administrators, Local Service</t>
    </r>
    <r>
      <rPr>
        <sz val="11"/>
        <color rgb="FF000000"/>
        <rFont val="Calibri"/>
      </rPr>
      <t xml:space="preserve">
</t>
    </r>
    <r>
      <rPr>
        <sz val="11"/>
        <color rgb="FF000000"/>
        <rFont val="Calibri"/>
      </rPr>
      <t>Change the time zone - Administrators, Users, Local Service</t>
    </r>
    <r>
      <rPr>
        <sz val="11"/>
        <color rgb="FF000000"/>
        <rFont val="Calibri"/>
      </rPr>
      <t xml:space="preserve">
</t>
    </r>
    <r>
      <rPr>
        <sz val="11"/>
        <color rgb="FF000000"/>
        <rFont val="Calibri"/>
      </rPr>
      <t>Create a pagefile - Administrators</t>
    </r>
    <r>
      <rPr>
        <sz val="11"/>
        <color rgb="FF000000"/>
        <rFont val="Calibri"/>
      </rPr>
      <t xml:space="preserve">
</t>
    </r>
    <r>
      <rPr>
        <sz val="11"/>
        <color rgb="FF000000"/>
        <rFont val="Calibri"/>
      </rPr>
      <t>Create a token object - (None)</t>
    </r>
    <r>
      <rPr>
        <sz val="11"/>
        <color rgb="FF000000"/>
        <rFont val="Calibri"/>
      </rPr>
      <t xml:space="preserve">
</t>
    </r>
    <r>
      <rPr>
        <sz val="11"/>
        <color rgb="FF000000"/>
        <rFont val="Calibri"/>
      </rPr>
      <t>Create global objects - Administrators, Service, Local Service, Network Service</t>
    </r>
    <r>
      <rPr>
        <sz val="11"/>
        <color rgb="FF000000"/>
        <rFont val="Calibri"/>
      </rPr>
      <t xml:space="preserve">
</t>
    </r>
    <r>
      <rPr>
        <sz val="11"/>
        <color rgb="FF000000"/>
        <rFont val="Calibri"/>
      </rPr>
      <t>Create permanent shared objects - (None)</t>
    </r>
    <r>
      <rPr>
        <sz val="11"/>
        <color rgb="FF000000"/>
        <rFont val="Calibri"/>
      </rPr>
      <t xml:space="preserve">
</t>
    </r>
    <r>
      <rPr>
        <sz val="11"/>
        <color rgb="FF000000"/>
        <rFont val="Calibri"/>
      </rPr>
      <t>Create symbolic links - Administrators</t>
    </r>
    <r>
      <rPr>
        <sz val="11"/>
        <color rgb="FF000000"/>
        <rFont val="Calibri"/>
      </rPr>
      <t xml:space="preserve">
</t>
    </r>
    <r>
      <rPr>
        <sz val="11"/>
        <color rgb="FF000000"/>
        <rFont val="Calibri"/>
      </rPr>
      <t>Debug programs - See separate requirement V-18010</t>
    </r>
    <r>
      <rPr>
        <sz val="11"/>
        <color rgb="FF000000"/>
        <rFont val="Calibri"/>
      </rPr>
      <t xml:space="preserve">
</t>
    </r>
    <r>
      <rPr>
        <sz val="11"/>
        <color rgb="FF000000"/>
        <rFont val="Calibri"/>
      </rPr>
      <t>Deny access to this computer from the network - See separate requirement V-1155</t>
    </r>
    <r>
      <rPr>
        <sz val="11"/>
        <color rgb="FF000000"/>
        <rFont val="Calibri"/>
      </rPr>
      <t xml:space="preserve">
</t>
    </r>
    <r>
      <rPr>
        <sz val="11"/>
        <color rgb="FF000000"/>
        <rFont val="Calibri"/>
      </rPr>
      <t>Deny log on as a batch job - See separate requirement V-26483</t>
    </r>
    <r>
      <rPr>
        <sz val="11"/>
        <color rgb="FF000000"/>
        <rFont val="Calibri"/>
      </rPr>
      <t xml:space="preserve">
</t>
    </r>
    <r>
      <rPr>
        <sz val="11"/>
        <color rgb="FF000000"/>
        <rFont val="Calibri"/>
      </rPr>
      <t>Deny log on as a service - See separate requirement V-26484</t>
    </r>
    <r>
      <rPr>
        <sz val="11"/>
        <color rgb="FF000000"/>
        <rFont val="Calibri"/>
      </rPr>
      <t xml:space="preserve">
</t>
    </r>
    <r>
      <rPr>
        <sz val="11"/>
        <color rgb="FF000000"/>
        <rFont val="Calibri"/>
      </rPr>
      <t>Deny log on locally - See separate requirement V-26485</t>
    </r>
    <r>
      <rPr>
        <sz val="11"/>
        <color rgb="FF000000"/>
        <rFont val="Calibri"/>
      </rPr>
      <t xml:space="preserve">
</t>
    </r>
    <r>
      <rPr>
        <sz val="11"/>
        <color rgb="FF000000"/>
        <rFont val="Calibri"/>
      </rPr>
      <t>Deny log on through Terminal Services - See separate requirement V-26486</t>
    </r>
    <r>
      <rPr>
        <sz val="11"/>
        <color rgb="FF000000"/>
        <rFont val="Calibri"/>
      </rPr>
      <t xml:space="preserve">
</t>
    </r>
    <r>
      <rPr>
        <sz val="11"/>
        <color rgb="FF000000"/>
        <rFont val="Calibri"/>
      </rPr>
      <t>Enable computer and user accounts to be trusted for delegation - (None)</t>
    </r>
    <r>
      <rPr>
        <sz val="11"/>
        <color rgb="FF000000"/>
        <rFont val="Calibri"/>
      </rPr>
      <t xml:space="preserve">
</t>
    </r>
    <r>
      <rPr>
        <sz val="11"/>
        <color rgb="FF000000"/>
        <rFont val="Calibri"/>
      </rPr>
      <t>Force shutdown from a remote system - Administrators</t>
    </r>
    <r>
      <rPr>
        <sz val="11"/>
        <color rgb="FF000000"/>
        <rFont val="Calibri"/>
      </rPr>
      <t xml:space="preserve">
</t>
    </r>
    <r>
      <rPr>
        <sz val="11"/>
        <color rgb="FF000000"/>
        <rFont val="Calibri"/>
      </rPr>
      <t>Generate security audits - Local Service, Network Service</t>
    </r>
    <r>
      <rPr>
        <sz val="11"/>
        <color rgb="FF000000"/>
        <rFont val="Calibri"/>
      </rPr>
      <t xml:space="preserve">
</t>
    </r>
    <r>
      <rPr>
        <sz val="11"/>
        <color rgb="FF000000"/>
        <rFont val="Calibri"/>
      </rPr>
      <t>Impersonate a client after authentication - Administrators, Service, Local Service, Network Service</t>
    </r>
    <r>
      <rPr>
        <sz val="11"/>
        <color rgb="FF000000"/>
        <rFont val="Calibri"/>
      </rPr>
      <t xml:space="preserve">
</t>
    </r>
    <r>
      <rPr>
        <sz val="11"/>
        <color rgb="FF000000"/>
        <rFont val="Calibri"/>
      </rPr>
      <t>Increase a process working set - Administrators, Local Service</t>
    </r>
    <r>
      <rPr>
        <sz val="11"/>
        <color rgb="FF000000"/>
        <rFont val="Calibri"/>
      </rPr>
      <t xml:space="preserve">
</t>
    </r>
    <r>
      <rPr>
        <sz val="11"/>
        <color rgb="FF000000"/>
        <rFont val="Calibri"/>
      </rPr>
      <t>Increase scheduling priority - Administrators</t>
    </r>
    <r>
      <rPr>
        <sz val="11"/>
        <color rgb="FF000000"/>
        <rFont val="Calibri"/>
      </rPr>
      <t xml:space="preserve">
</t>
    </r>
    <r>
      <rPr>
        <sz val="11"/>
        <color rgb="FF000000"/>
        <rFont val="Calibri"/>
      </rPr>
      <t>Load and unload device drivers - Administrators</t>
    </r>
    <r>
      <rPr>
        <sz val="11"/>
        <color rgb="FF000000"/>
        <rFont val="Calibri"/>
      </rPr>
      <t xml:space="preserve">
</t>
    </r>
    <r>
      <rPr>
        <sz val="11"/>
        <color rgb="FF000000"/>
        <rFont val="Calibri"/>
      </rPr>
      <t>Lock pages in memory - (None)</t>
    </r>
    <r>
      <rPr>
        <sz val="11"/>
        <color rgb="FF000000"/>
        <rFont val="Calibri"/>
      </rPr>
      <t xml:space="preserve">
</t>
    </r>
    <r>
      <rPr>
        <sz val="11"/>
        <color rgb="FF000000"/>
        <rFont val="Calibri"/>
      </rPr>
      <t>Log on as a batch job - (None)</t>
    </r>
    <r>
      <rPr>
        <sz val="11"/>
        <color rgb="FF000000"/>
        <rFont val="Calibri"/>
      </rPr>
      <t xml:space="preserve">
</t>
    </r>
    <r>
      <rPr>
        <sz val="11"/>
        <color rgb="FF000000"/>
        <rFont val="Calibri"/>
      </rPr>
      <t>Log on as a service - (None)</t>
    </r>
    <r>
      <rPr>
        <sz val="11"/>
        <color rgb="FF000000"/>
        <rFont val="Calibri"/>
      </rPr>
      <t xml:space="preserve">
</t>
    </r>
    <r>
      <rPr>
        <sz val="11"/>
        <color rgb="FF000000"/>
        <rFont val="Calibri"/>
      </rPr>
      <t>Manage auditing and security log - Administrators</t>
    </r>
    <r>
      <rPr>
        <sz val="11"/>
        <color rgb="FF000000"/>
        <rFont val="Calibri"/>
      </rPr>
      <t xml:space="preserve">
</t>
    </r>
    <r>
      <rPr>
        <sz val="11"/>
        <color rgb="FF000000"/>
        <rFont val="Calibri"/>
      </rPr>
      <t>If the organization has an "Auditors" group from previous requirements, the assignment of this group to the user right would not be a finding.</t>
    </r>
    <r>
      <rPr>
        <sz val="11"/>
        <color rgb="FF000000"/>
        <rFont val="Calibri"/>
      </rPr>
      <t xml:space="preserve">
</t>
    </r>
    <r>
      <rPr>
        <sz val="11"/>
        <color rgb="FF000000"/>
        <rFont val="Calibri"/>
      </rPr>
      <t>Modify an object label - (None)</t>
    </r>
    <r>
      <rPr>
        <sz val="11"/>
        <color rgb="FF000000"/>
        <rFont val="Calibri"/>
      </rPr>
      <t xml:space="preserve">
</t>
    </r>
    <r>
      <rPr>
        <sz val="11"/>
        <color rgb="FF000000"/>
        <rFont val="Calibri"/>
      </rPr>
      <t>Modify firmware environment values - Administrators</t>
    </r>
    <r>
      <rPr>
        <sz val="11"/>
        <color rgb="FF000000"/>
        <rFont val="Calibri"/>
      </rPr>
      <t xml:space="preserve">
</t>
    </r>
    <r>
      <rPr>
        <sz val="11"/>
        <color rgb="FF000000"/>
        <rFont val="Calibri"/>
      </rPr>
      <t>Perform volume maintenance tasks - Administrators</t>
    </r>
    <r>
      <rPr>
        <sz val="11"/>
        <color rgb="FF000000"/>
        <rFont val="Calibri"/>
      </rPr>
      <t xml:space="preserve">
</t>
    </r>
    <r>
      <rPr>
        <sz val="11"/>
        <color rgb="FF000000"/>
        <rFont val="Calibri"/>
      </rPr>
      <t>Profile single process - Administrators</t>
    </r>
    <r>
      <rPr>
        <sz val="11"/>
        <color rgb="FF000000"/>
        <rFont val="Calibri"/>
      </rPr>
      <t xml:space="preserve">
</t>
    </r>
    <r>
      <rPr>
        <sz val="11"/>
        <color rgb="FF000000"/>
        <rFont val="Calibri"/>
      </rPr>
      <t>Profile system performance - Administrators</t>
    </r>
    <r>
      <rPr>
        <sz val="11"/>
        <color rgb="FF000000"/>
        <rFont val="Calibri"/>
      </rPr>
      <t xml:space="preserve">
</t>
    </r>
    <r>
      <rPr>
        <sz val="11"/>
        <color rgb="FF000000"/>
        <rFont val="Calibri"/>
      </rPr>
      <t>Remove computer from docking station - Administrators, Users</t>
    </r>
    <r>
      <rPr>
        <sz val="11"/>
        <color rgb="FF000000"/>
        <rFont val="Calibri"/>
      </rPr>
      <t xml:space="preserve">
</t>
    </r>
    <r>
      <rPr>
        <sz val="11"/>
        <color rgb="FF000000"/>
        <rFont val="Calibri"/>
      </rPr>
      <t>Replace a process level token - Local Service, Network Service</t>
    </r>
    <r>
      <rPr>
        <sz val="11"/>
        <color rgb="FF000000"/>
        <rFont val="Calibri"/>
      </rPr>
      <t xml:space="preserve">
</t>
    </r>
    <r>
      <rPr>
        <sz val="11"/>
        <color rgb="FF000000"/>
        <rFont val="Calibri"/>
      </rPr>
      <t>Restore files and directories - Administrators</t>
    </r>
    <r>
      <rPr>
        <sz val="11"/>
        <color rgb="FF000000"/>
        <rFont val="Calibri"/>
      </rPr>
      <t xml:space="preserve">
</t>
    </r>
    <r>
      <rPr>
        <sz val="11"/>
        <color rgb="FF000000"/>
        <rFont val="Calibri"/>
      </rPr>
      <t>Shut down the system - Administrators, Users</t>
    </r>
    <r>
      <rPr>
        <sz val="11"/>
        <color rgb="FF000000"/>
        <rFont val="Calibri"/>
      </rPr>
      <t xml:space="preserve">
</t>
    </r>
    <r>
      <rPr>
        <sz val="11"/>
        <color rgb="FF000000"/>
        <rFont val="Calibri"/>
      </rPr>
      <t>Take ownership of files or other objects - Administrators</t>
    </r>
  </si>
  <si>
    <r>
      <rPr>
        <sz val="11"/>
        <color rgb="FF000000"/>
        <rFont val="Calibri"/>
      </rPr>
      <t>Inappropriate granting of user rights can provide system, administrative, and other high level capabilities not required by the normal user.</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</si>
  <si>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&gt;&gt; User Rights Assignment.</t>
    </r>
    <r>
      <rPr>
        <sz val="11"/>
        <color rgb="FF000000"/>
        <rFont val="Calibri"/>
      </rPr>
      <t xml:space="preserve">
</t>
    </r>
    <r>
      <rPr>
        <sz val="11"/>
        <color rgb="FF000000"/>
        <rFont val="Calibri"/>
      </rPr>
      <t>Compare the User Rights to the following list.  If any groups or accounts are given rights that are not authorized below, this is a finding.</t>
    </r>
    <r>
      <rPr>
        <sz val="11"/>
        <color rgb="FF000000"/>
        <rFont val="Calibri"/>
      </rPr>
      <t xml:space="preserve">
</t>
    </r>
    <r>
      <rPr>
        <sz val="11"/>
        <color rgb="FF000000"/>
        <rFont val="Calibri"/>
      </rPr>
      <t>Access this computer from the network - Administrators</t>
    </r>
    <r>
      <rPr>
        <sz val="11"/>
        <color rgb="FF000000"/>
        <rFont val="Calibri"/>
      </rPr>
      <t xml:space="preserve">
</t>
    </r>
    <r>
      <rPr>
        <sz val="11"/>
        <color rgb="FF000000"/>
        <rFont val="Calibri"/>
      </rPr>
      <t>Act as part of the operating system - See separate requirement V-1102</t>
    </r>
    <r>
      <rPr>
        <sz val="11"/>
        <color rgb="FF000000"/>
        <rFont val="Calibri"/>
      </rPr>
      <t xml:space="preserve">
</t>
    </r>
    <r>
      <rPr>
        <sz val="11"/>
        <color rgb="FF000000"/>
        <rFont val="Calibri"/>
      </rPr>
      <t>Adjust memory quotas for a process - Administrators, Local Service, Network Service</t>
    </r>
    <r>
      <rPr>
        <sz val="11"/>
        <color rgb="FF000000"/>
        <rFont val="Calibri"/>
      </rPr>
      <t xml:space="preserve">
</t>
    </r>
    <r>
      <rPr>
        <sz val="11"/>
        <color rgb="FF000000"/>
        <rFont val="Calibri"/>
      </rPr>
      <t>Allow log on locally - Administrators, Users</t>
    </r>
    <r>
      <rPr>
        <sz val="11"/>
        <color rgb="FF000000"/>
        <rFont val="Calibri"/>
      </rPr>
      <t xml:space="preserve">
</t>
    </r>
    <r>
      <rPr>
        <sz val="11"/>
        <color rgb="FF000000"/>
        <rFont val="Calibri"/>
      </rPr>
      <t>Allow log on through Terminal Services - (None)</t>
    </r>
    <r>
      <rPr>
        <sz val="11"/>
        <color rgb="FF000000"/>
        <rFont val="Calibri"/>
      </rPr>
      <t xml:space="preserve">
</t>
    </r>
    <r>
      <rPr>
        <sz val="11"/>
        <color rgb="FF000000"/>
        <rFont val="Calibri"/>
      </rPr>
      <t>Backup files and directories - Administrators</t>
    </r>
    <r>
      <rPr>
        <sz val="11"/>
        <color rgb="FF000000"/>
        <rFont val="Calibri"/>
      </rPr>
      <t xml:space="preserve">
</t>
    </r>
    <r>
      <rPr>
        <sz val="11"/>
        <color rgb="FF000000"/>
        <rFont val="Calibri"/>
      </rPr>
      <t>Bypass traverse checking - Administrators, Users, Local Service, Network Service</t>
    </r>
    <r>
      <rPr>
        <sz val="11"/>
        <color rgb="FF000000"/>
        <rFont val="Calibri"/>
      </rPr>
      <t xml:space="preserve">
</t>
    </r>
    <r>
      <rPr>
        <sz val="11"/>
        <color rgb="FF000000"/>
        <rFont val="Calibri"/>
      </rPr>
      <t>Change the system time - Administrators, Local Service</t>
    </r>
    <r>
      <rPr>
        <sz val="11"/>
        <color rgb="FF000000"/>
        <rFont val="Calibri"/>
      </rPr>
      <t xml:space="preserve">
</t>
    </r>
    <r>
      <rPr>
        <sz val="11"/>
        <color rgb="FF000000"/>
        <rFont val="Calibri"/>
      </rPr>
      <t>Change the time zone - Administrators, Users, Local Service</t>
    </r>
    <r>
      <rPr>
        <sz val="11"/>
        <color rgb="FF000000"/>
        <rFont val="Calibri"/>
      </rPr>
      <t xml:space="preserve">
</t>
    </r>
    <r>
      <rPr>
        <sz val="11"/>
        <color rgb="FF000000"/>
        <rFont val="Calibri"/>
      </rPr>
      <t>Create a pagefile - Administrators</t>
    </r>
    <r>
      <rPr>
        <sz val="11"/>
        <color rgb="FF000000"/>
        <rFont val="Calibri"/>
      </rPr>
      <t xml:space="preserve">
</t>
    </r>
    <r>
      <rPr>
        <sz val="11"/>
        <color rgb="FF000000"/>
        <rFont val="Calibri"/>
      </rPr>
      <t>Create a token object - (None)</t>
    </r>
    <r>
      <rPr>
        <sz val="11"/>
        <color rgb="FF000000"/>
        <rFont val="Calibri"/>
      </rPr>
      <t xml:space="preserve">
</t>
    </r>
    <r>
      <rPr>
        <sz val="11"/>
        <color rgb="FF000000"/>
        <rFont val="Calibri"/>
      </rPr>
      <t>Create global objects - Administrators, Service, Local Service, Network Service</t>
    </r>
    <r>
      <rPr>
        <sz val="11"/>
        <color rgb="FF000000"/>
        <rFont val="Calibri"/>
      </rPr>
      <t xml:space="preserve">
</t>
    </r>
    <r>
      <rPr>
        <sz val="11"/>
        <color rgb="FF000000"/>
        <rFont val="Calibri"/>
      </rPr>
      <t>Create permanent shared objects - (None)</t>
    </r>
    <r>
      <rPr>
        <sz val="11"/>
        <color rgb="FF000000"/>
        <rFont val="Calibri"/>
      </rPr>
      <t xml:space="preserve">
</t>
    </r>
    <r>
      <rPr>
        <sz val="11"/>
        <color rgb="FF000000"/>
        <rFont val="Calibri"/>
      </rPr>
      <t>Create symbolic links - Administrators</t>
    </r>
    <r>
      <rPr>
        <sz val="11"/>
        <color rgb="FF000000"/>
        <rFont val="Calibri"/>
      </rPr>
      <t xml:space="preserve">
</t>
    </r>
    <r>
      <rPr>
        <sz val="11"/>
        <color rgb="FF000000"/>
        <rFont val="Calibri"/>
      </rPr>
      <t>Debug programs - See separate requirement V-18010</t>
    </r>
    <r>
      <rPr>
        <sz val="11"/>
        <color rgb="FF000000"/>
        <rFont val="Calibri"/>
      </rPr>
      <t xml:space="preserve">
</t>
    </r>
    <r>
      <rPr>
        <sz val="11"/>
        <color rgb="FF000000"/>
        <rFont val="Calibri"/>
      </rPr>
      <t>Deny access to this computer from the network - See separate requirement V-1155</t>
    </r>
    <r>
      <rPr>
        <sz val="11"/>
        <color rgb="FF000000"/>
        <rFont val="Calibri"/>
      </rPr>
      <t xml:space="preserve">
</t>
    </r>
    <r>
      <rPr>
        <sz val="11"/>
        <color rgb="FF000000"/>
        <rFont val="Calibri"/>
      </rPr>
      <t>Deny log on as a batch job - See separate requirement V-26483</t>
    </r>
    <r>
      <rPr>
        <sz val="11"/>
        <color rgb="FF000000"/>
        <rFont val="Calibri"/>
      </rPr>
      <t xml:space="preserve">
</t>
    </r>
    <r>
      <rPr>
        <sz val="11"/>
        <color rgb="FF000000"/>
        <rFont val="Calibri"/>
      </rPr>
      <t>Deny log on as a service - See separate requirement V-26484</t>
    </r>
    <r>
      <rPr>
        <sz val="11"/>
        <color rgb="FF000000"/>
        <rFont val="Calibri"/>
      </rPr>
      <t xml:space="preserve">
</t>
    </r>
    <r>
      <rPr>
        <sz val="11"/>
        <color rgb="FF000000"/>
        <rFont val="Calibri"/>
      </rPr>
      <t>Deny log on locally - See separate requirement V-26485</t>
    </r>
    <r>
      <rPr>
        <sz val="11"/>
        <color rgb="FF000000"/>
        <rFont val="Calibri"/>
      </rPr>
      <t xml:space="preserve">
</t>
    </r>
    <r>
      <rPr>
        <sz val="11"/>
        <color rgb="FF000000"/>
        <rFont val="Calibri"/>
      </rPr>
      <t>Deny log on through Terminal Services - See separate requirement V-26486</t>
    </r>
    <r>
      <rPr>
        <sz val="11"/>
        <color rgb="FF000000"/>
        <rFont val="Calibri"/>
      </rPr>
      <t xml:space="preserve">
</t>
    </r>
    <r>
      <rPr>
        <sz val="11"/>
        <color rgb="FF000000"/>
        <rFont val="Calibri"/>
      </rPr>
      <t>Enable computer and user accounts to be trusted for delegation - (None)</t>
    </r>
    <r>
      <rPr>
        <sz val="11"/>
        <color rgb="FF000000"/>
        <rFont val="Calibri"/>
      </rPr>
      <t xml:space="preserve">
</t>
    </r>
    <r>
      <rPr>
        <sz val="11"/>
        <color rgb="FF000000"/>
        <rFont val="Calibri"/>
      </rPr>
      <t>Force shutdown from a remote system - Administrators</t>
    </r>
    <r>
      <rPr>
        <sz val="11"/>
        <color rgb="FF000000"/>
        <rFont val="Calibri"/>
      </rPr>
      <t xml:space="preserve">
</t>
    </r>
    <r>
      <rPr>
        <sz val="11"/>
        <color rgb="FF000000"/>
        <rFont val="Calibri"/>
      </rPr>
      <t>Generate security audits - Local Service, Network Service</t>
    </r>
    <r>
      <rPr>
        <sz val="11"/>
        <color rgb="FF000000"/>
        <rFont val="Calibri"/>
      </rPr>
      <t xml:space="preserve">
</t>
    </r>
    <r>
      <rPr>
        <sz val="11"/>
        <color rgb="FF000000"/>
        <rFont val="Calibri"/>
      </rPr>
      <t>Impersonate a client after authentication - Administrators, Service, Local Service, Network Service</t>
    </r>
    <r>
      <rPr>
        <sz val="11"/>
        <color rgb="FF000000"/>
        <rFont val="Calibri"/>
      </rPr>
      <t xml:space="preserve">
</t>
    </r>
    <r>
      <rPr>
        <sz val="11"/>
        <color rgb="FF000000"/>
        <rFont val="Calibri"/>
      </rPr>
      <t>Increase a process working set - Administrators, Local Service</t>
    </r>
    <r>
      <rPr>
        <sz val="11"/>
        <color rgb="FF000000"/>
        <rFont val="Calibri"/>
      </rPr>
      <t xml:space="preserve">
</t>
    </r>
    <r>
      <rPr>
        <sz val="11"/>
        <color rgb="FF000000"/>
        <rFont val="Calibri"/>
      </rPr>
      <t>Increase scheduling priority - Administrators</t>
    </r>
    <r>
      <rPr>
        <sz val="11"/>
        <color rgb="FF000000"/>
        <rFont val="Calibri"/>
      </rPr>
      <t xml:space="preserve">
</t>
    </r>
    <r>
      <rPr>
        <sz val="11"/>
        <color rgb="FF000000"/>
        <rFont val="Calibri"/>
      </rPr>
      <t>Load and unload device drivers - Administrators</t>
    </r>
    <r>
      <rPr>
        <sz val="11"/>
        <color rgb="FF000000"/>
        <rFont val="Calibri"/>
      </rPr>
      <t xml:space="preserve">
</t>
    </r>
    <r>
      <rPr>
        <sz val="11"/>
        <color rgb="FF000000"/>
        <rFont val="Calibri"/>
      </rPr>
      <t>Lock pages in memory - (None)</t>
    </r>
    <r>
      <rPr>
        <sz val="11"/>
        <color rgb="FF000000"/>
        <rFont val="Calibri"/>
      </rPr>
      <t xml:space="preserve">
</t>
    </r>
    <r>
      <rPr>
        <sz val="11"/>
        <color rgb="FF000000"/>
        <rFont val="Calibri"/>
      </rPr>
      <t>Log on as a batch job - (None)</t>
    </r>
    <r>
      <rPr>
        <sz val="11"/>
        <color rgb="FF000000"/>
        <rFont val="Calibri"/>
      </rPr>
      <t xml:space="preserve">
</t>
    </r>
    <r>
      <rPr>
        <sz val="11"/>
        <color rgb="FF000000"/>
        <rFont val="Calibri"/>
      </rPr>
      <t>Log on as a service - (None)</t>
    </r>
    <r>
      <rPr>
        <sz val="11"/>
        <color rgb="FF000000"/>
        <rFont val="Calibri"/>
      </rPr>
      <t xml:space="preserve">
</t>
    </r>
    <r>
      <rPr>
        <sz val="11"/>
        <color rgb="FF000000"/>
        <rFont val="Calibri"/>
      </rPr>
      <t>Manage auditing and security log - Administrators</t>
    </r>
    <r>
      <rPr>
        <sz val="11"/>
        <color rgb="FF000000"/>
        <rFont val="Calibri"/>
      </rPr>
      <t xml:space="preserve">
</t>
    </r>
    <r>
      <rPr>
        <sz val="11"/>
        <color rgb="FF000000"/>
        <rFont val="Calibri"/>
      </rPr>
      <t>If the organization has an "Auditors" group from previous requirements, the assignment of this group to the user right would not be a finding.</t>
    </r>
    <r>
      <rPr>
        <sz val="11"/>
        <color rgb="FF000000"/>
        <rFont val="Calibri"/>
      </rPr>
      <t xml:space="preserve">
</t>
    </r>
    <r>
      <rPr>
        <sz val="11"/>
        <color rgb="FF000000"/>
        <rFont val="Calibri"/>
      </rPr>
      <t>Modify an object label - (None)</t>
    </r>
    <r>
      <rPr>
        <sz val="11"/>
        <color rgb="FF000000"/>
        <rFont val="Calibri"/>
      </rPr>
      <t xml:space="preserve">
</t>
    </r>
    <r>
      <rPr>
        <sz val="11"/>
        <color rgb="FF000000"/>
        <rFont val="Calibri"/>
      </rPr>
      <t>Modify firmware environment values - Administrators</t>
    </r>
    <r>
      <rPr>
        <sz val="11"/>
        <color rgb="FF000000"/>
        <rFont val="Calibri"/>
      </rPr>
      <t xml:space="preserve">
</t>
    </r>
    <r>
      <rPr>
        <sz val="11"/>
        <color rgb="FF000000"/>
        <rFont val="Calibri"/>
      </rPr>
      <t>Perform volume maintenance tasks - Administrators</t>
    </r>
    <r>
      <rPr>
        <sz val="11"/>
        <color rgb="FF000000"/>
        <rFont val="Calibri"/>
      </rPr>
      <t xml:space="preserve">
</t>
    </r>
    <r>
      <rPr>
        <sz val="11"/>
        <color rgb="FF000000"/>
        <rFont val="Calibri"/>
      </rPr>
      <t>Profile single process - Administrators</t>
    </r>
    <r>
      <rPr>
        <sz val="11"/>
        <color rgb="FF000000"/>
        <rFont val="Calibri"/>
      </rPr>
      <t xml:space="preserve">
</t>
    </r>
    <r>
      <rPr>
        <sz val="11"/>
        <color rgb="FF000000"/>
        <rFont val="Calibri"/>
      </rPr>
      <t>Profile system performance - Administrators</t>
    </r>
    <r>
      <rPr>
        <sz val="11"/>
        <color rgb="FF000000"/>
        <rFont val="Calibri"/>
      </rPr>
      <t xml:space="preserve">
</t>
    </r>
    <r>
      <rPr>
        <sz val="11"/>
        <color rgb="FF000000"/>
        <rFont val="Calibri"/>
      </rPr>
      <t>Remove computer from docking station - Administrators, Users</t>
    </r>
    <r>
      <rPr>
        <sz val="11"/>
        <color rgb="FF000000"/>
        <rFont val="Calibri"/>
      </rPr>
      <t xml:space="preserve">
</t>
    </r>
    <r>
      <rPr>
        <sz val="11"/>
        <color rgb="FF000000"/>
        <rFont val="Calibri"/>
      </rPr>
      <t>Replace a process level token - Local Service, Network Service</t>
    </r>
    <r>
      <rPr>
        <sz val="11"/>
        <color rgb="FF000000"/>
        <rFont val="Calibri"/>
      </rPr>
      <t xml:space="preserve">
</t>
    </r>
    <r>
      <rPr>
        <sz val="11"/>
        <color rgb="FF000000"/>
        <rFont val="Calibri"/>
      </rPr>
      <t>Restore files and directories - Administrators</t>
    </r>
    <r>
      <rPr>
        <sz val="11"/>
        <color rgb="FF000000"/>
        <rFont val="Calibri"/>
      </rPr>
      <t xml:space="preserve">
</t>
    </r>
    <r>
      <rPr>
        <sz val="11"/>
        <color rgb="FF000000"/>
        <rFont val="Calibri"/>
      </rPr>
      <t>Shut down the system - Administrators, Users</t>
    </r>
    <r>
      <rPr>
        <sz val="11"/>
        <color rgb="FF000000"/>
        <rFont val="Calibri"/>
      </rPr>
      <t xml:space="preserve">
</t>
    </r>
    <r>
      <rPr>
        <sz val="11"/>
        <color rgb="FF000000"/>
        <rFont val="Calibri"/>
      </rPr>
      <t>Take ownership of files or other objects - Administrators</t>
    </r>
    <r>
      <rPr>
        <sz val="11"/>
        <color rgb="FF000000"/>
        <rFont val="Calibri"/>
      </rPr>
      <t xml:space="preserve">
</t>
    </r>
    <r>
      <rPr>
        <sz val="11"/>
        <color rgb="FF000000"/>
        <rFont val="Calibri"/>
      </rPr>
      <t>Documentable Explanation: Some applications require one or more of these rights to function. Any exception needs to be documented with the ISSO.  Acceptable forms of documentation include vendor published documents and application owner confirmation.</t>
    </r>
  </si>
  <si>
    <t>V-1104</t>
  </si>
  <si>
    <r>
      <rPr>
        <sz val="11"/>
        <rFont val="Calibri"/>
      </rPr>
      <t>Maximum password age does not meet minimum requirements.</t>
    </r>
  </si>
  <si>
    <r>
      <rPr>
        <sz val="11"/>
        <color rgb="FF000000"/>
        <rFont val="Calibri"/>
      </rPr>
      <t>Configure the Maximum Password Age so that it is not "0" and doesn't exceed 60 days.</t>
    </r>
  </si>
  <si>
    <r>
      <rPr>
        <sz val="11"/>
        <color rgb="FF000000"/>
        <rFont val="Calibri"/>
      </rPr>
      <t>The longer a password is in use, the greater the opportunity for someone to gain unauthorized knowledge of the passwords.   Further, scheduled changing of passwords hinders the ability of unauthorized system users to crack passwords and gain access to a system.</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</si>
  <si>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 Password Policy.</t>
    </r>
    <r>
      <rPr>
        <sz val="11"/>
        <color rgb="FF000000"/>
        <rFont val="Calibri"/>
      </rPr>
      <t xml:space="preserve">
</t>
    </r>
    <r>
      <rPr>
        <sz val="11"/>
        <color rgb="FF000000"/>
        <rFont val="Calibri"/>
      </rPr>
      <t>If the value for the “Maximum password age” is greater than 60 days, then this is a finding.  If the value is set to 0 (never expires), then this is a finding.</t>
    </r>
  </si>
  <si>
    <t>V-1105</t>
  </si>
  <si>
    <r>
      <rPr>
        <sz val="11"/>
        <rFont val="Calibri"/>
      </rPr>
      <t>Minimum password age does not meet minimum requirements.</t>
    </r>
  </si>
  <si>
    <r>
      <rPr>
        <sz val="11"/>
        <color rgb="FF000000"/>
        <rFont val="Calibri"/>
      </rPr>
      <t>Configure the Minimum Password Age so that it is a minimum of "1".</t>
    </r>
  </si>
  <si>
    <r>
      <rPr>
        <sz val="11"/>
        <color rgb="FF000000"/>
        <rFont val="Calibri"/>
      </rPr>
      <t>Permitting passwords to be changed in immediate succession within the same day, allows users to cycle passwords through their history database.  This enables users to effectively negate the purpose of mandating periodic password changes.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</si>
  <si>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 Password Policy.</t>
    </r>
    <r>
      <rPr>
        <sz val="11"/>
        <color rgb="FF000000"/>
        <rFont val="Calibri"/>
      </rPr>
      <t xml:space="preserve">
</t>
    </r>
    <r>
      <rPr>
        <sz val="11"/>
        <color rgb="FF000000"/>
        <rFont val="Calibri"/>
      </rPr>
      <t>If the value for the “Minimum password age” is less than one day, then this is a finding.</t>
    </r>
  </si>
  <si>
    <t>V-1107</t>
  </si>
  <si>
    <r>
      <rPr>
        <sz val="11"/>
        <rFont val="Calibri"/>
      </rPr>
      <t>The password history must be configured to 24 passwords remembered.</t>
    </r>
  </si>
  <si>
    <r>
      <rPr>
        <sz val="11"/>
        <color rgb="FF000000"/>
        <rFont val="Calibri"/>
      </rPr>
      <t>Configure the policy value for Computer Configuration &gt;&gt; Windows Settings &gt;&gt; Security Settings &gt;&gt; Account Policies &gt;&gt; Password Policy &gt;&gt; "Enforce password history" to "24" passwords remembered.</t>
    </r>
  </si>
  <si>
    <r>
      <rPr>
        <sz val="11"/>
        <color rgb="FF000000"/>
        <rFont val="Calibri"/>
      </rPr>
      <t>A system is more vulnerable to unauthorized access when system users recycle the same password several times without being required to change a password to a unique password on a regularly scheduled basis. This enables users to effectively negate the purpose of mandating periodic password changes. The default value is 24 for Windows domain systems.  DoD has decided this is the appropriate value for all Windows systems.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</si>
  <si>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&gt;&gt; Password Policy.</t>
    </r>
    <r>
      <rPr>
        <sz val="11"/>
        <color rgb="FF000000"/>
        <rFont val="Calibri"/>
      </rPr>
      <t xml:space="preserve">
</t>
    </r>
    <r>
      <rPr>
        <sz val="11"/>
        <color rgb="FF000000"/>
        <rFont val="Calibri"/>
      </rPr>
      <t>If the value for "Enforce password history" is less than "24" passwords remembered, this is a finding.</t>
    </r>
  </si>
  <si>
    <t>V-1112</t>
  </si>
  <si>
    <r>
      <rPr>
        <sz val="11"/>
        <rFont val="Calibri"/>
      </rPr>
      <t>Outdated or unused accounts must be removed from the system.</t>
    </r>
  </si>
  <si>
    <r>
      <rPr>
        <sz val="11"/>
        <color rgb="FF000000"/>
        <rFont val="Calibri"/>
      </rPr>
      <t>Regularly review accounts to determine if they are still active.  Accounts that have not been used in the last 35 days must be removed or disabled.</t>
    </r>
  </si>
  <si>
    <r>
      <rPr>
        <sz val="11"/>
        <color rgb="FF000000"/>
        <rFont val="Calibri"/>
      </rPr>
      <t>Outdated or unused accounts provide penetration points that may go undetected.  Inactive accounts must be deleted if no longer necessary or, if still required, disable until needed.</t>
    </r>
  </si>
  <si>
    <r>
      <rPr>
        <sz val="11"/>
        <color rgb="FF000000"/>
        <rFont val="Calibri"/>
      </rPr>
      <t>Run the DUMPSEC utility.</t>
    </r>
    <r>
      <rPr>
        <sz val="11"/>
        <color rgb="FF000000"/>
        <rFont val="Calibri"/>
      </rPr>
      <t xml:space="preserve">
</t>
    </r>
    <r>
      <rPr>
        <sz val="11"/>
        <color rgb="FF000000"/>
        <rFont val="Calibri"/>
      </rPr>
      <t>Select "Dump Users as Table" from the "Report" menu.</t>
    </r>
    <r>
      <rPr>
        <sz val="11"/>
        <color rgb="FF000000"/>
        <rFont val="Calibri"/>
      </rPr>
      <t xml:space="preserve">
</t>
    </r>
    <r>
      <rPr>
        <sz val="11"/>
        <color rgb="FF000000"/>
        <rFont val="Calibri"/>
      </rPr>
      <t>Select the following fields, and click "Add" for each entry:</t>
    </r>
    <r>
      <rPr>
        <sz val="11"/>
        <color rgb="FF000000"/>
        <rFont val="Calibri"/>
      </rPr>
      <t xml:space="preserve">
</t>
    </r>
    <r>
      <rPr>
        <sz val="11"/>
        <color rgb="FF000000"/>
        <rFont val="Calibri"/>
      </rPr>
      <t>UserName</t>
    </r>
    <r>
      <rPr>
        <sz val="11"/>
        <color rgb="FF000000"/>
        <rFont val="Calibri"/>
      </rPr>
      <t xml:space="preserve">
</t>
    </r>
    <r>
      <rPr>
        <sz val="11"/>
        <color rgb="FF000000"/>
        <rFont val="Calibri"/>
      </rPr>
      <t>SID</t>
    </r>
    <r>
      <rPr>
        <sz val="11"/>
        <color rgb="FF000000"/>
        <rFont val="Calibri"/>
      </rPr>
      <t xml:space="preserve">
</t>
    </r>
    <r>
      <rPr>
        <sz val="11"/>
        <color rgb="FF000000"/>
        <rFont val="Calibri"/>
      </rPr>
      <t>LastLogonTime</t>
    </r>
    <r>
      <rPr>
        <sz val="11"/>
        <color rgb="FF000000"/>
        <rFont val="Calibri"/>
      </rPr>
      <t xml:space="preserve">
</t>
    </r>
    <r>
      <rPr>
        <sz val="11"/>
        <color rgb="FF000000"/>
        <rFont val="Calibri"/>
      </rPr>
      <t>AcctDisabled</t>
    </r>
    <r>
      <rPr>
        <sz val="11"/>
        <color rgb="FF000000"/>
        <rFont val="Calibri"/>
      </rPr>
      <t xml:space="preserve">
</t>
    </r>
    <r>
      <rPr>
        <sz val="11"/>
        <color rgb="FF000000"/>
        <rFont val="Calibri"/>
      </rPr>
      <t>Review the "LastLogonTime".</t>
    </r>
    <r>
      <rPr>
        <sz val="11"/>
        <color rgb="FF000000"/>
        <rFont val="Calibri"/>
      </rPr>
      <t xml:space="preserve">
</t>
    </r>
    <r>
      <rPr>
        <sz val="11"/>
        <color rgb="FF000000"/>
        <rFont val="Calibri"/>
      </rPr>
      <t>If any enabled accounts have not been logged on to within the past 35 days, this is a finding.</t>
    </r>
    <r>
      <rPr>
        <sz val="11"/>
        <color rgb="FF000000"/>
        <rFont val="Calibri"/>
      </rPr>
      <t xml:space="preserve">
</t>
    </r>
    <r>
      <rPr>
        <sz val="11"/>
        <color rgb="FF000000"/>
        <rFont val="Calibri"/>
      </rPr>
      <t>The following accounts are exempt:</t>
    </r>
    <r>
      <rPr>
        <sz val="11"/>
        <color rgb="FF000000"/>
        <rFont val="Calibri"/>
      </rPr>
      <t xml:space="preserve">
</t>
    </r>
    <r>
      <rPr>
        <sz val="11"/>
        <color rgb="FF000000"/>
        <rFont val="Calibri"/>
      </rPr>
      <t>Built-in administrator account (SID ending in 500)</t>
    </r>
    <r>
      <rPr>
        <sz val="11"/>
        <color rgb="FF000000"/>
        <rFont val="Calibri"/>
      </rPr>
      <t xml:space="preserve">
</t>
    </r>
    <r>
      <rPr>
        <sz val="11"/>
        <color rgb="FF000000"/>
        <rFont val="Calibri"/>
      </rPr>
      <t>Built-in guest account (SID ending in 501)</t>
    </r>
    <r>
      <rPr>
        <sz val="11"/>
        <color rgb="FF000000"/>
        <rFont val="Calibri"/>
      </rPr>
      <t xml:space="preserve">
</t>
    </r>
    <r>
      <rPr>
        <sz val="11"/>
        <color rgb="FF000000"/>
        <rFont val="Calibri"/>
      </rPr>
      <t>Application accounts</t>
    </r>
    <r>
      <rPr>
        <sz val="11"/>
        <color rgb="FF000000"/>
        <rFont val="Calibri"/>
      </rPr>
      <t xml:space="preserve">
</t>
    </r>
    <r>
      <rPr>
        <sz val="11"/>
        <color rgb="FF000000"/>
        <rFont val="Calibri"/>
      </rPr>
      <t>Disabled accounts</t>
    </r>
    <r>
      <rPr>
        <sz val="11"/>
        <color rgb="FF000000"/>
        <rFont val="Calibri"/>
      </rPr>
      <t xml:space="preserve">
</t>
    </r>
    <r>
      <rPr>
        <sz val="11"/>
        <color rgb="FF000000"/>
        <rFont val="Calibri"/>
      </rPr>
      <t>Review the list to determine the finding validity for each account reported.</t>
    </r>
    <r>
      <rPr>
        <sz val="11"/>
        <color rgb="FF000000"/>
        <rFont val="Calibri"/>
      </rPr>
      <t xml:space="preserve">
</t>
    </r>
    <r>
      <rPr>
        <sz val="11"/>
        <color rgb="FF000000"/>
        <rFont val="Calibri"/>
      </rPr>
      <t>If the organization has a need for special purpose local user accounts such as a backup administrator account (see V-14224), this must be documented with the ISSO.  This would not be a finding.</t>
    </r>
  </si>
  <si>
    <t>V-1113</t>
  </si>
  <si>
    <r>
      <rPr>
        <sz val="11"/>
        <rFont val="Calibri"/>
      </rPr>
      <t>The built-in guest account is not disabled.</t>
    </r>
  </si>
  <si>
    <r>
      <rPr>
        <sz val="11"/>
        <color rgb="FF000000"/>
        <rFont val="Calibri"/>
      </rPr>
      <t>Configure the system to disable the built-in guest Account.</t>
    </r>
  </si>
  <si>
    <r>
      <rPr>
        <sz val="11"/>
        <color rgb="FF000000"/>
        <rFont val="Calibri"/>
      </rPr>
      <t>A system faces an increased vulnerability threat if the built-in guest account is not disabled.  This account is a known account that exists on all Windows systems and cannot be deleted.  This account is initialized during the installation of the operating system with no password assigned.  This account is a member of the Everyone user group and has all the rights and permissions associated with that group, which could subsequently provide access to system resources to anonymous users.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</si>
  <si>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“Accounts: Guest account status” is not set to ” Disabled”, then this is a finding.</t>
    </r>
  </si>
  <si>
    <t>V-1114</t>
  </si>
  <si>
    <r>
      <rPr>
        <sz val="11"/>
        <rFont val="Calibri"/>
      </rPr>
      <t>The built-in guest account has not been renamed.</t>
    </r>
  </si>
  <si>
    <r>
      <rPr>
        <sz val="11"/>
        <color rgb="FF000000"/>
        <rFont val="Calibri"/>
      </rPr>
      <t>Configure the system to rename the built-in guest account</t>
    </r>
  </si>
  <si>
    <r>
      <rPr>
        <sz val="11"/>
        <color rgb="FF000000"/>
        <rFont val="Calibri"/>
      </rPr>
      <t>A system faces an increased vulnerability threat if the built-in guest account is not renamed or disabled.  The built-in guest account is a known user account on all Windows systems, and as initially installed, does not require a password.  This can allow access to system resources by unauthorized users.  This account is a member of the group Everyone and has all the rights and permissions associated with that group and could provide access to system resources to unauthorized users.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</si>
  <si>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“Accounts: Rename guest account” is not set to a value other than “Guest”, then this is a finding.</t>
    </r>
  </si>
  <si>
    <t>V-1115</t>
  </si>
  <si>
    <r>
      <rPr>
        <sz val="11"/>
        <rFont val="Calibri"/>
      </rPr>
      <t>The built-in administrator account has not been renamed.</t>
    </r>
  </si>
  <si>
    <r>
      <rPr>
        <sz val="11"/>
        <color rgb="FF000000"/>
        <rFont val="Calibri"/>
      </rPr>
      <t>Configure the system to rename the built-in administrator account.</t>
    </r>
  </si>
  <si>
    <r>
      <rPr>
        <sz val="11"/>
        <color rgb="FF000000"/>
        <rFont val="Calibri"/>
      </rPr>
      <t>The built-in administrator account is a well known account.  Renaming the account to an unidentified name improves the protection of this account and the system.</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</si>
  <si>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“Accounts: Rename administrator account” is not set to a value other than “Administrator”, then this is a finding.</t>
    </r>
  </si>
  <si>
    <t>V-1118</t>
  </si>
  <si>
    <r>
      <rPr>
        <sz val="11"/>
        <rFont val="Calibri"/>
      </rPr>
      <t>Event log sizes do not meet minimum requirements.</t>
    </r>
  </si>
  <si>
    <r>
      <rPr>
        <sz val="11"/>
        <color rgb="FF000000"/>
        <rFont val="Calibri"/>
      </rPr>
      <t>Configure the following policy values as listed below:</t>
    </r>
    <r>
      <rPr>
        <sz val="11"/>
        <color rgb="FF000000"/>
        <rFont val="Calibri"/>
      </rPr>
      <t xml:space="preserve">
</t>
    </r>
    <r>
      <rPr>
        <sz val="11"/>
        <color rgb="FF000000"/>
        <rFont val="Calibri"/>
      </rPr>
      <t xml:space="preserve">Computer Configuration -&gt; Administrative Templates -&gt; Windows Components -&gt; Event Log Service -&gt; </t>
    </r>
    <r>
      <rPr>
        <sz val="11"/>
        <color rgb="FF000000"/>
        <rFont val="Calibri"/>
      </rPr>
      <t xml:space="preserve">
</t>
    </r>
    <r>
      <rPr>
        <sz val="11"/>
        <color rgb="FF000000"/>
        <rFont val="Calibri"/>
      </rPr>
      <t>Application -&gt; “Maximum Log Size (KB)” will be set to “Enabled:32768”</t>
    </r>
    <r>
      <rPr>
        <sz val="11"/>
        <color rgb="FF000000"/>
        <rFont val="Calibri"/>
      </rPr>
      <t xml:space="preserve">
</t>
    </r>
    <r>
      <rPr>
        <sz val="11"/>
        <color rgb="FF000000"/>
        <rFont val="Calibri"/>
      </rPr>
      <t>Security -&gt; “Maximum Log Size (KB)” will be set to “Enabled:81920”</t>
    </r>
    <r>
      <rPr>
        <sz val="11"/>
        <color rgb="FF000000"/>
        <rFont val="Calibri"/>
      </rPr>
      <t xml:space="preserve">
</t>
    </r>
    <r>
      <rPr>
        <sz val="11"/>
        <color rgb="FF000000"/>
        <rFont val="Calibri"/>
      </rPr>
      <t>Setup -&gt; “Maximum Log Size (KB)” will be set to “Enabled:32768”</t>
    </r>
    <r>
      <rPr>
        <sz val="11"/>
        <color rgb="FF000000"/>
        <rFont val="Calibri"/>
      </rPr>
      <t xml:space="preserve">
</t>
    </r>
    <r>
      <rPr>
        <sz val="11"/>
        <color rgb="FF000000"/>
        <rFont val="Calibri"/>
      </rPr>
      <t>System -&gt; “Maximum Log Size (KB)” will be set to “Enabled:32768”</t>
    </r>
  </si>
  <si>
    <r>
      <rPr>
        <sz val="11"/>
        <color rgb="FF000000"/>
        <rFont val="Calibri"/>
      </rPr>
      <t>Inadequate log size will cause the log to fill up quickly and require frequent clearing by administrative personnel.</t>
    </r>
  </si>
  <si>
    <r>
      <rPr>
        <sz val="11"/>
        <color rgb="FF000000"/>
        <rFont val="Calibri"/>
      </rPr>
      <t>Vista/2008 - If the following registry values don’t exist or are not configured as specified, then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Software\Policies\Microsoft\Windows\EventLog\Application</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32768</t>
    </r>
    <r>
      <rPr>
        <sz val="11"/>
        <color rgb="FF000000"/>
        <rFont val="Calibri"/>
      </rPr>
      <t xml:space="preserve">
</t>
    </r>
    <r>
      <rPr>
        <sz val="11"/>
        <color rgb="FF000000"/>
        <rFont val="Calibri"/>
      </rPr>
      <t>Subkey:  Software\Policies\Microsoft\Windows\EventLog\Security</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81920</t>
    </r>
    <r>
      <rPr>
        <sz val="11"/>
        <color rgb="FF000000"/>
        <rFont val="Calibri"/>
      </rPr>
      <t xml:space="preserve">
</t>
    </r>
    <r>
      <rPr>
        <sz val="11"/>
        <color rgb="FF000000"/>
        <rFont val="Calibri"/>
      </rPr>
      <t>Subkey:  Software\Policies\Microsoft\Windows\EventLog\Setup</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32768</t>
    </r>
    <r>
      <rPr>
        <sz val="11"/>
        <color rgb="FF000000"/>
        <rFont val="Calibri"/>
      </rPr>
      <t xml:space="preserve">
</t>
    </r>
    <r>
      <rPr>
        <sz val="11"/>
        <color rgb="FF000000"/>
        <rFont val="Calibri"/>
      </rPr>
      <t>Subkey:  Software\Policies\Microsoft\Windows\EventLog\System</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32768</t>
    </r>
    <r>
      <rPr>
        <sz val="11"/>
        <color rgb="FF000000"/>
        <rFont val="Calibri"/>
      </rPr>
      <t xml:space="preserve">
</t>
    </r>
    <r>
      <rPr>
        <sz val="11"/>
        <color rgb="FF000000"/>
        <rFont val="Calibri"/>
      </rPr>
      <t>Documentable: Yes</t>
    </r>
    <r>
      <rPr>
        <sz val="11"/>
        <color rgb="FF000000"/>
        <rFont val="Calibri"/>
      </rPr>
      <t xml:space="preserve">
</t>
    </r>
    <r>
      <rPr>
        <sz val="11"/>
        <color rgb="FF000000"/>
        <rFont val="Calibri"/>
      </rPr>
      <t>Documentable Explanation: If the machine is configured to write an event log directly to an audit server, the “Maximum log size” for that log does not have to conform to the requirements above. This should be documented with the IAO.</t>
    </r>
  </si>
  <si>
    <t>V-1119</t>
  </si>
  <si>
    <r>
      <rPr>
        <sz val="11"/>
        <rFont val="Calibri"/>
      </rPr>
      <t>Booting into alternate operating systems is permitted.</t>
    </r>
  </si>
  <si>
    <r>
      <rPr>
        <sz val="11"/>
        <color rgb="FF000000"/>
        <rFont val="Calibri"/>
      </rPr>
      <t>Configure the system to prevent running non-compliant alternate operating systems.</t>
    </r>
  </si>
  <si>
    <r>
      <rPr>
        <sz val="11"/>
        <color rgb="FF000000"/>
        <rFont val="Calibri"/>
      </rPr>
      <t>Allowing other operating systems to run on a secure system, can allow users to circumvent security.  If more than one operating system is installed on a computer, each must be configured to be compliant with STIG guidance.</t>
    </r>
  </si>
  <si>
    <r>
      <rPr>
        <sz val="11"/>
        <color rgb="FF000000"/>
        <rFont val="Calibri"/>
      </rPr>
      <t xml:space="preserve">Open the Control Panel </t>
    </r>
    <r>
      <rPr>
        <sz val="11"/>
        <color rgb="FF000000"/>
        <rFont val="Calibri"/>
      </rPr>
      <t xml:space="preserve">
</t>
    </r>
    <r>
      <rPr>
        <sz val="11"/>
        <color rgb="FF000000"/>
        <rFont val="Calibri"/>
      </rPr>
      <t xml:space="preserve">Double-click on the “System” applet. </t>
    </r>
    <r>
      <rPr>
        <sz val="11"/>
        <color rgb="FF000000"/>
        <rFont val="Calibri"/>
      </rPr>
      <t xml:space="preserve">
</t>
    </r>
    <r>
      <rPr>
        <sz val="11"/>
        <color rgb="FF000000"/>
        <rFont val="Calibri"/>
      </rPr>
      <t>Click on the “Advanced System Settings” link.</t>
    </r>
    <r>
      <rPr>
        <sz val="11"/>
        <color rgb="FF000000"/>
        <rFont val="Calibri"/>
      </rPr>
      <t xml:space="preserve">
</t>
    </r>
    <r>
      <rPr>
        <sz val="11"/>
        <color rgb="FF000000"/>
        <rFont val="Calibri"/>
      </rPr>
      <t xml:space="preserve">Click on the “Advanced” tab. </t>
    </r>
    <r>
      <rPr>
        <sz val="11"/>
        <color rgb="FF000000"/>
        <rFont val="Calibri"/>
      </rPr>
      <t xml:space="preserve">
</t>
    </r>
    <r>
      <rPr>
        <sz val="11"/>
        <color rgb="FF000000"/>
        <rFont val="Calibri"/>
      </rPr>
      <t xml:space="preserve">Click the Startup and Recovery “Settings” button. </t>
    </r>
    <r>
      <rPr>
        <sz val="11"/>
        <color rgb="FF000000"/>
        <rFont val="Calibri"/>
      </rPr>
      <t xml:space="preserve">
</t>
    </r>
    <r>
      <rPr>
        <sz val="11"/>
        <color rgb="FF000000"/>
        <rFont val="Calibri"/>
      </rPr>
      <t>If the drop-down listbox in System Startup shows any operating system other than the current Windows OS, this may be a finding. If all additional operating systems are STIG compliant, then this is not a finding.</t>
    </r>
  </si>
  <si>
    <t>V-1120</t>
  </si>
  <si>
    <r>
      <rPr>
        <sz val="11"/>
        <rFont val="Calibri"/>
      </rPr>
      <t>Installed FTP server is configured to allow prohibited logins.</t>
    </r>
  </si>
  <si>
    <r>
      <rPr>
        <sz val="11"/>
        <color rgb="FF000000"/>
        <rFont val="Calibri"/>
      </rPr>
      <t>Configure the system to prevent an installed FTP service from allowing prohibited logons.</t>
    </r>
  </si>
  <si>
    <r>
      <rPr>
        <sz val="11"/>
        <color rgb="FF000000"/>
        <rFont val="Calibri"/>
      </rPr>
      <t>The FTP (File Transfer Protocol) service allows remote users to access shared files and directories.  Allowing anonymous FTP makes user auditing difficult.</t>
    </r>
    <r>
      <rPr>
        <sz val="11"/>
        <color rgb="FF000000"/>
        <rFont val="Calibri"/>
      </rPr>
      <t xml:space="preserve">
</t>
    </r>
    <r>
      <rPr>
        <sz val="11"/>
        <color rgb="FF000000"/>
        <rFont val="Calibri"/>
      </rPr>
      <t>Using accounts that have administrator privileges to log on to FTP risks that the user id and password will be captured on the network, and give administrator access to an unauthorized user.</t>
    </r>
  </si>
  <si>
    <r>
      <rPr>
        <sz val="11"/>
        <color rgb="FF000000"/>
        <rFont val="Calibri"/>
      </rPr>
      <t>In the “Command Prompt” window, enter the following command, and attempt to logon as the user “anonymous:”</t>
    </r>
    <r>
      <rPr>
        <sz val="11"/>
        <color rgb="FF000000"/>
        <rFont val="Calibri"/>
      </rPr>
      <t xml:space="preserve">
</t>
    </r>
    <r>
      <rPr>
        <sz val="11"/>
        <color rgb="FF000000"/>
        <rFont val="Calibri"/>
      </rPr>
      <t>C:\&gt;ftp 127.0.0.1</t>
    </r>
    <r>
      <rPr>
        <sz val="11"/>
        <color rgb="FF000000"/>
        <rFont val="Calibri"/>
      </rPr>
      <t xml:space="preserve">
</t>
    </r>
    <r>
      <rPr>
        <sz val="11"/>
        <color rgb="FF000000"/>
        <rFont val="Calibri"/>
      </rPr>
      <t>(Connected to ftru014538.ncr.disa.mil.</t>
    </r>
    <r>
      <rPr>
        <sz val="11"/>
        <color rgb="FF000000"/>
        <rFont val="Calibri"/>
      </rPr>
      <t xml:space="preserve">
</t>
    </r>
    <r>
      <rPr>
        <sz val="11"/>
        <color rgb="FF000000"/>
        <rFont val="Calibri"/>
      </rPr>
      <t>220 ftru014538 Microsoft FTP Service (Version 2.0).)</t>
    </r>
    <r>
      <rPr>
        <sz val="11"/>
        <color rgb="FF000000"/>
        <rFont val="Calibri"/>
      </rPr>
      <t xml:space="preserve">
</t>
    </r>
    <r>
      <rPr>
        <sz val="11"/>
        <color rgb="FF000000"/>
        <rFont val="Calibri"/>
      </rPr>
      <t>User: anonymous</t>
    </r>
    <r>
      <rPr>
        <sz val="11"/>
        <color rgb="FF000000"/>
        <rFont val="Calibri"/>
      </rPr>
      <t xml:space="preserve">
</t>
    </r>
    <r>
      <rPr>
        <sz val="11"/>
        <color rgb="FF000000"/>
        <rFont val="Calibri"/>
      </rPr>
      <t>(331 Anonymous access allowed, send identity (e-mail name) as password.)</t>
    </r>
    <r>
      <rPr>
        <sz val="11"/>
        <color rgb="FF000000"/>
        <rFont val="Calibri"/>
      </rPr>
      <t xml:space="preserve">
</t>
    </r>
    <r>
      <rPr>
        <sz val="11"/>
        <color rgb="FF000000"/>
        <rFont val="Calibri"/>
      </rPr>
      <t>Password: password</t>
    </r>
    <r>
      <rPr>
        <sz val="11"/>
        <color rgb="FF000000"/>
        <rFont val="Calibri"/>
      </rPr>
      <t xml:space="preserve">
</t>
    </r>
    <r>
      <rPr>
        <sz val="11"/>
        <color rgb="FF000000"/>
        <rFont val="Calibri"/>
      </rPr>
      <t>(230 Anonymous user logged in.)</t>
    </r>
    <r>
      <rPr>
        <sz val="11"/>
        <color rgb="FF000000"/>
        <rFont val="Calibri"/>
      </rPr>
      <t xml:space="preserve">
</t>
    </r>
    <r>
      <rPr>
        <sz val="11"/>
        <color rgb="FF000000"/>
        <rFont val="Calibri"/>
      </rPr>
      <t>ftp&gt;</t>
    </r>
    <r>
      <rPr>
        <sz val="11"/>
        <color rgb="FF000000"/>
        <rFont val="Calibri"/>
      </rPr>
      <t xml:space="preserve">
</t>
    </r>
    <r>
      <rPr>
        <sz val="11"/>
        <color rgb="FF000000"/>
        <rFont val="Calibri"/>
      </rPr>
      <t>If the command response indicates that an anonymous FTP login was permitted, then this is a finding.</t>
    </r>
    <r>
      <rPr>
        <sz val="11"/>
        <color rgb="FF000000"/>
        <rFont val="Calibri"/>
      </rPr>
      <t xml:space="preserve">
</t>
    </r>
    <r>
      <rPr>
        <sz val="11"/>
        <color rgb="FF000000"/>
        <rFont val="Calibri"/>
      </rPr>
      <t>Severity Override:  If accounts with administrator privileges are used to access FTP, then this becomes a Category I finding.</t>
    </r>
  </si>
  <si>
    <t>V-1121</t>
  </si>
  <si>
    <r>
      <rPr>
        <sz val="11"/>
        <rFont val="Calibri"/>
      </rPr>
      <t>Installed FTP server is configured to allow access to the system drive.</t>
    </r>
  </si>
  <si>
    <r>
      <rPr>
        <sz val="11"/>
        <color rgb="FF000000"/>
        <rFont val="Calibri"/>
      </rPr>
      <t>Configure the system to prevent an FTP Service from allowing access to the system drive.</t>
    </r>
  </si>
  <si>
    <r>
      <rPr>
        <sz val="11"/>
        <color rgb="FF000000"/>
        <rFont val="Calibri"/>
      </rPr>
      <t>This is a Category 1 finding because the FTP service allows remote users to access shared files and directories which could provide access to system resources and compromise the system, especially if the user can gain access to the root directory of the boot drive.</t>
    </r>
  </si>
  <si>
    <r>
      <rPr>
        <sz val="11"/>
        <color rgb="FF000000"/>
        <rFont val="Calibri"/>
      </rPr>
      <t>In the “Command Prompt” window, enter the following command, log on using an authenticated FTP account, and attempt to access the root of the boot drive:</t>
    </r>
    <r>
      <rPr>
        <sz val="11"/>
        <color rgb="FF000000"/>
        <rFont val="Calibri"/>
      </rPr>
      <t xml:space="preserve">
</t>
    </r>
    <r>
      <rPr>
        <sz val="11"/>
        <color rgb="FF000000"/>
        <rFont val="Calibri"/>
      </rPr>
      <t>X:\&gt;ftp 127.0.0.1</t>
    </r>
    <r>
      <rPr>
        <sz val="11"/>
        <color rgb="FF000000"/>
        <rFont val="Calibri"/>
      </rPr>
      <t xml:space="preserve">
</t>
    </r>
    <r>
      <rPr>
        <sz val="11"/>
        <color rgb="FF000000"/>
        <rFont val="Calibri"/>
      </rPr>
      <t>(Connected to ftru065103.ncr.disa.mil.</t>
    </r>
    <r>
      <rPr>
        <sz val="11"/>
        <color rgb="FF000000"/>
        <rFont val="Calibri"/>
      </rPr>
      <t xml:space="preserve">
</t>
    </r>
    <r>
      <rPr>
        <sz val="11"/>
        <color rgb="FF000000"/>
        <rFont val="Calibri"/>
      </rPr>
      <t>220 ftru065103 Microsoft FTP Service (Version 2.0).)</t>
    </r>
    <r>
      <rPr>
        <sz val="11"/>
        <color rgb="FF000000"/>
        <rFont val="Calibri"/>
      </rPr>
      <t xml:space="preserve">
</t>
    </r>
    <r>
      <rPr>
        <sz val="11"/>
        <color rgb="FF000000"/>
        <rFont val="Calibri"/>
      </rPr>
      <t>User: ftpuser</t>
    </r>
    <r>
      <rPr>
        <sz val="11"/>
        <color rgb="FF000000"/>
        <rFont val="Calibri"/>
      </rPr>
      <t xml:space="preserve">
</t>
    </r>
    <r>
      <rPr>
        <sz val="11"/>
        <color rgb="FF000000"/>
        <rFont val="Calibri"/>
      </rPr>
      <t>(331 Password required for ftpuser.)</t>
    </r>
    <r>
      <rPr>
        <sz val="11"/>
        <color rgb="FF000000"/>
        <rFont val="Calibri"/>
      </rPr>
      <t xml:space="preserve">
</t>
    </r>
    <r>
      <rPr>
        <sz val="11"/>
        <color rgb="FF000000"/>
        <rFont val="Calibri"/>
      </rPr>
      <t>Password: password</t>
    </r>
    <r>
      <rPr>
        <sz val="11"/>
        <color rgb="FF000000"/>
        <rFont val="Calibri"/>
      </rPr>
      <t xml:space="preserve">
</t>
    </r>
    <r>
      <rPr>
        <sz val="11"/>
        <color rgb="FF000000"/>
        <rFont val="Calibri"/>
      </rPr>
      <t>(230 User ftpuser logged in.)</t>
    </r>
    <r>
      <rPr>
        <sz val="11"/>
        <color rgb="FF000000"/>
        <rFont val="Calibri"/>
      </rPr>
      <t xml:space="preserve">
</t>
    </r>
    <r>
      <rPr>
        <sz val="11"/>
        <color rgb="FF000000"/>
        <rFont val="Calibri"/>
      </rPr>
      <t>ftp&gt; dir /</t>
    </r>
    <r>
      <rPr>
        <sz val="11"/>
        <color rgb="FF000000"/>
        <rFont val="Calibri"/>
      </rPr>
      <t xml:space="preserve">
</t>
    </r>
    <r>
      <rPr>
        <sz val="11"/>
        <color rgb="FF000000"/>
        <rFont val="Calibri"/>
      </rPr>
      <t>If the FTP session indicates access to operating system files like “PAGEFILE.SYS” or “NTLDR,” then this is a finding.</t>
    </r>
  </si>
  <si>
    <t>V-1122</t>
  </si>
  <si>
    <r>
      <rPr>
        <sz val="11"/>
        <rFont val="Calibri"/>
      </rPr>
      <t>The system configuration is not set with a password-protected screen saver.</t>
    </r>
  </si>
  <si>
    <r>
      <rPr>
        <sz val="11"/>
        <color rgb="FF000000"/>
        <rFont val="Calibri"/>
      </rPr>
      <t>Configure The policy values for User Configuration -&gt; Administrative Templates -&gt; Control Panel -&gt; Display as follows:</t>
    </r>
    <r>
      <rPr>
        <sz val="11"/>
        <color rgb="FF000000"/>
        <rFont val="Calibri"/>
      </rPr>
      <t xml:space="preserve">
</t>
    </r>
    <r>
      <rPr>
        <sz val="11"/>
        <color rgb="FF000000"/>
        <rFont val="Calibri"/>
      </rPr>
      <t>“Screen Saver” will be set to “Enabled” (“Activate screen saver” on Windows 2000)</t>
    </r>
    <r>
      <rPr>
        <sz val="11"/>
        <color rgb="FF000000"/>
        <rFont val="Calibri"/>
      </rPr>
      <t xml:space="preserve">
</t>
    </r>
    <r>
      <rPr>
        <sz val="11"/>
        <color rgb="FF000000"/>
        <rFont val="Calibri"/>
      </rPr>
      <t>“Password protect the screen saver” will be set to “Enabled”</t>
    </r>
    <r>
      <rPr>
        <sz val="11"/>
        <color rgb="FF000000"/>
        <rFont val="Calibri"/>
      </rPr>
      <t xml:space="preserve">
</t>
    </r>
    <r>
      <rPr>
        <sz val="11"/>
        <color rgb="FF000000"/>
        <rFont val="Calibri"/>
      </rPr>
      <t>“Screen Saver timeout” will be set to “Enabled: 900 seconds” (or less)</t>
    </r>
  </si>
  <si>
    <r>
      <rPr>
        <sz val="11"/>
        <color rgb="FF000000"/>
        <rFont val="Calibri"/>
      </rPr>
      <t>The system should be locked when unattended.  Unattended systems are susceptible to unauthorized use.  The screen saver should be set at a maximum of 15 minutes and password protected.  This protects critical and sensitive data from exposure to unauthorized personnel with physical access to the computer.</t>
    </r>
  </si>
  <si>
    <r>
      <rPr>
        <sz val="11"/>
        <color rgb="FF000000"/>
        <rFont val="Calibri"/>
      </rPr>
      <t>If the any of the registry values don’t exist or are not configured as follows, then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Subkey: \Software\Policies\Microsoft\Windows\Control Panel\Desktop\</t>
    </r>
    <r>
      <rPr>
        <sz val="11"/>
        <color rgb="FF000000"/>
        <rFont val="Calibri"/>
      </rPr>
      <t xml:space="preserve">
</t>
    </r>
    <r>
      <rPr>
        <sz val="11"/>
        <color rgb="FF000000"/>
        <rFont val="Calibri"/>
      </rPr>
      <t>Value Name:	ScreenSaveActive</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1</t>
    </r>
    <r>
      <rPr>
        <sz val="11"/>
        <color rgb="FF000000"/>
        <rFont val="Calibri"/>
      </rPr>
      <t xml:space="preserve">
</t>
    </r>
    <r>
      <rPr>
        <sz val="11"/>
        <color rgb="FF000000"/>
        <rFont val="Calibri"/>
      </rPr>
      <t>Value Name:	ScreenSaverIsSecure</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1</t>
    </r>
    <r>
      <rPr>
        <sz val="11"/>
        <color rgb="FF000000"/>
        <rFont val="Calibri"/>
      </rPr>
      <t xml:space="preserve">
</t>
    </r>
    <r>
      <rPr>
        <sz val="11"/>
        <color rgb="FF000000"/>
        <rFont val="Calibri"/>
      </rPr>
      <t>Value Name:	ScreenSaveTimeOut</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900 (or less)</t>
    </r>
    <r>
      <rPr>
        <sz val="11"/>
        <color rgb="FF000000"/>
        <rFont val="Calibri"/>
      </rPr>
      <t xml:space="preserve">
</t>
    </r>
    <r>
      <rPr>
        <sz val="11"/>
        <color rgb="FF000000"/>
        <rFont val="Calibri"/>
      </rPr>
      <t>Documentable Explanation:  Terminal servers and applications requiring continuous, real-time screen display (i.e., network management products) require the following and need to be documented with the IAO.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logon session does not have administrator rights. </t>
    </r>
    <r>
      <rPr>
        <sz val="11"/>
        <color rgb="FF000000"/>
        <rFont val="Calibri"/>
      </rPr>
      <t xml:space="preserve">
</t>
    </r>
    <r>
      <rPr>
        <sz val="11"/>
        <color rgb="FF000000"/>
        <rFont val="Calibri"/>
      </rPr>
      <t>-The display station (i.e., keyboard, monitor, etc.) is located in a controlled access area.</t>
    </r>
  </si>
  <si>
    <t>V-1127</t>
  </si>
  <si>
    <r>
      <rPr>
        <sz val="11"/>
        <rFont val="Calibri"/>
      </rPr>
      <t>Only administrators responsible for the system must have Administrator rights on the system.</t>
    </r>
  </si>
  <si>
    <r>
      <rPr>
        <sz val="11"/>
        <color rgb="FF000000"/>
        <rFont val="Calibri"/>
      </rPr>
      <t>Configure the system to include only administrator groups or accounts that are responsible for the system in the local Administrators group.</t>
    </r>
    <r>
      <rPr>
        <sz val="11"/>
        <color rgb="FF000000"/>
        <rFont val="Calibri"/>
      </rPr>
      <t xml:space="preserve">
</t>
    </r>
    <r>
      <rPr>
        <sz val="11"/>
        <color rgb="FF000000"/>
        <rFont val="Calibri"/>
      </rPr>
      <t>For domain joined workstations, replace the Domain Admins group with a domain workstation administrator group.</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</si>
  <si>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 xml:space="preserve">System administrators must log on to systems only using accounts with the minimum level of authority necessary. </t>
    </r>
    <r>
      <rPr>
        <sz val="11"/>
        <color rgb="FF000000"/>
        <rFont val="Calibri"/>
      </rPr>
      <t xml:space="preserve">
</t>
    </r>
    <r>
      <rPr>
        <sz val="11"/>
        <color rgb="FF000000"/>
        <rFont val="Calibri"/>
      </rPr>
      <t>For domain joined workstations, the Domain Admins group must be replaced by a domain workstation administrator group.  Restricting highly privileged accounts from the local Administrators group helps mitigate the risk of privilege escalation resulting from credential theft attacks.</t>
    </r>
    <r>
      <rPr>
        <sz val="11"/>
        <color rgb="FF000000"/>
        <rFont val="Calibri"/>
      </rPr>
      <t xml:space="preserve">
</t>
    </r>
    <r>
      <rPr>
        <sz val="11"/>
        <color rgb="FF000000"/>
        <rFont val="Calibri"/>
      </rPr>
      <t>Standard user accounts must not be members of the built-in Administrators group.</t>
    </r>
  </si>
  <si>
    <r>
      <rPr>
        <sz val="11"/>
        <color rgb="FF000000"/>
        <rFont val="Calibri"/>
      </rPr>
      <t>Review the local Administrators group. Only the appropriate administrator groups or accounts responsible for administration of the system may be members of the group.</t>
    </r>
    <r>
      <rPr>
        <sz val="11"/>
        <color rgb="FF000000"/>
        <rFont val="Calibri"/>
      </rPr>
      <t xml:space="preserve">
</t>
    </r>
    <r>
      <rPr>
        <sz val="11"/>
        <color rgb="FF000000"/>
        <rFont val="Calibri"/>
      </rPr>
      <t>For domain joined workstations, the Domain Admins group must be replaced by a domain workstation administrator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prohibited accounts are members of the local administrators group, this is a finding.</t>
    </r>
    <r>
      <rPr>
        <sz val="11"/>
        <color rgb="FF000000"/>
        <rFont val="Calibri"/>
      </rPr>
      <t xml:space="preserve">
</t>
    </r>
    <r>
      <rPr>
        <sz val="11"/>
        <color rgb="FF000000"/>
        <rFont val="Calibri"/>
      </rPr>
      <t>The built-in Administrator account or other required administrative accounts would not be a finding.</t>
    </r>
  </si>
  <si>
    <t>V-1128</t>
  </si>
  <si>
    <r>
      <rPr>
        <sz val="11"/>
        <rFont val="Calibri"/>
      </rPr>
      <t>Security configuration tools or equivalent processes must be used to configure and maintain platforms for security compliance.</t>
    </r>
  </si>
  <si>
    <r>
      <rPr>
        <sz val="11"/>
        <color rgb="FF000000"/>
        <rFont val="Calibri"/>
      </rPr>
      <t>Implement a process using security configuration tools or the equivalent to configure Windows systems to meet security requirements.</t>
    </r>
  </si>
  <si>
    <r>
      <rPr>
        <sz val="11"/>
        <color rgb="FF000000"/>
        <rFont val="Calibri"/>
      </rPr>
      <t>Security configuration tools such as Group Policies and Security Templates allow system administrators to consolidate security-related system settings into a single configuration file.  These settings can then be applied consistently to any number of Windows systems.</t>
    </r>
  </si>
  <si>
    <r>
      <rPr>
        <sz val="11"/>
        <color rgb="FF000000"/>
        <rFont val="Calibri"/>
      </rPr>
      <t>Verify security configuration tools or equivalent processes are being used to configure Windows systems to meet security requirements.  If security configuration tools or equivalent processes are not used, this is a finding.</t>
    </r>
    <r>
      <rPr>
        <sz val="11"/>
        <color rgb="FF000000"/>
        <rFont val="Calibri"/>
      </rPr>
      <t xml:space="preserve">
</t>
    </r>
    <r>
      <rPr>
        <sz val="11"/>
        <color rgb="FF000000"/>
        <rFont val="Calibri"/>
      </rPr>
      <t>Security configuration tools that are integrated into Windows, such as Group Policies and Security Templates, may be used to configure platforms for security compliance.</t>
    </r>
    <r>
      <rPr>
        <sz val="11"/>
        <color rgb="FF000000"/>
        <rFont val="Calibri"/>
      </rPr>
      <t xml:space="preserve">
</t>
    </r>
    <r>
      <rPr>
        <sz val="11"/>
        <color rgb="FF000000"/>
        <rFont val="Calibri"/>
      </rPr>
      <t>If an alternate method is used to configure a system (e.g., manually using the DISA Windows Security STIGs, etc.) and the same configured result is achieved, this is acceptable.</t>
    </r>
  </si>
  <si>
    <t>V-1130</t>
  </si>
  <si>
    <r>
      <rPr>
        <sz val="11"/>
        <rFont val="Calibri"/>
      </rPr>
      <t>ACLs for system files and directories do not conform to minimum requirements.</t>
    </r>
  </si>
  <si>
    <r>
      <rPr>
        <sz val="11"/>
        <color rgb="FF000000"/>
        <rFont val="Calibri"/>
      </rPr>
      <t>Maintain the default file ACLs, configure the Security Option: “Network access: Let everyone permissions apply to anonymous users” to “Disabled” (V-3377) and restrict the Power Users group to include no members.</t>
    </r>
  </si>
  <si>
    <r>
      <rPr>
        <sz val="11"/>
        <color rgb="FF000000"/>
        <rFont val="Calibri"/>
      </rPr>
      <t>Failure to properly configure file and directory permissions (ACLs) allows the possibility of unauthorized and anonymous modification to the operating system and installed applications.</t>
    </r>
  </si>
  <si>
    <r>
      <rPr>
        <sz val="11"/>
        <color rgb="FF000000"/>
        <rFont val="Calibri"/>
      </rPr>
      <t>The default ACL settings are adequate when the Security Option “Network access: Let everyone permissions apply to anonymous users” is set to “Disabled” (V-3377) and Power User Group Membership is restricted.  If the default ACLs are maintained, the referenced option is set to “Disabled” and Powers Users are restricted, this check should normally be marked not a finding.</t>
    </r>
    <r>
      <rPr>
        <sz val="11"/>
        <color rgb="FF000000"/>
        <rFont val="Calibri"/>
      </rPr>
      <t xml:space="preserve">
</t>
    </r>
    <r>
      <rPr>
        <sz val="11"/>
        <color rgb="FF000000"/>
        <rFont val="Calibri"/>
      </rPr>
      <t>The Power Users group is included in later Windows versions for backward compatibility.</t>
    </r>
    <r>
      <rPr>
        <sz val="11"/>
        <color rgb="FF000000"/>
        <rFont val="Calibri"/>
      </rPr>
      <t xml:space="preserve">
</t>
    </r>
    <r>
      <rPr>
        <sz val="11"/>
        <color rgb="FF000000"/>
        <rFont val="Calibri"/>
      </rPr>
      <t>If an ACL setting prevents a site’s applications from performing properly, the site can modify that specific setting. Settings should only be changed to the minimum necessary for the application to function. Each exception to the recommended settings should be documented and kept on file by the IAO.</t>
    </r>
  </si>
  <si>
    <t>V-1135</t>
  </si>
  <si>
    <r>
      <rPr>
        <sz val="11"/>
        <rFont val="Calibri"/>
      </rPr>
      <t>Printer share permissions are not configured as recommended.</t>
    </r>
  </si>
  <si>
    <r>
      <rPr>
        <sz val="11"/>
        <color rgb="FF000000"/>
        <rFont val="Calibri"/>
      </rPr>
      <t>Configure the permissions on locally shared printers to meet the minimum requirements.</t>
    </r>
  </si>
  <si>
    <r>
      <rPr>
        <sz val="11"/>
        <color rgb="FF000000"/>
        <rFont val="Calibri"/>
      </rPr>
      <t>Improperly configured share permissions on printers can permit the addition of unauthorized print devices on the network.  Windows shares are a means by which files, folders, printers, and other resources can be published for network users to remotely access.  Regular users cannot create shares on their local machines; only Administrators and Power Users have that ability.</t>
    </r>
  </si>
  <si>
    <r>
      <rPr>
        <sz val="11"/>
        <color rgb="FF000000"/>
        <rFont val="Calibri"/>
      </rPr>
      <t>Run Windows Explorer.</t>
    </r>
    <r>
      <rPr>
        <sz val="11"/>
        <color rgb="FF000000"/>
        <rFont val="Calibri"/>
      </rPr>
      <t xml:space="preserve">
</t>
    </r>
    <r>
      <rPr>
        <sz val="11"/>
        <color rgb="FF000000"/>
        <rFont val="Calibri"/>
      </rPr>
      <t>Select the Control Panel folder. (NT=Printers folder)</t>
    </r>
    <r>
      <rPr>
        <sz val="11"/>
        <color rgb="FF000000"/>
        <rFont val="Calibri"/>
      </rPr>
      <t xml:space="preserve">
</t>
    </r>
    <r>
      <rPr>
        <sz val="11"/>
        <color rgb="FF000000"/>
        <rFont val="Calibri"/>
      </rPr>
      <t>Select the Printers folder.</t>
    </r>
    <r>
      <rPr>
        <sz val="11"/>
        <color rgb="FF000000"/>
        <rFont val="Calibri"/>
      </rPr>
      <t xml:space="preserve">
</t>
    </r>
    <r>
      <rPr>
        <sz val="11"/>
        <color rgb="FF000000"/>
        <rFont val="Calibri"/>
      </rPr>
      <t>If there are no locally attached printers, then mark this as “Not Applicable.”</t>
    </r>
    <r>
      <rPr>
        <sz val="11"/>
        <color rgb="FF000000"/>
        <rFont val="Calibri"/>
      </rPr>
      <t xml:space="preserve">
</t>
    </r>
    <r>
      <rPr>
        <sz val="11"/>
        <color rgb="FF000000"/>
        <rFont val="Calibri"/>
      </rPr>
      <t>Perform this check for each locally attached printer:</t>
    </r>
    <r>
      <rPr>
        <sz val="11"/>
        <color rgb="FF000000"/>
        <rFont val="Calibri"/>
      </rPr>
      <t xml:space="preserve">
</t>
    </r>
    <r>
      <rPr>
        <sz val="11"/>
        <color rgb="FF000000"/>
        <rFont val="Calibri"/>
      </rPr>
      <t>Right click on a locally-attached printer.</t>
    </r>
    <r>
      <rPr>
        <sz val="11"/>
        <color rgb="FF000000"/>
        <rFont val="Calibri"/>
      </rPr>
      <t xml:space="preserve">
</t>
    </r>
    <r>
      <rPr>
        <sz val="11"/>
        <color rgb="FF000000"/>
        <rFont val="Calibri"/>
      </rPr>
      <t>Select Sharing from the drop-down menu.</t>
    </r>
    <r>
      <rPr>
        <sz val="11"/>
        <color rgb="FF000000"/>
        <rFont val="Calibri"/>
      </rPr>
      <t xml:space="preserve">
</t>
    </r>
    <r>
      <rPr>
        <sz val="11"/>
        <color rgb="FF000000"/>
        <rFont val="Calibri"/>
      </rPr>
      <t>Perform this check on each printer that has the “Shared” radio-button selected:</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The following table lists the recommended printer share security settings (Allow Permission):</t>
    </r>
    <r>
      <rPr>
        <sz val="11"/>
        <color rgb="FF000000"/>
        <rFont val="Calibri"/>
      </rPr>
      <t xml:space="preserve">
</t>
    </r>
    <r>
      <rPr>
        <sz val="11"/>
        <color rgb="FF000000"/>
        <rFont val="Calibri"/>
      </rPr>
      <t>Users - Print</t>
    </r>
    <r>
      <rPr>
        <sz val="11"/>
        <color rgb="FF000000"/>
        <rFont val="Calibri"/>
      </rPr>
      <t xml:space="preserve">
</t>
    </r>
    <r>
      <rPr>
        <sz val="11"/>
        <color rgb="FF000000"/>
        <rFont val="Calibri"/>
      </rPr>
      <t>Administrators, System, Creator Owner - Print, Manage Printers, Manage Documents</t>
    </r>
    <r>
      <rPr>
        <sz val="11"/>
        <color rgb="FF000000"/>
        <rFont val="Calibri"/>
      </rPr>
      <t xml:space="preserve">
</t>
    </r>
    <r>
      <rPr>
        <sz val="11"/>
        <color rgb="FF000000"/>
        <rFont val="Calibri"/>
      </rPr>
      <t>If there are no shared local printers, then mark this as “Not Applicable.”</t>
    </r>
    <r>
      <rPr>
        <sz val="11"/>
        <color rgb="FF000000"/>
        <rFont val="Calibri"/>
      </rPr>
      <t xml:space="preserve">
</t>
    </r>
    <r>
      <rPr>
        <sz val="11"/>
        <color rgb="FF000000"/>
        <rFont val="Calibri"/>
      </rPr>
      <t>If the share permissions do not match the above table, then this is a finding.</t>
    </r>
  </si>
  <si>
    <t>V-1136</t>
  </si>
  <si>
    <r>
      <rPr>
        <sz val="11"/>
        <rFont val="Calibri"/>
      </rPr>
      <t>Users must be forcibly disconnected when their logon hours expire.</t>
    </r>
  </si>
  <si>
    <r>
      <rPr>
        <sz val="11"/>
        <color rgb="FF000000"/>
        <rFont val="Calibri"/>
      </rPr>
      <t>Configure the policy value for Computer Configuration -&gt; Windows Settings -&gt; Security Settings -&gt; Local Policies -&gt; Security Options -&gt; "Microsoft Network Server: Disconnect Clients When Logon Hours Expire" to "Enabled".</t>
    </r>
  </si>
  <si>
    <r>
      <rPr>
        <sz val="11"/>
        <color rgb="FF000000"/>
        <rFont val="Calibri"/>
      </rPr>
      <t>Users must not be permitted to remain logged on to the network after they have exceeded their permitted logon hours. In many cases, this indicates that a user forgot to log off before leaving for the day.  However, it may also indicate that a user is attempting unauthorized access at a time when the system may be less closely monitored.  Forcibly disconnecting users when logon hours expire protects critical and sensitive network data from exposure to unauthorized personnel with physical access to the computer.</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</si>
  <si>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"Microsoft Network Server: Disconnect Clients When Logon Hours Expire" is not set to "Enabled",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EnableForcedLogoff</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</si>
  <si>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V-1140</t>
  </si>
  <si>
    <r>
      <rPr>
        <sz val="11"/>
        <rFont val="Calibri"/>
      </rPr>
      <t>Users with Administrative privilege are not documented or do not have separate accounts for administrative duties and normal operational tasks.</t>
    </r>
  </si>
  <si>
    <r>
      <rPr>
        <sz val="11"/>
        <color rgb="FF000000"/>
        <rFont val="Calibri"/>
      </rPr>
      <t>Create the necessary documentation that identifies the members of this privileged group.  Ensure each member has a separate account for user duties and one for his privileged duties and the other requirements outlined in the manual check are met.</t>
    </r>
  </si>
  <si>
    <r>
      <rPr>
        <sz val="11"/>
        <color rgb="FF000000"/>
        <rFont val="Calibri"/>
      </rPr>
      <t>Using a privileged account to perform routine functions makes the computer vulnerable to attack by any virus or Trojan Horse inadvertently introduced during a session that has been granted full privileges.</t>
    </r>
    <r>
      <rPr>
        <sz val="11"/>
        <color rgb="FF000000"/>
        <rFont val="Calibri"/>
      </rPr>
      <t xml:space="preserve">
</t>
    </r>
    <r>
      <rPr>
        <sz val="11"/>
        <color rgb="FF000000"/>
        <rFont val="Calibri"/>
      </rPr>
      <t>The rule of least privilege should always be enforced.</t>
    </r>
  </si>
  <si>
    <r>
      <rPr>
        <sz val="11"/>
        <color rgb="FF000000"/>
        <rFont val="Calibri"/>
      </rPr>
      <t xml:space="preserve">Ask the System Administrator (SA) to show the necessary documentation that identifies the members of this privileged group. </t>
    </r>
    <r>
      <rPr>
        <sz val="11"/>
        <color rgb="FF000000"/>
        <rFont val="Calibri"/>
      </rPr>
      <t xml:space="preserve">
</t>
    </r>
    <r>
      <rPr>
        <sz val="11"/>
        <color rgb="FF000000"/>
        <rFont val="Calibri"/>
      </rPr>
      <t xml:space="preserve">This check verifies each user with administrative privileges has been assigned a unique account, separate from the built-in “Administrator” account.  This check also verifies the default “Administrator” account is not being used.  Administrators should be properly trained before being permitted to perform administrator duties. The IAO will maintain a list of all users belonging to the Administrator’s group. </t>
    </r>
    <r>
      <rPr>
        <sz val="11"/>
        <color rgb="FF000000"/>
        <rFont val="Calibri"/>
      </rPr>
      <t xml:space="preserve">
</t>
    </r>
    <r>
      <rPr>
        <sz val="11"/>
        <color rgb="FF000000"/>
        <rFont val="Calibri"/>
      </rPr>
      <t>If any of the following conditions are true, then this is a finding:</t>
    </r>
    <r>
      <rPr>
        <sz val="11"/>
        <color rgb="FF000000"/>
        <rFont val="Calibri"/>
      </rPr>
      <t xml:space="preserve">
</t>
    </r>
    <r>
      <rPr>
        <sz val="11"/>
        <color rgb="FF000000"/>
        <rFont val="Calibri"/>
      </rPr>
      <t>•Each SA does not have a unique userid dedicated for administering the system.</t>
    </r>
    <r>
      <rPr>
        <sz val="11"/>
        <color rgb="FF000000"/>
        <rFont val="Calibri"/>
      </rPr>
      <t xml:space="preserve">
</t>
    </r>
    <r>
      <rPr>
        <sz val="11"/>
        <color rgb="FF000000"/>
        <rFont val="Calibri"/>
      </rPr>
      <t>•Each SA does not have a separate account for normal user tasks.</t>
    </r>
    <r>
      <rPr>
        <sz val="11"/>
        <color rgb="FF000000"/>
        <rFont val="Calibri"/>
      </rPr>
      <t xml:space="preserve">
</t>
    </r>
    <r>
      <rPr>
        <sz val="11"/>
        <color rgb="FF000000"/>
        <rFont val="Calibri"/>
      </rPr>
      <t>•The built-in administrator account is used to administer the system.</t>
    </r>
    <r>
      <rPr>
        <sz val="11"/>
        <color rgb="FF000000"/>
        <rFont val="Calibri"/>
      </rPr>
      <t xml:space="preserve">
</t>
    </r>
    <r>
      <rPr>
        <sz val="11"/>
        <color rgb="FF000000"/>
        <rFont val="Calibri"/>
      </rPr>
      <t>•Administrators have not been properly trained.</t>
    </r>
    <r>
      <rPr>
        <sz val="11"/>
        <color rgb="FF000000"/>
        <rFont val="Calibri"/>
      </rPr>
      <t xml:space="preserve">
</t>
    </r>
    <r>
      <rPr>
        <sz val="11"/>
        <color rgb="FF000000"/>
        <rFont val="Calibri"/>
      </rPr>
      <t>•The IAO does not maintain a list of users belonging to the Administrator’s group.</t>
    </r>
  </si>
  <si>
    <t>V-1141</t>
  </si>
  <si>
    <r>
      <rPr>
        <sz val="11"/>
        <rFont val="Calibri"/>
      </rPr>
      <t>Unencrypted passwords must not be sent to third-party SMB Servers.</t>
    </r>
  </si>
  <si>
    <r>
      <rPr>
        <sz val="11"/>
        <color rgb="FF000000"/>
        <rFont val="Calibri"/>
      </rPr>
      <t>Configure the policy value for Computer Configuration &gt;&gt; Windows Settings &gt;&gt; Security Settings &gt;&gt; Local Policies &gt;&gt; Security Options &gt;&gt; "Microsoft Network Client: Send unencrypted password to third-party SMB servers" to "Disabled".</t>
    </r>
  </si>
  <si>
    <r>
      <rPr>
        <sz val="11"/>
        <color rgb="FF000000"/>
        <rFont val="Calibri"/>
      </rPr>
      <t>Some non-Microsoft SMB servers only support unencrypted (plain text) password authentication.  Sending plain text passwords across the network, when authenticating to an SMB server, reduces the overall security of the environment.  Check with the Vendor of the SMB server to see if there is a way to support encrypted password authentication.</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</si>
  <si>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&gt;&gt; Security Options.</t>
    </r>
    <r>
      <rPr>
        <sz val="11"/>
        <color rgb="FF000000"/>
        <rFont val="Calibri"/>
      </rPr>
      <t xml:space="preserve">
</t>
    </r>
    <r>
      <rPr>
        <sz val="11"/>
        <color rgb="FF000000"/>
        <rFont val="Calibri"/>
      </rPr>
      <t>If the value for "Microsoft Network Client: Send unencrypted password to third-party SMB servers" is not set to "Disabled",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EnablePlainTextPassword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</si>
  <si>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V-1145</t>
  </si>
  <si>
    <r>
      <rPr>
        <sz val="11"/>
        <rFont val="Calibri"/>
      </rPr>
      <t>Automatic logons must be disabled.</t>
    </r>
  </si>
  <si>
    <r>
      <rPr>
        <sz val="11"/>
        <color rgb="FF000000"/>
        <rFont val="Calibri"/>
      </rPr>
      <t>Configure the policy value for Computer Configuration -&gt; Windows Settings -&gt; Security Settings -&gt; Local Policies -&gt; Security Options -&gt; "MSS: (AutoAdminLogon) Enable Automatic Logon (not recommended)" to "Disabled".</t>
    </r>
    <r>
      <rPr>
        <sz val="11"/>
        <color rgb="FF000000"/>
        <rFont val="Calibri"/>
      </rPr>
      <t xml:space="preserve">
</t>
    </r>
    <r>
      <rPr>
        <sz val="11"/>
        <color rgb="FF000000"/>
        <rFont val="Calibri"/>
      </rPr>
      <t>Ensure no passwords are stored in the "DefaultPassword" registry value noted below.</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 NT\CurrentVersion\Winlogon\</t>
    </r>
    <r>
      <rPr>
        <sz val="11"/>
        <color rgb="FF000000"/>
        <rFont val="Calibri"/>
      </rPr>
      <t xml:space="preserve">
</t>
    </r>
    <r>
      <rPr>
        <sz val="11"/>
        <color rgb="FF000000"/>
        <rFont val="Calibri"/>
      </rPr>
      <t>Value Name: DefaultPassword</t>
    </r>
  </si>
  <si>
    <r>
      <rPr>
        <sz val="11"/>
        <color rgb="FF000000"/>
        <rFont val="Calibri"/>
      </rPr>
      <t>Allowing a system to automatically log on when the machine is booted could give access to any unauthorized individual who restarts the computer.  Automatic logon with administrator privileges would give full access to an unauthorized individual.</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</si>
  <si>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"MSS: (AutoAdminLogon) Enable Automatic Logon (not recommended)" is not set to "Disabled",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 NT\CurrentVersion\Winlogon\</t>
    </r>
    <r>
      <rPr>
        <sz val="11"/>
        <color rgb="FF000000"/>
        <rFont val="Calibri"/>
      </rPr>
      <t xml:space="preserve">
</t>
    </r>
    <r>
      <rPr>
        <sz val="11"/>
        <color rgb="FF000000"/>
        <rFont val="Calibri"/>
      </rPr>
      <t>Value Name: AutoAdminLogon</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0</t>
    </r>
  </si>
  <si>
    <t>V-1148</t>
  </si>
  <si>
    <r>
      <rPr>
        <sz val="11"/>
        <rFont val="Calibri"/>
      </rPr>
      <t>Local users must not exist on a system in a domain.</t>
    </r>
  </si>
  <si>
    <r>
      <rPr>
        <sz val="11"/>
        <color rgb="FF000000"/>
        <rFont val="Calibri"/>
      </rPr>
      <t>Limit local user accounts on domain-joined systems.  Remove any unauthorized local accounts.</t>
    </r>
  </si>
  <si>
    <r>
      <rPr>
        <sz val="11"/>
        <color rgb="FF000000"/>
        <rFont val="Calibri"/>
      </rPr>
      <t>To minimize potential points of attack, local users, other than built-in accounts such as Administrator and Guest accounts, must not exist on a workstation in a domain.  Users must log onto workstations in a domain with their domain accounts.</t>
    </r>
  </si>
  <si>
    <r>
      <rPr>
        <sz val="11"/>
        <color rgb="FF000000"/>
        <rFont val="Calibri"/>
      </rPr>
      <t>Run the DUMPSEC utility.</t>
    </r>
    <r>
      <rPr>
        <sz val="11"/>
        <color rgb="FF000000"/>
        <rFont val="Calibri"/>
      </rPr>
      <t xml:space="preserve">
</t>
    </r>
    <r>
      <rPr>
        <sz val="11"/>
        <color rgb="FF000000"/>
        <rFont val="Calibri"/>
      </rPr>
      <t>Select "Dump Users as Table" from the "Report" menu.</t>
    </r>
    <r>
      <rPr>
        <sz val="11"/>
        <color rgb="FF000000"/>
        <rFont val="Calibri"/>
      </rPr>
      <t xml:space="preserve">
</t>
    </r>
    <r>
      <rPr>
        <sz val="11"/>
        <color rgb="FF000000"/>
        <rFont val="Calibri"/>
      </rPr>
      <t>Select the following fields, and click "Add" for each entry:</t>
    </r>
    <r>
      <rPr>
        <sz val="11"/>
        <color rgb="FF000000"/>
        <rFont val="Calibri"/>
      </rPr>
      <t xml:space="preserve">
</t>
    </r>
    <r>
      <rPr>
        <sz val="11"/>
        <color rgb="FF000000"/>
        <rFont val="Calibri"/>
      </rPr>
      <t>UserName</t>
    </r>
    <r>
      <rPr>
        <sz val="11"/>
        <color rgb="FF000000"/>
        <rFont val="Calibri"/>
      </rPr>
      <t xml:space="preserve">
</t>
    </r>
    <r>
      <rPr>
        <sz val="11"/>
        <color rgb="FF000000"/>
        <rFont val="Calibri"/>
      </rPr>
      <t>SID</t>
    </r>
    <r>
      <rPr>
        <sz val="11"/>
        <color rgb="FF000000"/>
        <rFont val="Calibri"/>
      </rPr>
      <t xml:space="preserve">
</t>
    </r>
    <r>
      <rPr>
        <sz val="11"/>
        <color rgb="FF000000"/>
        <rFont val="Calibri"/>
      </rPr>
      <t>AcctDisabled</t>
    </r>
    <r>
      <rPr>
        <sz val="11"/>
        <color rgb="FF000000"/>
        <rFont val="Calibri"/>
      </rPr>
      <t xml:space="preserve">
</t>
    </r>
    <r>
      <rPr>
        <sz val="11"/>
        <color rgb="FF000000"/>
        <rFont val="Calibri"/>
      </rPr>
      <t>Groups</t>
    </r>
    <r>
      <rPr>
        <sz val="11"/>
        <color rgb="FF000000"/>
        <rFont val="Calibri"/>
      </rPr>
      <t xml:space="preserve">
</t>
    </r>
    <r>
      <rPr>
        <sz val="11"/>
        <color rgb="FF000000"/>
        <rFont val="Calibri"/>
      </rPr>
      <t>If local users other than the built-in accounts listed below exist on a workstation in a domain, this is a finding:</t>
    </r>
    <r>
      <rPr>
        <sz val="11"/>
        <color rgb="FF000000"/>
        <rFont val="Calibri"/>
      </rPr>
      <t xml:space="preserve">
</t>
    </r>
    <r>
      <rPr>
        <sz val="11"/>
        <color rgb="FF000000"/>
        <rFont val="Calibri"/>
      </rPr>
      <t>Built-in administrator account (SID ending in 500)</t>
    </r>
    <r>
      <rPr>
        <sz val="11"/>
        <color rgb="FF000000"/>
        <rFont val="Calibri"/>
      </rPr>
      <t xml:space="preserve">
</t>
    </r>
    <r>
      <rPr>
        <sz val="11"/>
        <color rgb="FF000000"/>
        <rFont val="Calibri"/>
      </rPr>
      <t>Built-in guest account (SID ending in 501)</t>
    </r>
    <r>
      <rPr>
        <sz val="11"/>
        <color rgb="FF000000"/>
        <rFont val="Calibri"/>
      </rPr>
      <t xml:space="preserve">
</t>
    </r>
    <r>
      <rPr>
        <sz val="11"/>
        <color rgb="FF000000"/>
        <rFont val="Calibri"/>
      </rPr>
      <t>If the organization has a need for special purpose local user accounts such as a backup administrator account (see V-14224), this must be documented with the ISSO.  This would not be a finding.</t>
    </r>
  </si>
  <si>
    <t>V-1150</t>
  </si>
  <si>
    <r>
      <rPr>
        <sz val="11"/>
        <rFont val="Calibri"/>
      </rPr>
      <t>The built-in Windows password complexity policy must be enabled.</t>
    </r>
  </si>
  <si>
    <r>
      <rPr>
        <sz val="11"/>
        <color rgb="FF000000"/>
        <rFont val="Calibri"/>
      </rPr>
      <t>Configure the policy value for Computer Configuration -&gt; Windows Settings &gt;&gt; Security Settings &gt;&gt; Account Policies &gt;&gt; Password Policy &gt;&gt; "Password must meet complexity requirements" to "Enabled".</t>
    </r>
  </si>
  <si>
    <r>
      <rPr>
        <sz val="11"/>
        <color rgb="FF000000"/>
        <rFont val="Calibri"/>
      </rPr>
      <t>The use of complex passwords increases their strength against attack. The built-in Windows password complexity policy requires passwords to contain at least 3 of the 4 types of characters (numbers, upper- and lower-case letters, and special characters), as well as preventing the inclusion of user names or parts of.</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</si>
  <si>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&gt;&gt; Password Policy.</t>
    </r>
    <r>
      <rPr>
        <sz val="11"/>
        <color rgb="FF000000"/>
        <rFont val="Calibri"/>
      </rPr>
      <t xml:space="preserve">
</t>
    </r>
    <r>
      <rPr>
        <sz val="11"/>
        <color rgb="FF000000"/>
        <rFont val="Calibri"/>
      </rPr>
      <t>If the value for "Password must meet complexity requirements" is not set to "Enabled", this is a finding.</t>
    </r>
    <r>
      <rPr>
        <sz val="11"/>
        <color rgb="FF000000"/>
        <rFont val="Calibri"/>
      </rPr>
      <t xml:space="preserve">
</t>
    </r>
    <r>
      <rPr>
        <sz val="11"/>
        <color rgb="FF000000"/>
        <rFont val="Calibri"/>
      </rPr>
      <t>Note: If an external password filter is in use that enforces all 4 character types and requires this setting be set to "Disabled", this would not be considered a finding. If this setting does not affect the use of an external password filter, it must be enabled for fallback purposes.</t>
    </r>
  </si>
  <si>
    <t>V-1151</t>
  </si>
  <si>
    <r>
      <rPr>
        <sz val="11"/>
        <rFont val="Calibri"/>
      </rPr>
      <t>Print driver installation privilege is not restricted to administrators.</t>
    </r>
  </si>
  <si>
    <r>
      <rPr>
        <sz val="11"/>
        <color rgb="FF000000"/>
        <rFont val="Calibri"/>
      </rPr>
      <t>Configure the policy value for Computer Configuration -&gt; Windows Settings -&gt; Security Settings -&gt; Local Policies -&gt; Security Options -&gt; “Devices: Prevent users from installing printer drivers” to “Enabled”.</t>
    </r>
  </si>
  <si>
    <r>
      <rPr>
        <sz val="11"/>
        <color rgb="FF000000"/>
        <rFont val="Calibri"/>
      </rPr>
      <t>By default, the print spooler allows any user to add and to delete printer drivers on the local system.  This capability should be restricted to authorized personnel.</t>
    </r>
  </si>
  <si>
    <r>
      <rPr>
        <sz val="11"/>
        <color rgb="FF000000"/>
        <rFont val="Calibri"/>
      </rPr>
      <t>Analyze the system using the Security Configuration and Analysis snap-in.  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“Devices: Prevent users from installing printer drivers”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\System\CurrentControlSet\Control\Print\Providers\LanMan Print Services\Servers</t>
    </r>
    <r>
      <rPr>
        <sz val="11"/>
        <color rgb="FF000000"/>
        <rFont val="Calibri"/>
      </rPr>
      <t xml:space="preserve">
</t>
    </r>
    <r>
      <rPr>
        <sz val="11"/>
        <color rgb="FF000000"/>
        <rFont val="Calibri"/>
      </rPr>
      <t>Value Name:  AddPrinterDrivers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Documentable Explanation: If site circumstances require that users be able to install print drivers for locally attached printers (e.g. - Users that telecommute and attach a home printer), this exception can be documented with the site IAO.</t>
    </r>
  </si>
  <si>
    <t>V-1152</t>
  </si>
  <si>
    <r>
      <rPr>
        <sz val="11"/>
        <rFont val="Calibri"/>
      </rPr>
      <t>Anonymous access to the registry must be restricted.</t>
    </r>
  </si>
  <si>
    <r>
      <rPr>
        <sz val="11"/>
        <color rgb="FF000000"/>
        <rFont val="Calibri"/>
      </rPr>
      <t>Maintain the default permissions of the following registry key:</t>
    </r>
    <r>
      <rPr>
        <sz val="11"/>
        <color rgb="FF000000"/>
        <rFont val="Calibri"/>
      </rPr>
      <t xml:space="preserve">
</t>
    </r>
    <r>
      <rPr>
        <sz val="11"/>
        <color rgb="FF000000"/>
        <rFont val="Calibri"/>
      </rPr>
      <t>HKEY_LOCAL_MACHINE\SYSTEM\CurrentControlSet\Control\SecurePipeServers\Winreg\</t>
    </r>
    <r>
      <rPr>
        <sz val="11"/>
        <color rgb="FF000000"/>
        <rFont val="Calibri"/>
      </rPr>
      <t xml:space="preserve">
</t>
    </r>
    <r>
      <rPr>
        <sz val="11"/>
        <color rgb="FF000000"/>
        <rFont val="Calibri"/>
      </rPr>
      <t>Administrators - Full</t>
    </r>
    <r>
      <rPr>
        <sz val="11"/>
        <color rgb="FF000000"/>
        <rFont val="Calibri"/>
      </rPr>
      <t xml:space="preserve">
</t>
    </r>
    <r>
      <rPr>
        <sz val="11"/>
        <color rgb="FF000000"/>
        <rFont val="Calibri"/>
      </rPr>
      <t>Backup Operators - Special</t>
    </r>
    <r>
      <rPr>
        <sz val="11"/>
        <color rgb="FF000000"/>
        <rFont val="Calibri"/>
      </rPr>
      <t xml:space="preserve">
</t>
    </r>
    <r>
      <rPr>
        <sz val="11"/>
        <color rgb="FF000000"/>
        <rFont val="Calibri"/>
      </rPr>
      <t>(Special = Query Value, Enumerate Subkeys, Notify, Read Control (effectively = Read) - This key only)</t>
    </r>
    <r>
      <rPr>
        <sz val="11"/>
        <color rgb="FF000000"/>
        <rFont val="Calibri"/>
      </rPr>
      <t xml:space="preserve">
</t>
    </r>
    <r>
      <rPr>
        <sz val="11"/>
        <color rgb="FF000000"/>
        <rFont val="Calibri"/>
      </rPr>
      <t>LOCAL SERVICE - Read</t>
    </r>
  </si>
  <si>
    <r>
      <rPr>
        <sz val="11"/>
        <color rgb="FF000000"/>
        <rFont val="Calibri"/>
      </rPr>
      <t>The registry is integral to the function, security, and stability of the Windows system.  Some processes may require anonymous access to the registry.  This must be limited to properly protect the system.</t>
    </r>
  </si>
  <si>
    <r>
      <rPr>
        <sz val="11"/>
        <color rgb="FF000000"/>
        <rFont val="Calibri"/>
      </rPr>
      <t>Run "Regedit".</t>
    </r>
    <r>
      <rPr>
        <sz val="11"/>
        <color rgb="FF000000"/>
        <rFont val="Calibri"/>
      </rPr>
      <t xml:space="preserve">
</t>
    </r>
    <r>
      <rPr>
        <sz val="11"/>
        <color rgb="FF000000"/>
        <rFont val="Calibri"/>
      </rPr>
      <t>Navigate to the following registry key:</t>
    </r>
    <r>
      <rPr>
        <sz val="11"/>
        <color rgb="FF000000"/>
        <rFont val="Calibri"/>
      </rPr>
      <t xml:space="preserve">
</t>
    </r>
    <r>
      <rPr>
        <sz val="11"/>
        <color rgb="FF000000"/>
        <rFont val="Calibri"/>
      </rPr>
      <t>HKEY_LOCAL_MACHINE\SYSTEM\CurrentControlSet\Control\SecurePipeServers\Winreg\</t>
    </r>
    <r>
      <rPr>
        <sz val="11"/>
        <color rgb="FF000000"/>
        <rFont val="Calibri"/>
      </rPr>
      <t xml:space="preserve">
</t>
    </r>
    <r>
      <rPr>
        <sz val="11"/>
        <color rgb="FF000000"/>
        <rFont val="Calibri"/>
      </rPr>
      <t>If the key does not exist, this is a finding.</t>
    </r>
    <r>
      <rPr>
        <sz val="11"/>
        <color rgb="FF000000"/>
        <rFont val="Calibri"/>
      </rPr>
      <t xml:space="preserve">
</t>
    </r>
    <r>
      <rPr>
        <sz val="11"/>
        <color rgb="FF000000"/>
        <rFont val="Calibri"/>
      </rPr>
      <t>Review the permissions.</t>
    </r>
    <r>
      <rPr>
        <sz val="11"/>
        <color rgb="FF000000"/>
        <rFont val="Calibri"/>
      </rPr>
      <t xml:space="preserve">
</t>
    </r>
    <r>
      <rPr>
        <sz val="11"/>
        <color rgb="FF000000"/>
        <rFont val="Calibri"/>
      </rPr>
      <t>If the default permissions listed below have been changed, this is a finding.</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Backup Operators - Special</t>
    </r>
    <r>
      <rPr>
        <sz val="11"/>
        <color rgb="FF000000"/>
        <rFont val="Calibri"/>
      </rPr>
      <t xml:space="preserve">
</t>
    </r>
    <r>
      <rPr>
        <sz val="11"/>
        <color rgb="FF000000"/>
        <rFont val="Calibri"/>
      </rPr>
      <t>(Special = Query Value, Enumerate Subkeys, Notify, Read Control (effectively = Read) - This key only)</t>
    </r>
    <r>
      <rPr>
        <sz val="11"/>
        <color rgb="FF000000"/>
        <rFont val="Calibri"/>
      </rPr>
      <t xml:space="preserve">
</t>
    </r>
    <r>
      <rPr>
        <sz val="11"/>
        <color rgb="FF000000"/>
        <rFont val="Calibri"/>
      </rPr>
      <t>LOCAL SERVICE - Read</t>
    </r>
  </si>
  <si>
    <t>V-1153</t>
  </si>
  <si>
    <r>
      <rPr>
        <sz val="11"/>
        <rFont val="Calibri"/>
      </rPr>
      <t>The Send download LanMan compatible password option is not set to Send NTLMv2 response only\refuse LM.</t>
    </r>
  </si>
  <si>
    <r>
      <rPr>
        <sz val="11"/>
        <color rgb="FF000000"/>
        <rFont val="Calibri"/>
      </rPr>
      <t>Configure the policy value for Computer Configuration -&gt; Windows Settings -&gt; Security Settings -&gt; Local Policies -&gt; Security Options -&gt; “Network security: LAN Manager authentication level” to at least “Send NTLMv2 response only\refuse LM”.</t>
    </r>
  </si>
  <si>
    <r>
      <rPr>
        <sz val="11"/>
        <color rgb="FF000000"/>
        <rFont val="Calibri"/>
      </rPr>
      <t>The Kerberos v5 authentication protocol is the default for authentication of users who are logging on to domain accounts.  NTLM is retained in later Windows versions  for compatibility with clients and servers that are running earlier versions of Windows.  It is also used to authenticate logons to stand-alone computers that are running later versions.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</si>
  <si>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security: LAN Manager authentication level” is not set to at least “Send NTLMv2 response only\refuse LM” (Level 4),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LmCompatibilityLevel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4 (5 is also acceptable)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Documentable Explanation:  In a mixed Windows environment, if this setting needs to be loosened due to compatibility issues, then the reasons need to be documented with the IAO.</t>
    </r>
  </si>
  <si>
    <t>V-1154</t>
  </si>
  <si>
    <r>
      <rPr>
        <sz val="11"/>
        <rFont val="Calibri"/>
      </rPr>
      <t>Ctrl+Alt+Del security attention sequence is Disabled.</t>
    </r>
  </si>
  <si>
    <r>
      <rPr>
        <sz val="11"/>
        <color rgb="FF000000"/>
        <rFont val="Calibri"/>
      </rPr>
      <t>Configure the policy value for Computer Configuration -&gt; Windows Settings -&gt; Security Settings -&gt; Local Policies -&gt; Security Options -&gt; “Interactive Logon: Do not require CTRL ALT DEL” to “Disabled”.</t>
    </r>
  </si>
  <si>
    <r>
      <rPr>
        <sz val="11"/>
        <color rgb="FF000000"/>
        <rFont val="Calibri"/>
      </rPr>
      <t>Disabling the Ctrl+Alt+Del security attention sequence can compromise system security.  Because only Windows responds to the Ctrl+Alt+Del security sequence, you can be assured that any passwords you enter following that sequence are sent only to Windows.  If you eliminate the sequence requirement, malicious programs can request and receive your Windows password.  Disabling this sequence also suppresses a custom logon banner.</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</si>
  <si>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“Interactive Logon: Do not require CTRL+ALT+DEL” is not set to “Disabled”,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DisableCAD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</si>
  <si>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V-1155</t>
  </si>
  <si>
    <r>
      <rPr>
        <sz val="11"/>
        <rFont val="Calibri"/>
      </rPr>
      <t>The Deny access to this computer from the network user right on workstations must be configured to prevent access from highly privileged domain accounts and local administrator accounts on domain systems and unauthenticated access on all systems.</t>
    </r>
  </si>
  <si>
    <r>
      <rPr>
        <sz val="11"/>
        <color rgb="FF000000"/>
        <rFont val="Calibri"/>
      </rPr>
      <t>Configure the policy value for Computer Configuration -&gt; Windows Settings -&gt; Security Settings -&gt; Local Policies -&gt; User Rights Assignment -&gt; "Deny access to this computer from the network"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Local Administrator Accounts using the "DenyNetworkAccess" or "DeniedNetworkAccess" group (see V-45589).  Do not use the built-in Administrators group.  This group must contain the appropriate accounts/groups responsible for administering the system.</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*Documentation and scripts supporting the use of this group to restrict local administrative accounts were changed at one point.  The original name, "DeniedNetworkAccess", was changed to "DenyNetworkAccess".  Automated benchmarks will look for either of these groups.  Use of other methods will require manual validation.</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</si>
  <si>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The "Deny access to this computer from the network" right defines the accounts that are prevented from logging on from the network.</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administrator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</si>
  <si>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 xml:space="preserve">Analyze the system using the Security Configuration and Analysis snap-in. Expand the Security Configuration and Analysis tree view. </t>
    </r>
    <r>
      <rPr>
        <sz val="11"/>
        <color rgb="FF000000"/>
        <rFont val="Calibri"/>
      </rPr>
      <t xml:space="preserve">
</t>
    </r>
    <r>
      <rPr>
        <sz val="11"/>
        <color rgb="FF000000"/>
        <rFont val="Calibri"/>
      </rPr>
      <t>Navigate to Local Policies -&gt; User Rights Assignment.</t>
    </r>
    <r>
      <rPr>
        <sz val="11"/>
        <color rgb="FF000000"/>
        <rFont val="Calibri"/>
      </rPr>
      <t xml:space="preserve">
</t>
    </r>
    <r>
      <rPr>
        <sz val="11"/>
        <color rgb="FF000000"/>
        <rFont val="Calibri"/>
      </rPr>
      <t>If the following accounts or groups are not defined for the "Deny access to this computer from the network"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Local Administrator Accounts using the "DenyNetworkAccess" or "DeniedNetworkAccess" group (see V-45589).  Do not use the built-in Administrators group.  This group must contain the appropriate accounts/groups responsible for administering the system.</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*Documentation and scripts supporting the use of this group to restrict local administrative accounts were changed at one point.  The original name, "DeniedNetworkAccess", was changed to "DenyNetworkAccess".  Automated benchmarks will look for either of these groups.  Use of other methods will require manual validation.</t>
    </r>
  </si>
  <si>
    <t>V-1157</t>
  </si>
  <si>
    <r>
      <rPr>
        <sz val="11"/>
        <rFont val="Calibri"/>
      </rPr>
      <t>The Smart Card removal option is set to take no action.</t>
    </r>
  </si>
  <si>
    <r>
      <rPr>
        <sz val="11"/>
        <color rgb="FF000000"/>
        <rFont val="Calibri"/>
      </rPr>
      <t>Configure the policy value for Computer Configuration -&gt; Windows Settings -&gt; Security Settings -&gt; Local Policies -&gt; Security Options -&gt; “Interactive logon: Smart card removal behavior” to  “Lock Workstation” or “Force Logoff”.</t>
    </r>
  </si>
  <si>
    <r>
      <rPr>
        <sz val="11"/>
        <color rgb="FF000000"/>
        <rFont val="Calibri"/>
      </rPr>
      <t>Determines what should happen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No Action</t>
    </r>
    <r>
      <rPr>
        <sz val="11"/>
        <color rgb="FF000000"/>
        <rFont val="Calibri"/>
      </rPr>
      <t xml:space="preserve">
</t>
    </r>
    <r>
      <rPr>
        <sz val="11"/>
        <color rgb="FF000000"/>
        <rFont val="Calibri"/>
      </rPr>
      <t>- Lock Workstation</t>
    </r>
    <r>
      <rPr>
        <sz val="11"/>
        <color rgb="FF000000"/>
        <rFont val="Calibri"/>
      </rPr>
      <t xml:space="preserve">
</t>
    </r>
    <r>
      <rPr>
        <sz val="11"/>
        <color rgb="FF000000"/>
        <rFont val="Calibri"/>
      </rPr>
      <t>- Force Logoff</t>
    </r>
  </si>
  <si>
    <r>
      <rPr>
        <sz val="11"/>
        <color rgb="FF000000"/>
        <rFont val="Calibri"/>
      </rPr>
      <t xml:space="preserve">Analyze the system using the Security Configuration and Analysis snap-in.  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“Interactive logon: Smart card removal behavior” is not set to “Lock Workstation”, or “Force Logoff”,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SCRemoveOption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1 (Lock Workstation) or 2 (Force Logoff)</t>
    </r>
    <r>
      <rPr>
        <sz val="11"/>
        <color rgb="FF000000"/>
        <rFont val="Calibri"/>
      </rPr>
      <t xml:space="preserve">
</t>
    </r>
    <r>
      <rPr>
        <sz val="11"/>
        <color rgb="FF000000"/>
        <rFont val="Calibri"/>
      </rPr>
      <t>Documentable Explanation:  This can be left not configured or set to “No action” on workstations with the following conditions.   This will be documented with the IAO.</t>
    </r>
    <r>
      <rPr>
        <sz val="11"/>
        <color rgb="FF000000"/>
        <rFont val="Calibri"/>
      </rPr>
      <t xml:space="preserve">
</t>
    </r>
    <r>
      <rPr>
        <sz val="11"/>
        <color rgb="FF000000"/>
        <rFont val="Calibri"/>
      </rPr>
      <t>•The setting can't be configured due to mission needs, interferes with applications.</t>
    </r>
    <r>
      <rPr>
        <sz val="11"/>
        <color rgb="FF000000"/>
        <rFont val="Calibri"/>
      </rPr>
      <t xml:space="preserve">
</t>
    </r>
    <r>
      <rPr>
        <sz val="11"/>
        <color rgb="FF000000"/>
        <rFont val="Calibri"/>
      </rPr>
      <t>•Policy must be in place that users manually lock workstations when leaving them unattended.</t>
    </r>
    <r>
      <rPr>
        <sz val="11"/>
        <color rgb="FF000000"/>
        <rFont val="Calibri"/>
      </rPr>
      <t xml:space="preserve">
</t>
    </r>
    <r>
      <rPr>
        <sz val="11"/>
        <color rgb="FF000000"/>
        <rFont val="Calibri"/>
      </rPr>
      <t>•Screen saver requirement is properly configured to lock as required in V0001122.</t>
    </r>
  </si>
  <si>
    <t>V-1158</t>
  </si>
  <si>
    <r>
      <rPr>
        <sz val="11"/>
        <rFont val="Calibri"/>
      </rPr>
      <t>The Recovery Console SET command must be disabled.</t>
    </r>
  </si>
  <si>
    <r>
      <rPr>
        <sz val="11"/>
        <color rgb="FF000000"/>
        <rFont val="Calibri"/>
      </rPr>
      <t>Configure the policy value for Computer Configuration &gt;&gt; Windows Settings &gt;&gt; Security Settings &gt;&gt; Local Policies &gt;&gt; Security Options &gt;&gt; "Recovery Console: Allow floppy copy and access to all drives and all folders" to "Disabled".</t>
    </r>
  </si>
  <si>
    <r>
      <rPr>
        <sz val="11"/>
        <color rgb="FF000000"/>
        <rFont val="Calibri"/>
      </rPr>
      <t>The Recovery Console SET command allows environment variables to be set in the Recovery Console.  This permits access to all drives and folders and the copying of files to removable media which could expose sensitive information.</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</si>
  <si>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&gt;&gt; Security Options.</t>
    </r>
    <r>
      <rPr>
        <sz val="11"/>
        <color rgb="FF000000"/>
        <rFont val="Calibri"/>
      </rPr>
      <t xml:space="preserve">
</t>
    </r>
    <r>
      <rPr>
        <sz val="11"/>
        <color rgb="FF000000"/>
        <rFont val="Calibri"/>
      </rPr>
      <t>If the value for "Recovery Console: Allow floppy copy and access to all drives and all folders" is not set to "Disabled",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 NT\CurrentVersion\Setup\RecoveryConsole\</t>
    </r>
    <r>
      <rPr>
        <sz val="11"/>
        <color rgb="FF000000"/>
        <rFont val="Calibri"/>
      </rPr>
      <t xml:space="preserve">
</t>
    </r>
    <r>
      <rPr>
        <sz val="11"/>
        <color rgb="FF000000"/>
        <rFont val="Calibri"/>
      </rPr>
      <t>Value Name:  SetCommand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</si>
  <si>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V-1159</t>
  </si>
  <si>
    <r>
      <rPr>
        <sz val="11"/>
        <rFont val="Calibri"/>
      </rPr>
      <t>The Recovery Console option is set to permit automatic logon to the system.</t>
    </r>
  </si>
  <si>
    <r>
      <rPr>
        <sz val="11"/>
        <color rgb="FF000000"/>
        <rFont val="Calibri"/>
      </rPr>
      <t>Configure the policy value for Computer Configuration -&gt; Windows Settings -&gt; Security Settings -&gt; Local Policies -&gt; Security Options -&gt; “Recovery Console: Allow automatic administrative logon” to “Disabled”.</t>
    </r>
  </si>
  <si>
    <r>
      <rPr>
        <sz val="11"/>
        <color rgb="FF000000"/>
        <rFont val="Calibri"/>
      </rPr>
      <t>This is a Category 1 finding because if this option is set, the Recovery Console does not require you to provide a password and will automatically log on to the system, giving Administrator access to system files.</t>
    </r>
    <r>
      <rPr>
        <sz val="11"/>
        <color rgb="FF000000"/>
        <rFont val="Calibri"/>
      </rPr>
      <t xml:space="preserve">
</t>
    </r>
    <r>
      <rPr>
        <sz val="11"/>
        <color rgb="FF000000"/>
        <rFont val="Calibri"/>
      </rPr>
      <t>By default, the Recovery Console requires you to provide the password for the Administrator account before accessing the system.</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</si>
  <si>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 xml:space="preserve">If the value for “Recovery Console: Allow automatic administrative logon” is not set to “Disabled”, then this is a finding. </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NT\CurrentVersion\Setup\RecoveryConsole\</t>
    </r>
    <r>
      <rPr>
        <sz val="11"/>
        <color rgb="FF000000"/>
        <rFont val="Calibri"/>
      </rPr>
      <t xml:space="preserve">
</t>
    </r>
    <r>
      <rPr>
        <sz val="11"/>
        <color rgb="FF000000"/>
        <rFont val="Calibri"/>
      </rPr>
      <t>Value Name:  SecurityLevel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</si>
  <si>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V-1162</t>
  </si>
  <si>
    <r>
      <rPr>
        <sz val="11"/>
        <rFont val="Calibri"/>
      </rPr>
      <t>The Windows SMB server is not enabled to perform SMB packet signing when possible.</t>
    </r>
  </si>
  <si>
    <r>
      <rPr>
        <sz val="11"/>
        <color rgb="FF000000"/>
        <rFont val="Calibri"/>
      </rPr>
      <t>Configure the policy value for Computer Configuration -&gt; Windows Settings -&gt; Security Settings -&gt; Local Policies -&gt; Security Options -&gt; “Microsoft Network Server: Digitally sign communications (if Client agrees)” to “Enabled”.</t>
    </r>
  </si>
  <si>
    <r>
      <rPr>
        <sz val="11"/>
        <color rgb="FF000000"/>
        <rFont val="Calibri"/>
      </rPr>
      <t>If this policy is enabled, it causes the Windows Server Message Block (SMB) server to perform SMB packet signing.</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</si>
  <si>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“Microsoft Network Server: Digitally sign communications (if client agrees)”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</si>
  <si>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V-1163</t>
  </si>
  <si>
    <r>
      <rPr>
        <sz val="11"/>
        <rFont val="Calibri"/>
      </rPr>
      <t>Outgoing secure channel traffic is not encrypted when possible.</t>
    </r>
  </si>
  <si>
    <r>
      <rPr>
        <sz val="11"/>
        <color rgb="FF000000"/>
        <rFont val="Calibri"/>
      </rPr>
      <t>Configure the policy value for Computer Configuration -&gt; Windows Settings -&gt; Security Settings -&gt; Local Policies -&gt; Security Options -&gt; “Domain Member: Digitally encrypt secure channel data (when possible)”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</si>
  <si>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should be encrypted.</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</si>
  <si>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“Domain Member: Digitally encrypt secure channel data (when possible)”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SealSecureChannel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Note: If the value for “Domain Member: Digitally encrypt or sign secure channel data (always)” is set to “Enabled”, then this would not be a finding.</t>
    </r>
  </si>
  <si>
    <t>V-1164</t>
  </si>
  <si>
    <r>
      <rPr>
        <sz val="11"/>
        <rFont val="Calibri"/>
      </rPr>
      <t>Outgoing secure channel traffic is not signed when possible.</t>
    </r>
  </si>
  <si>
    <r>
      <rPr>
        <sz val="11"/>
        <color rgb="FF000000"/>
        <rFont val="Calibri"/>
      </rPr>
      <t>Configure the policy value for Computer Configuration -&gt; Windows Settings -&gt; Security Settings -&gt; Local Policies -&gt; Security Options -&gt; “Domain Member: Digitally sign secure channel data (when possible)” to “Enabled”.</t>
    </r>
  </si>
  <si>
    <r>
      <rPr>
        <sz val="11"/>
        <color rgb="FF000000"/>
        <rFont val="Calibri"/>
      </rPr>
      <t>Requests sent on the secure channel are authenticated, and sensitive information (such as passwords) is encrypted, but the channel is not integrity checked.  If this policy is enabled, all outgoing secure channel traffic should be signed.</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</si>
  <si>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“Domain Member: Digitally sign secure channel data (when possible)”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SignSecureChannel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Note: If the value for “Domain Member: Digitally encrypt or sign secure channel data (always)” is set to “Enabled”, then this would not be a finding.</t>
    </r>
  </si>
  <si>
    <t>V-1165</t>
  </si>
  <si>
    <r>
      <rPr>
        <sz val="11"/>
        <rFont val="Calibri"/>
      </rPr>
      <t>The computer account password is prevented from being reset.</t>
    </r>
  </si>
  <si>
    <r>
      <rPr>
        <sz val="11"/>
        <color rgb="FF000000"/>
        <rFont val="Calibri"/>
      </rPr>
      <t>Configure the policy value for Computer Configuration -&gt; Windows Settings -&gt; Security Settings -&gt; Local Policies -&gt; Security Options -&gt; “Domain Member: Disable Machine Account Password Changes” to “Disabled”.</t>
    </r>
  </si>
  <si>
    <r>
      <rPr>
        <sz val="11"/>
        <color rgb="FF000000"/>
        <rFont val="Calibri"/>
      </rPr>
      <t>As a part of Windows security, computer account passwords are changed automatically.  Enabling this policy to disable automatic password changes can make the system more vulnerable to malicious access.  Frequent password changes can be a significant safeguard for your system.  If this policy is disabled, a new password for the computer account will be generated every week.</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</si>
  <si>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“Domain Member: Disable Machine Account Password Changes” is not set to  “Disabled”,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DisablePasswordChange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</si>
  <si>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V-1166</t>
  </si>
  <si>
    <r>
      <rPr>
        <sz val="11"/>
        <rFont val="Calibri"/>
      </rPr>
      <t>The Windows SMB client is not enabled to perform SMB packet signing when possible.</t>
    </r>
  </si>
  <si>
    <r>
      <rPr>
        <sz val="11"/>
        <color rgb="FF000000"/>
        <rFont val="Calibri"/>
      </rPr>
      <t>Configure the policy value for Computer Configuration -&gt; Windows Settings -&gt; Security Settings -&gt; Local Policies -&gt; Security Options -&gt; “Microsoft Network Client: Digitally sign communications (if server agrees)” to “Enabled”.</t>
    </r>
  </si>
  <si>
    <r>
      <rPr>
        <sz val="11"/>
        <color rgb="FF000000"/>
        <rFont val="Calibri"/>
      </rPr>
      <t>If this policy is enabled, it causes the Windows Server Message Block (SMB) client to perform SMB packet signing when communicating with an SMB server that is enabled or required to perform SMB packet signing.</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</si>
  <si>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“Microsoft Network Client: Digitally sign communications (if server agrees)”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</si>
  <si>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V-1168</t>
  </si>
  <si>
    <r>
      <rPr>
        <sz val="11"/>
        <rFont val="Calibri"/>
      </rPr>
      <t>Members of the Backup Operators group must have separate accounts for backup duties and normal operational tasks.</t>
    </r>
  </si>
  <si>
    <r>
      <rPr>
        <sz val="11"/>
        <color rgb="FF000000"/>
        <rFont val="Calibri"/>
      </rPr>
      <t>Ensure that each member has separate accounts for user tasks and for backup operator functions.  Create the necessary documentation that identifies the members of the Backup Operators group.</t>
    </r>
  </si>
  <si>
    <r>
      <rPr>
        <sz val="11"/>
        <color rgb="FF000000"/>
        <rFont val="Calibri"/>
      </rPr>
      <t>Backup Operators are able to read and write to any file in the system, regardless of the rights assigned to it.  Backup and restore rights permit users to circumvent the file access restrictions present on NTFS disk drives for the purpose of backup and restore.  Members of the Backup Operators group must have separate logon accounts for performing backup duties.</t>
    </r>
  </si>
  <si>
    <r>
      <rPr>
        <sz val="11"/>
        <color rgb="FF000000"/>
        <rFont val="Calibri"/>
      </rPr>
      <t>Review the Backup Operators group in Computer Management.  If the group contains no accounts, this is not a finding.  If the group does contain any accounts, this must be documented as specified below.</t>
    </r>
    <r>
      <rPr>
        <sz val="11"/>
        <color rgb="FF000000"/>
        <rFont val="Calibri"/>
      </rPr>
      <t xml:space="preserve">
</t>
    </r>
    <r>
      <rPr>
        <sz val="11"/>
        <color rgb="FF000000"/>
        <rFont val="Calibri"/>
      </rPr>
      <t>Documentable Explanation:  Any accounts that are members of the Backup Operators group must be documented with the IAO including application accounts.  Each Backup Operator will have a separate user account for backing up the system and for performing normal user tasks.</t>
    </r>
  </si>
  <si>
    <t>V-1171</t>
  </si>
  <si>
    <r>
      <rPr>
        <sz val="11"/>
        <rFont val="Calibri"/>
      </rPr>
      <t>Ejection of removable NTFS media is not restricted to Administrators.</t>
    </r>
  </si>
  <si>
    <r>
      <rPr>
        <sz val="11"/>
        <color rgb="FF000000"/>
        <rFont val="Calibri"/>
      </rPr>
      <t>Configure the policy value for Computer Configuration -&gt; Windows Settings -&gt; Security Settings -&gt; Local Policies -&gt; Security Options -&gt; “Devices: Allowed to Format and Eject Removable Media” to “Administrators”.</t>
    </r>
  </si>
  <si>
    <r>
      <rPr>
        <sz val="11"/>
        <color rgb="FF000000"/>
        <rFont val="Calibri"/>
      </rPr>
      <t>Removable hard drives can be formatted and ejected by others who are not members of the Administrators Group, if they are not properly configured.  Formatting and ejecting removable NTFS media should only be done by administrators.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</si>
  <si>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“Devices: Allowed to Format and Eject Removable Media” is not set to ” Administrators”,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AllocateDASD</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0</t>
    </r>
  </si>
  <si>
    <t>V-1172</t>
  </si>
  <si>
    <r>
      <rPr>
        <sz val="11"/>
        <rFont val="Calibri"/>
      </rPr>
      <t>Users are not warned in advance that their passwords will expire.</t>
    </r>
  </si>
  <si>
    <r>
      <rPr>
        <sz val="11"/>
        <color rgb="FF000000"/>
        <rFont val="Calibri"/>
      </rPr>
      <t>Configure the policy value for Computer Configuration -&gt; Windows Settings -&gt; Security Settings -&gt; Local Policies -&gt; Security Options -&gt; “Interactive Logon: Prompt user to change password before expiration” to “14” days or more.</t>
    </r>
  </si>
  <si>
    <r>
      <rPr>
        <sz val="11"/>
        <color rgb="FF000000"/>
        <rFont val="Calibri"/>
      </rPr>
      <t>This setting configures the system to display a warning to users telling them how many days are left before their password expires.  By giving the user advanced warning, the user has time to construct a sufficiently strong password.</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</si>
  <si>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 xml:space="preserve">If the value for “Interactive Logon: Prompt user to change password before expiration” is not set to  “14" days or more, then this is a finding. </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PasswordExpiryWarning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14</t>
    </r>
  </si>
  <si>
    <t>V-1173</t>
  </si>
  <si>
    <r>
      <rPr>
        <sz val="11"/>
        <rFont val="Calibri"/>
      </rPr>
      <t>The default permissions of Global system objects are not increased.</t>
    </r>
  </si>
  <si>
    <r>
      <rPr>
        <sz val="11"/>
        <color rgb="FF000000"/>
        <rFont val="Calibri"/>
      </rPr>
      <t>Configure the policy value for Computer Configuration -&gt; Windows Settings -&gt; Security Settings -&gt; Local Policies -&gt; Security Options -&gt; “System Objects: Strengthen default permissions of internal system objects (e.g. Symbolic links)” to “Enabled”.</t>
    </r>
  </si>
  <si>
    <r>
      <rPr>
        <sz val="11"/>
        <color rgb="FF000000"/>
        <rFont val="Calibri"/>
      </rPr>
      <t>Windows system maintains a global list of shared system resources such as DOS device names, mutexes, and semaphores. Each type of object is created with a default DACL that specifies who can access the objects with what permissions. If this policy is enabled, the default DACL is stronger, allowing non-admin users to read shared objects, but not modify shared objects that they did not create.</t>
    </r>
  </si>
  <si>
    <r>
      <rPr>
        <sz val="11"/>
        <color rgb="FF000000"/>
        <rFont val="Calibri"/>
      </rPr>
      <t>Analyze the system using the Security Configuration and Analysis snap-in.</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“System Objects: Strengthen default permissions of internal system objects (e.g. Symbolic links)”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\System\CurrentControlSet\Control\Session Manager\</t>
    </r>
    <r>
      <rPr>
        <sz val="11"/>
        <color rgb="FF000000"/>
        <rFont val="Calibri"/>
      </rPr>
      <t xml:space="preserve">
</t>
    </r>
    <r>
      <rPr>
        <sz val="11"/>
        <color rgb="FF000000"/>
        <rFont val="Calibri"/>
      </rPr>
      <t>Value Name:  ProtectionMode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</si>
  <si>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V-1174</t>
  </si>
  <si>
    <r>
      <rPr>
        <sz val="11"/>
        <rFont val="Calibri"/>
      </rPr>
      <t>The amount of idle time required before suspending a session must be properly set.</t>
    </r>
  </si>
  <si>
    <r>
      <rPr>
        <sz val="11"/>
        <color rgb="FF000000"/>
        <rFont val="Calibri"/>
      </rPr>
      <t>Configure the policy value for Computer Configuration &gt;&gt; Windows Settings &gt;&gt; Security Settings &gt;&gt; Local Policies &gt;&gt; Security Options &gt;&gt; "Microsoft Network Server: Amount of idle time required before suspending session" to "15" minutes or less.</t>
    </r>
  </si>
  <si>
    <r>
      <rPr>
        <sz val="11"/>
        <color rgb="FF000000"/>
        <rFont val="Calibri"/>
      </rPr>
      <t>Open sessions can increase the avenues of attack on a system.  This setting is used to control when a computer disconnects an inactive SMB session.  If client activity resumes, the session is automatically re-established.  This protects critical and sensitive network data from exposure to unauthorized personnel with physical access to the computer.</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</si>
  <si>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&gt;&gt; Security Options.</t>
    </r>
    <r>
      <rPr>
        <sz val="11"/>
        <color rgb="FF000000"/>
        <rFont val="Calibri"/>
      </rPr>
      <t xml:space="preserve">
</t>
    </r>
    <r>
      <rPr>
        <sz val="11"/>
        <color rgb="FF000000"/>
        <rFont val="Calibri"/>
      </rPr>
      <t>If the value for "Microsoft Network Server: Amount of idle time required before suspending session" is not set to "15" minutes or less,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autodisconnect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0x0000000f (15) (or less)</t>
    </r>
  </si>
  <si>
    <t>V-2371</t>
  </si>
  <si>
    <r>
      <rPr>
        <sz val="11"/>
        <rFont val="Calibri"/>
      </rPr>
      <t>ACLs for disabled services do not conform to minimum standards.</t>
    </r>
  </si>
  <si>
    <r>
      <rPr>
        <sz val="11"/>
        <color rgb="FF000000"/>
        <rFont val="Calibri"/>
      </rPr>
      <t>Create a Custom Security Template using the Security Template MMC Snap-in to set the permissions as required for disabled services.</t>
    </r>
    <r>
      <rPr>
        <sz val="11"/>
        <color rgb="FF000000"/>
        <rFont val="Calibri"/>
      </rPr>
      <t xml:space="preserve">
</t>
    </r>
    <r>
      <rPr>
        <sz val="11"/>
        <color rgb="FF000000"/>
        <rFont val="Calibri"/>
      </rPr>
      <t>Import the Custom Template into the Security Configuration and Analysis Snap-In and Select Configure Computer Now</t>
    </r>
    <r>
      <rPr>
        <sz val="11"/>
        <color rgb="FF000000"/>
        <rFont val="Calibri"/>
      </rPr>
      <t xml:space="preserve">
</t>
    </r>
    <r>
      <rPr>
        <sz val="11"/>
        <color rgb="FF000000"/>
        <rFont val="Calibri"/>
      </rPr>
      <t>Or import the Custom Template in to a Group Policy for application.</t>
    </r>
    <r>
      <rPr>
        <sz val="11"/>
        <color rgb="FF000000"/>
        <rFont val="Calibri"/>
      </rPr>
      <t xml:space="preserve">
</t>
    </r>
    <r>
      <rPr>
        <sz val="11"/>
        <color rgb="FF000000"/>
        <rFont val="Calibri"/>
      </rPr>
      <t>The administrator should have a thorough understanding of these tools before implementing settings with them.</t>
    </r>
  </si>
  <si>
    <r>
      <rPr>
        <sz val="11"/>
        <color rgb="FF000000"/>
        <rFont val="Calibri"/>
      </rPr>
      <t>When configuring either the startup mode or access control list for a service, you must configure the other as well. When a service is explicitly disabled, its ACL should also be secured by changing the default ACL from Everyone Full Control to grant Administrators and SYSTEM Full Control and Interactive Read access.</t>
    </r>
  </si>
  <si>
    <r>
      <rPr>
        <sz val="11"/>
        <color rgb="FF000000"/>
        <rFont val="Calibri"/>
      </rPr>
      <t>Windows 2003/XP/Vista - Use the "Security Configuration and Analysis" snap-in to analyze the system.</t>
    </r>
    <r>
      <rPr>
        <sz val="11"/>
        <color rgb="FF000000"/>
        <rFont val="Calibri"/>
      </rPr>
      <t xml:space="preserve">
</t>
    </r>
    <r>
      <rPr>
        <sz val="11"/>
        <color rgb="FF000000"/>
        <rFont val="Calibri"/>
      </rPr>
      <t xml:space="preserve">Expand the “Security Configuration and Analysis” object in the tree window. </t>
    </r>
    <r>
      <rPr>
        <sz val="11"/>
        <color rgb="FF000000"/>
        <rFont val="Calibri"/>
      </rPr>
      <t xml:space="preserve">
</t>
    </r>
    <r>
      <rPr>
        <sz val="11"/>
        <color rgb="FF000000"/>
        <rFont val="Calibri"/>
      </rPr>
      <t>Expand the “System Services” object and select each applicable disabled Service.</t>
    </r>
    <r>
      <rPr>
        <sz val="11"/>
        <color rgb="FF000000"/>
        <rFont val="Calibri"/>
      </rPr>
      <t xml:space="preserve">
</t>
    </r>
    <r>
      <rPr>
        <sz val="11"/>
        <color rgb="FF000000"/>
        <rFont val="Calibri"/>
      </rPr>
      <t>(Disabled Services can be identified using the Control Panel’s Services applet.</t>
    </r>
    <r>
      <rPr>
        <sz val="11"/>
        <color rgb="FF000000"/>
        <rFont val="Calibri"/>
      </rPr>
      <t xml:space="preserve">
</t>
    </r>
    <r>
      <rPr>
        <sz val="11"/>
        <color rgb="FF000000"/>
        <rFont val="Calibri"/>
      </rPr>
      <t>Right click the Service and select Properties</t>
    </r>
    <r>
      <rPr>
        <sz val="11"/>
        <color rgb="FF000000"/>
        <rFont val="Calibri"/>
      </rPr>
      <t xml:space="preserve">
</t>
    </r>
    <r>
      <rPr>
        <sz val="11"/>
        <color rgb="FF000000"/>
        <rFont val="Calibri"/>
      </rPr>
      <t>Select ‘View Security’</t>
    </r>
    <r>
      <rPr>
        <sz val="11"/>
        <color rgb="FF000000"/>
        <rFont val="Calibri"/>
      </rPr>
      <t xml:space="preserve">
</t>
    </r>
    <r>
      <rPr>
        <sz val="11"/>
        <color rgb="FF000000"/>
        <rFont val="Calibri"/>
      </rPr>
      <t>If the ACLs for applicable disabled Services do not restrict permissions to Administrators, ‘full Control’, System ‘full control’, and Interactive ‘Read’, then this is a finding.</t>
    </r>
    <r>
      <rPr>
        <sz val="11"/>
        <color rgb="FF000000"/>
        <rFont val="Calibri"/>
      </rPr>
      <t xml:space="preserve">
</t>
    </r>
    <r>
      <rPr>
        <sz val="11"/>
        <color rgb="FF000000"/>
        <rFont val="Calibri"/>
      </rPr>
      <t>Note:  These are the Windows default settings.</t>
    </r>
  </si>
  <si>
    <t>V-2372</t>
  </si>
  <si>
    <r>
      <rPr>
        <sz val="11"/>
        <rFont val="Calibri"/>
      </rPr>
      <t>Reversible password encryption is not disabled.</t>
    </r>
  </si>
  <si>
    <r>
      <rPr>
        <sz val="11"/>
        <color rgb="FF000000"/>
        <rFont val="Calibri"/>
      </rPr>
      <t>Configure the system to prevent passwords from being saved using reverse encryption.</t>
    </r>
  </si>
  <si>
    <r>
      <rPr>
        <sz val="11"/>
        <color rgb="FF000000"/>
        <rFont val="Calibri"/>
      </rPr>
      <t>Storing passwords using reversible encryption is essentially the same as storing clear-text versions of the passwords. For this reason, this policy should never be enabled.</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</si>
  <si>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 Password Policy.</t>
    </r>
    <r>
      <rPr>
        <sz val="11"/>
        <color rgb="FF000000"/>
        <rFont val="Calibri"/>
      </rPr>
      <t xml:space="preserve">
</t>
    </r>
    <r>
      <rPr>
        <sz val="11"/>
        <color rgb="FF000000"/>
        <rFont val="Calibri"/>
      </rPr>
      <t>If the value for “Store password using reversible encryption for all users in the domain” is not disabled, then this is a finding.</t>
    </r>
  </si>
  <si>
    <t>V-2374</t>
  </si>
  <si>
    <r>
      <rPr>
        <sz val="11"/>
        <rFont val="Calibri"/>
      </rPr>
      <t>The system is configured to autoplay removable media.</t>
    </r>
  </si>
  <si>
    <r>
      <rPr>
        <sz val="11"/>
        <color rgb="FF000000"/>
        <rFont val="Calibri"/>
      </rPr>
      <t>Configure the policy value for Computer Configuration -&gt; Administrative Templates -&gt; Windows Components -&gt; AutoPlay Policies -&gt; “Turn off AutoPlay” to “Enabled:All Drives”.</t>
    </r>
    <r>
      <rPr>
        <sz val="11"/>
        <color rgb="FF000000"/>
        <rFont val="Calibri"/>
      </rPr>
      <t xml:space="preserve">
</t>
    </r>
    <r>
      <rPr>
        <sz val="11"/>
        <color rgb="FF000000"/>
        <rFont val="Calibri"/>
      </rPr>
      <t>Note:  This was previously configured in the checklist using the Security Option setting “MSS: (NoDriveTypeAutorun) Disable Autorun on all drives” set to “255, disable Autorun for all drives”.  This updates the same registry value (NoDriveTypeAutorun) as the Administrative Template.</t>
    </r>
  </si>
  <si>
    <r>
      <rPr>
        <sz val="11"/>
        <color rgb="FF000000"/>
        <rFont val="Calibri"/>
      </rPr>
      <t>Autoplay begins reading from a drive as soon as you insert media in the drive.  As a result, the setup file of programs and the music on audio media starts immediately.  By default, Autoplay is disabled on removable drives, such as the floppy disk drive (but not the CD-ROM drive), and on network drives.  If you enable this policy, you can also disable Autoplay on all drives.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</si>
  <si>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\SOFTWARE\Microsoft\Windows\CurrentVersion\policies\Explorer\</t>
    </r>
    <r>
      <rPr>
        <sz val="11"/>
        <color rgb="FF000000"/>
        <rFont val="Calibri"/>
      </rPr>
      <t xml:space="preserve">
</t>
    </r>
    <r>
      <rPr>
        <sz val="11"/>
        <color rgb="FF000000"/>
        <rFont val="Calibri"/>
      </rPr>
      <t>Value Name:	  NoDriveTypeAutorun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0x000000ff (255)</t>
    </r>
    <r>
      <rPr>
        <sz val="11"/>
        <color rgb="FF000000"/>
        <rFont val="Calibri"/>
      </rPr>
      <t xml:space="preserve">
</t>
    </r>
    <r>
      <rPr>
        <sz val="11"/>
        <color rgb="FF000000"/>
        <rFont val="Calibri"/>
      </rPr>
      <t>Note:  If the value for NoDriveTypeAutorun is entered manually, it should be entered as “ff” when Hexadecimal is selected or “255” with Decimal selected.  Using the policy specified in the Fix section will enter it correctly.</t>
    </r>
  </si>
  <si>
    <t>V-2908</t>
  </si>
  <si>
    <r>
      <rPr>
        <sz val="11"/>
        <rFont val="Calibri"/>
      </rPr>
      <t>Unencrypted remote access is permitted to system services.</t>
    </r>
  </si>
  <si>
    <r>
      <rPr>
        <sz val="11"/>
        <color rgb="FF000000"/>
        <rFont val="Calibri"/>
      </rPr>
      <t>Encryption of userid and password information is required.</t>
    </r>
    <r>
      <rPr>
        <sz val="11"/>
        <color rgb="FF000000"/>
        <rFont val="Calibri"/>
      </rPr>
      <t xml:space="preserve">
</t>
    </r>
    <r>
      <rPr>
        <sz val="11"/>
        <color rgb="FF000000"/>
        <rFont val="Calibri"/>
      </rPr>
      <t xml:space="preserve">Encryption of the user data inside the network firewall is also highly recommended.  </t>
    </r>
    <r>
      <rPr>
        <sz val="11"/>
        <color rgb="FF000000"/>
        <rFont val="Calibri"/>
      </rPr>
      <t xml:space="preserve">
</t>
    </r>
    <r>
      <rPr>
        <sz val="11"/>
        <color rgb="FF000000"/>
        <rFont val="Calibri"/>
      </rPr>
      <t xml:space="preserve">Encryption of user data coming from or going outside the network firewall is required. </t>
    </r>
    <r>
      <rPr>
        <sz val="11"/>
        <color rgb="FF000000"/>
        <rFont val="Calibri"/>
      </rPr>
      <t xml:space="preserve">
</t>
    </r>
    <r>
      <rPr>
        <sz val="11"/>
        <color rgb="FF000000"/>
        <rFont val="Calibri"/>
      </rPr>
      <t xml:space="preserve">Encryption for administrator data is always required.  </t>
    </r>
    <r>
      <rPr>
        <sz val="11"/>
        <color rgb="FF000000"/>
        <rFont val="Calibri"/>
      </rPr>
      <t xml:space="preserve">
</t>
    </r>
    <r>
      <rPr>
        <sz val="11"/>
        <color rgb="FF000000"/>
        <rFont val="Calibri"/>
      </rPr>
      <t>Refer to the Enclave Security STIG section on “FTP and Telnet,” for detailed information on its use.</t>
    </r>
  </si>
  <si>
    <r>
      <rPr>
        <sz val="11"/>
        <color rgb="FF000000"/>
        <rFont val="Calibri"/>
      </rPr>
      <t>This is a category 1 finding because when unencrypted access to system services is permitted, an intruder can intercept user identification and passwords that are being transmitted in clear text.  This could give an intruder unlimited access to the network.</t>
    </r>
  </si>
  <si>
    <r>
      <rPr>
        <sz val="11"/>
        <color rgb="FF000000"/>
        <rFont val="Calibri"/>
      </rPr>
      <t>Interview the IAO to ensure that encryption of userid and password information is required, and data is encrypted according to DoD policy.</t>
    </r>
    <r>
      <rPr>
        <sz val="11"/>
        <color rgb="FF000000"/>
        <rFont val="Calibri"/>
      </rPr>
      <t xml:space="preserve">
</t>
    </r>
    <r>
      <rPr>
        <sz val="11"/>
        <color rgb="FF000000"/>
        <rFont val="Calibri"/>
      </rPr>
      <t>If the user account used for unencrypted remote access within the enclave (premise router) has administrator privileges, then this is a finding.</t>
    </r>
    <r>
      <rPr>
        <sz val="11"/>
        <color rgb="FF000000"/>
        <rFont val="Calibri"/>
      </rPr>
      <t xml:space="preserve">
</t>
    </r>
    <r>
      <rPr>
        <sz val="11"/>
        <color rgb="FF000000"/>
        <rFont val="Calibri"/>
      </rPr>
      <t>If userid and password information used for remote access to system services from outside the enclave is not encrypted, then this is a finding.</t>
    </r>
  </si>
  <si>
    <t>V-3245</t>
  </si>
  <si>
    <r>
      <rPr>
        <sz val="11"/>
        <rFont val="Calibri"/>
      </rPr>
      <t>File share ACLs have not been reconfigured to remove the Everyone group.</t>
    </r>
  </si>
  <si>
    <r>
      <rPr>
        <sz val="11"/>
        <color rgb="FF000000"/>
        <rFont val="Calibri"/>
      </rPr>
      <t>Remove permissions from the Everyone group from locally-created file shares and assign them to authorized groups.</t>
    </r>
  </si>
  <si>
    <r>
      <rPr>
        <sz val="11"/>
        <color rgb="FF000000"/>
        <rFont val="Calibri"/>
      </rPr>
      <t>By default, the Everyone group is given full control to new file shares. When a share is created, permissions should be reconfigured to give the minimum access to those accounts that require it.</t>
    </r>
  </si>
  <si>
    <r>
      <rPr>
        <sz val="11"/>
        <color rgb="FF000000"/>
        <rFont val="Calibri"/>
      </rPr>
      <t>Run the Computer Management Applet.</t>
    </r>
    <r>
      <rPr>
        <sz val="11"/>
        <color rgb="FF000000"/>
        <rFont val="Calibri"/>
      </rPr>
      <t xml:space="preserve">
</t>
    </r>
    <r>
      <rPr>
        <sz val="11"/>
        <color rgb="FF000000"/>
        <rFont val="Calibri"/>
      </rPr>
      <t>Expand the “System Tools” object in the Tree window.</t>
    </r>
    <r>
      <rPr>
        <sz val="11"/>
        <color rgb="FF000000"/>
        <rFont val="Calibri"/>
      </rPr>
      <t xml:space="preserve">
</t>
    </r>
    <r>
      <rPr>
        <sz val="11"/>
        <color rgb="FF000000"/>
        <rFont val="Calibri"/>
      </rPr>
      <t>Expand the “Shared Folders” object.</t>
    </r>
    <r>
      <rPr>
        <sz val="11"/>
        <color rgb="FF000000"/>
        <rFont val="Calibri"/>
      </rPr>
      <t xml:space="preserve">
</t>
    </r>
    <r>
      <rPr>
        <sz val="11"/>
        <color rgb="FF000000"/>
        <rFont val="Calibri"/>
      </rPr>
      <t>Select the “Shares” object.</t>
    </r>
    <r>
      <rPr>
        <sz val="11"/>
        <color rgb="FF000000"/>
        <rFont val="Calibri"/>
      </rPr>
      <t xml:space="preserve">
</t>
    </r>
    <r>
      <rPr>
        <sz val="11"/>
        <color rgb="FF000000"/>
        <rFont val="Calibri"/>
      </rPr>
      <t>Right click any user-created shares (ignore “Netlogon”, “Sysvol” and administrative shares; the system will prompt you if Properties are selected for administrative shares).</t>
    </r>
    <r>
      <rPr>
        <sz val="11"/>
        <color rgb="FF000000"/>
        <rFont val="Calibri"/>
      </rPr>
      <t xml:space="preserve">
</t>
    </r>
    <r>
      <rPr>
        <sz val="11"/>
        <color rgb="FF000000"/>
        <rFont val="Calibri"/>
      </rPr>
      <t>Select Properties.</t>
    </r>
    <r>
      <rPr>
        <sz val="11"/>
        <color rgb="FF000000"/>
        <rFont val="Calibri"/>
      </rPr>
      <t xml:space="preserve">
</t>
    </r>
    <r>
      <rPr>
        <sz val="11"/>
        <color rgb="FF000000"/>
        <rFont val="Calibri"/>
      </rPr>
      <t>Select the Share Permissions tab.</t>
    </r>
    <r>
      <rPr>
        <sz val="11"/>
        <color rgb="FF000000"/>
        <rFont val="Calibri"/>
      </rPr>
      <t xml:space="preserve">
</t>
    </r>
    <r>
      <rPr>
        <sz val="11"/>
        <color rgb="FF000000"/>
        <rFont val="Calibri"/>
      </rPr>
      <t>If user-created file shares have not been reconfigured to remove ACL permissions from the “Everyone group”, then this is a finding.</t>
    </r>
    <r>
      <rPr>
        <sz val="11"/>
        <color rgb="FF000000"/>
        <rFont val="Calibri"/>
      </rPr>
      <t xml:space="preserve">
</t>
    </r>
    <r>
      <rPr>
        <sz val="11"/>
        <color rgb="FF000000"/>
        <rFont val="Calibri"/>
      </rPr>
      <t>Note:  On Application Servers, if regular users have write or delete permissions to shares containing application binary files (i.e. .exe, .dll, .cmd, etc.) this is a finding.</t>
    </r>
    <r>
      <rPr>
        <sz val="11"/>
        <color rgb="FF000000"/>
        <rFont val="Calibri"/>
      </rPr>
      <t xml:space="preserve">
</t>
    </r>
    <r>
      <rPr>
        <sz val="11"/>
        <color rgb="FF000000"/>
        <rFont val="Calibri"/>
      </rPr>
      <t>Documentable:  If shares created by applications require the "Everyone" group, this should be documented with the IAO.</t>
    </r>
  </si>
  <si>
    <t>V-3337</t>
  </si>
  <si>
    <r>
      <rPr>
        <sz val="11"/>
        <rFont val="Calibri"/>
      </rPr>
      <t>Anonymous SID/Name translation is allowed.</t>
    </r>
  </si>
  <si>
    <r>
      <rPr>
        <sz val="11"/>
        <color rgb="FF000000"/>
        <rFont val="Calibri"/>
      </rPr>
      <t>Configure the system to disable anonymous SID/Name translation.</t>
    </r>
  </si>
  <si>
    <r>
      <rPr>
        <sz val="11"/>
        <color rgb="FF000000"/>
        <rFont val="Calibri"/>
      </rPr>
      <t>This is a Category 1 finding because this setting controls the ability of users or process that have authenticated as anonymous users to perform SID/Name translation.  This setting should be disabled, as only authorized users should be able to perform such translations.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</si>
  <si>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access: Allow anonymous SID/Name translation” is not set to “Disabled”, then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Documentable Explanation: The default setting for domain controllers is Enabled. Disabling it means that legacy systems may be unable to communicate with Windows Server 2003/2008 – based domains. This requirement should be documented with the IAO.</t>
    </r>
  </si>
  <si>
    <t>V-3338</t>
  </si>
  <si>
    <r>
      <rPr>
        <sz val="11"/>
        <rFont val="Calibri"/>
      </rPr>
      <t>Unauthorized named pipes are accessible with anonymous credentials.</t>
    </r>
  </si>
  <si>
    <r>
      <rPr>
        <sz val="11"/>
        <color rgb="FF000000"/>
        <rFont val="Calibri"/>
      </rPr>
      <t>Configure the policy value for Computer Configuration -&gt; Windows Settings -&gt; Security Settings -&gt; Local Policies -&gt; Security Options -&gt; “Network access: Named pipes that can be accessed anonymously” as defined in the Check section.</t>
    </r>
  </si>
  <si>
    <r>
      <rPr>
        <sz val="11"/>
        <color rgb="FF000000"/>
        <rFont val="Calibri"/>
      </rPr>
      <t>This is a Category 1 finding because the potential for gaining unauthorized system access.  Pipes are internal system communications processes.  They are identified internally by ID numbers that vary between systems.  To make access to these processes easier, these pipes are given names that do not vary between systems.  This setting controls which of these pipes anonymous users may access.</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</si>
  <si>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“Network access: Named pipes that can be accessed anonymously” contains entries besides “NETLOGON, Lsarpc, samr, browser”,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NullSessionPipes</t>
    </r>
    <r>
      <rPr>
        <sz val="11"/>
        <color rgb="FF000000"/>
        <rFont val="Calibri"/>
      </rPr>
      <t xml:space="preserve">
</t>
    </r>
    <r>
      <rPr>
        <sz val="11"/>
        <color rgb="FF000000"/>
        <rFont val="Calibri"/>
      </rPr>
      <t>Value Type:  REG_MULTI_SZ</t>
    </r>
    <r>
      <rPr>
        <sz val="11"/>
        <color rgb="FF000000"/>
        <rFont val="Calibri"/>
      </rPr>
      <t xml:space="preserve">
</t>
    </r>
    <r>
      <rPr>
        <sz val="11"/>
        <color rgb="FF000000"/>
        <rFont val="Calibri"/>
      </rPr>
      <t>Value:  As defined in the policy above</t>
    </r>
    <r>
      <rPr>
        <sz val="11"/>
        <color rgb="FF000000"/>
        <rFont val="Calibri"/>
      </rPr>
      <t xml:space="preserve">
</t>
    </r>
    <r>
      <rPr>
        <sz val="11"/>
        <color rgb="FF000000"/>
        <rFont val="Calibri"/>
      </rPr>
      <t>Note: Legitimate applications may add entries to this registry value.  If an application requires these entries to function properly and is documented with the IAO this would not be a finding.  Documentation should contain supporting information from the vendor's instructions.</t>
    </r>
  </si>
  <si>
    <t>V-3339</t>
  </si>
  <si>
    <r>
      <rPr>
        <sz val="11"/>
        <rFont val="Calibri"/>
      </rPr>
      <t>Unauthorized registry paths are remotely accessible.</t>
    </r>
  </si>
  <si>
    <r>
      <rPr>
        <sz val="11"/>
        <color rgb="FF000000"/>
        <rFont val="Calibri"/>
      </rPr>
      <t>Configure the policy value for Computer Configuration -&gt; Windows Settings -&gt; Security Settings -&gt; Local Policies -&gt; Security Options -&gt; “Network access: Remotely accessible registry paths” as defined in the Check section.</t>
    </r>
  </si>
  <si>
    <r>
      <rPr>
        <sz val="11"/>
        <color rgb="FF000000"/>
        <rFont val="Calibri"/>
      </rPr>
      <t xml:space="preserve">This is a Category 1 finding because it could give unauthorized individuals access to the Registry.  </t>
    </r>
    <r>
      <rPr>
        <sz val="11"/>
        <color rgb="FF000000"/>
        <rFont val="Calibri"/>
      </rPr>
      <t xml:space="preserve">
</t>
    </r>
    <r>
      <rPr>
        <sz val="11"/>
        <color rgb="FF000000"/>
        <rFont val="Calibri"/>
      </rPr>
      <t>It controls which registry paths are accessible from a remote computer.</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</si>
  <si>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access: Remotely accessible registry paths” contains entries besides the following, then this is a finding:</t>
    </r>
    <r>
      <rPr>
        <sz val="11"/>
        <color rgb="FF000000"/>
        <rFont val="Calibri"/>
      </rPr>
      <t xml:space="preserve">
</t>
    </r>
    <r>
      <rPr>
        <sz val="11"/>
        <color rgb="FF000000"/>
        <rFont val="Calibri"/>
      </rPr>
      <t xml:space="preserve">System\CurrentControlSet\Control\ProductOptions </t>
    </r>
    <r>
      <rPr>
        <sz val="11"/>
        <color rgb="FF000000"/>
        <rFont val="Calibri"/>
      </rPr>
      <t xml:space="preserve">
</t>
    </r>
    <r>
      <rPr>
        <sz val="11"/>
        <color rgb="FF000000"/>
        <rFont val="Calibri"/>
      </rPr>
      <t xml:space="preserve">System\CurrentControlSet\Control\Server Applications </t>
    </r>
    <r>
      <rPr>
        <sz val="11"/>
        <color rgb="FF000000"/>
        <rFont val="Calibri"/>
      </rPr>
      <t xml:space="preserve">
</t>
    </r>
    <r>
      <rPr>
        <sz val="11"/>
        <color rgb="FF000000"/>
        <rFont val="Calibri"/>
      </rPr>
      <t>Software\Microsoft\Windows NT\CurrentVersion</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\System\CurrentControlSet\Control\SecurePipeServers\Winreg\AllowedExactPaths\</t>
    </r>
    <r>
      <rPr>
        <sz val="11"/>
        <color rgb="FF000000"/>
        <rFont val="Calibri"/>
      </rPr>
      <t xml:space="preserve">
</t>
    </r>
    <r>
      <rPr>
        <sz val="11"/>
        <color rgb="FF000000"/>
        <rFont val="Calibri"/>
      </rPr>
      <t>Value Name:  Machine</t>
    </r>
    <r>
      <rPr>
        <sz val="11"/>
        <color rgb="FF000000"/>
        <rFont val="Calibri"/>
      </rPr>
      <t xml:space="preserve">
</t>
    </r>
    <r>
      <rPr>
        <sz val="11"/>
        <color rgb="FF000000"/>
        <rFont val="Calibri"/>
      </rPr>
      <t>Value Type:  REG_MULTI_SZ</t>
    </r>
    <r>
      <rPr>
        <sz val="11"/>
        <color rgb="FF000000"/>
        <rFont val="Calibri"/>
      </rPr>
      <t xml:space="preserve">
</t>
    </r>
    <r>
      <rPr>
        <sz val="11"/>
        <color rgb="FF000000"/>
        <rFont val="Calibri"/>
      </rPr>
      <t>Value:  As defined in policy above</t>
    </r>
    <r>
      <rPr>
        <sz val="11"/>
        <color rgb="FF000000"/>
        <rFont val="Calibri"/>
      </rPr>
      <t xml:space="preserve">
</t>
    </r>
    <r>
      <rPr>
        <sz val="11"/>
        <color rgb="FF000000"/>
        <rFont val="Calibri"/>
      </rPr>
      <t>Note: Legitimate applications may add entries to this registry value. If an application requires these entries to function properly and is documented with the IAO, this would not be a finding. Documentation should contain supporting information from the vendor's instructions.</t>
    </r>
  </si>
  <si>
    <t>V-3340</t>
  </si>
  <si>
    <r>
      <rPr>
        <sz val="11"/>
        <rFont val="Calibri"/>
      </rPr>
      <t>Unauthorized shares can be accessed anonymously.</t>
    </r>
  </si>
  <si>
    <r>
      <rPr>
        <sz val="11"/>
        <color rgb="FF000000"/>
        <rFont val="Calibri"/>
      </rPr>
      <t>Configure the policy value for Computer Configuration -&gt; Windows Settings -&gt; Security Settings -&gt; Local Policies -&gt; Security Options -&gt; “Network access: Shares that can be accessed anonymously” to be defined but containing no entries (Blank).</t>
    </r>
  </si>
  <si>
    <r>
      <rPr>
        <sz val="11"/>
        <color rgb="FF000000"/>
        <rFont val="Calibri"/>
      </rPr>
      <t>This is a Category 1 finding because the potential for gaining unauthorized system access. Any shares listed can be accessed by any network user.  This could lead to the exposure or corruption of sensitive data.  Enabling this setting is very dangerous.</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</si>
  <si>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“Network access: Shares that can be accessed anonymously” includes any entries,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NullSessionShares</t>
    </r>
    <r>
      <rPr>
        <sz val="11"/>
        <color rgb="FF000000"/>
        <rFont val="Calibri"/>
      </rPr>
      <t xml:space="preserve">
</t>
    </r>
    <r>
      <rPr>
        <sz val="11"/>
        <color rgb="FF000000"/>
        <rFont val="Calibri"/>
      </rPr>
      <t>Value Type:  REG_MULTI_SZ</t>
    </r>
    <r>
      <rPr>
        <sz val="11"/>
        <color rgb="FF000000"/>
        <rFont val="Calibri"/>
      </rPr>
      <t xml:space="preserve">
</t>
    </r>
    <r>
      <rPr>
        <sz val="11"/>
        <color rgb="FF000000"/>
        <rFont val="Calibri"/>
      </rPr>
      <t>Value:  (Blank)</t>
    </r>
  </si>
  <si>
    <t>V-3343</t>
  </si>
  <si>
    <r>
      <rPr>
        <sz val="11"/>
        <rFont val="Calibri"/>
      </rPr>
      <t>Solicited Remote Assistance is allowed.</t>
    </r>
  </si>
  <si>
    <r>
      <rPr>
        <sz val="11"/>
        <color rgb="FF000000"/>
        <rFont val="Calibri"/>
      </rPr>
      <t>Configure the system to disable Remote Assistance by setting the policy value for Computer Configuration -&gt; Administrative Templates -&gt; System -&gt; Remote Assistance “Solicited Remote Assistance” to “Disabled”.</t>
    </r>
  </si>
  <si>
    <r>
      <rPr>
        <sz val="11"/>
        <color rgb="FF000000"/>
        <rFont val="Calibri"/>
      </rPr>
      <t>This setting controls whether or not solicited remote assistance is allowed from this computer.  Solicited assistance is help that is specifically requested by the user.  This is a Category 1 finding because it may allow unauthorized parties access to the resources on the computer.</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</si>
  <si>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 xml:space="preserve">Subkey: \Software\Policies\Microsoft\Windows NT\Terminal Services\ </t>
    </r>
    <r>
      <rPr>
        <sz val="11"/>
        <color rgb="FF000000"/>
        <rFont val="Calibri"/>
      </rPr>
      <t xml:space="preserve">
</t>
    </r>
    <r>
      <rPr>
        <sz val="11"/>
        <color rgb="FF000000"/>
        <rFont val="Calibri"/>
      </rPr>
      <t>Value Name: fAllowToGetHelp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Type: REG_DWORD </t>
    </r>
    <r>
      <rPr>
        <sz val="11"/>
        <color rgb="FF000000"/>
        <rFont val="Calibri"/>
      </rPr>
      <t xml:space="preserve">
</t>
    </r>
    <r>
      <rPr>
        <sz val="11"/>
        <color rgb="FF000000"/>
        <rFont val="Calibri"/>
      </rPr>
      <t>Value: 0</t>
    </r>
  </si>
  <si>
    <t>V-3344</t>
  </si>
  <si>
    <r>
      <rPr>
        <sz val="11"/>
        <rFont val="Calibri"/>
      </rPr>
      <t>The use of local accounts with blank passwords is not restricted to console logons only.</t>
    </r>
  </si>
  <si>
    <r>
      <rPr>
        <sz val="11"/>
        <color rgb="FF000000"/>
        <rFont val="Calibri"/>
      </rPr>
      <t>Configure the policy value for Computer Configuration -&gt; Windows Settings -&gt; Security Settings -&gt; Local Policies -&gt; Security Options -&gt; “Accounts: Limit local account use of blank passwords to console logon only” to “Enabled”.</t>
    </r>
  </si>
  <si>
    <r>
      <rPr>
        <sz val="11"/>
        <color rgb="FF000000"/>
        <rFont val="Calibri"/>
      </rPr>
      <t>This is a Category 1 finding because no accounts with blank passwords should exist on a system.  The password policy should prevent this from occurring.  However, if a local account with a blank password does exist, enabling this setting will limit the account to local console logon only.</t>
    </r>
  </si>
  <si>
    <r>
      <rPr>
        <sz val="11"/>
        <color rgb="FF000000"/>
        <rFont val="Calibri"/>
      </rPr>
      <t>Analyze the system using the Security Configuration and Analysis snap-in.  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“Accounts: Limit local account use of blank passwords to console logon only” is not set to ”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LimitBlankPasswordUse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</si>
  <si>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V-3347</t>
  </si>
  <si>
    <r>
      <rPr>
        <sz val="11"/>
        <rFont val="Calibri"/>
      </rPr>
      <t>Internet Information System (IIS) or its subcomponents are installed on a workstation.</t>
    </r>
  </si>
  <si>
    <r>
      <rPr>
        <sz val="11"/>
        <color rgb="FF000000"/>
        <rFont val="Calibri"/>
      </rPr>
      <t>Configure the system to remove “Internet Information Services”.</t>
    </r>
  </si>
  <si>
    <r>
      <rPr>
        <sz val="11"/>
        <color rgb="FF000000"/>
        <rFont val="Calibri"/>
      </rPr>
      <t>This is a Category 1 finding because not removing these services may allow unauthorized internet services to be hosted.  Web sites should only be hosted on servers that have been designed for that purpose and can be adequately secured.</t>
    </r>
  </si>
  <si>
    <r>
      <rPr>
        <sz val="11"/>
        <color rgb="FF000000"/>
        <rFont val="Calibri"/>
      </rPr>
      <t>Select “Start”</t>
    </r>
    <r>
      <rPr>
        <sz val="11"/>
        <color rgb="FF000000"/>
        <rFont val="Calibri"/>
      </rPr>
      <t xml:space="preserve">
</t>
    </r>
    <r>
      <rPr>
        <sz val="11"/>
        <color rgb="FF000000"/>
        <rFont val="Calibri"/>
      </rPr>
      <t>Select “Control Panel”</t>
    </r>
    <r>
      <rPr>
        <sz val="11"/>
        <color rgb="FF000000"/>
        <rFont val="Calibri"/>
      </rPr>
      <t xml:space="preserve">
</t>
    </r>
    <r>
      <rPr>
        <sz val="11"/>
        <color rgb="FF000000"/>
        <rFont val="Calibri"/>
      </rPr>
      <t>Select the “Add or Remove Programs” applet.</t>
    </r>
    <r>
      <rPr>
        <sz val="11"/>
        <color rgb="FF000000"/>
        <rFont val="Calibri"/>
      </rPr>
      <t xml:space="preserve">
</t>
    </r>
    <r>
      <rPr>
        <sz val="11"/>
        <color rgb="FF000000"/>
        <rFont val="Calibri"/>
      </rPr>
      <t>Select “Add/Remove Windows Components”.</t>
    </r>
    <r>
      <rPr>
        <sz val="11"/>
        <color rgb="FF000000"/>
        <rFont val="Calibri"/>
      </rPr>
      <t xml:space="preserve">
</t>
    </r>
    <r>
      <rPr>
        <sz val="11"/>
        <color rgb="FF000000"/>
        <rFont val="Calibri"/>
      </rPr>
      <t>If the entry for “Internet Information Services” is checked, then this is a finding.</t>
    </r>
    <r>
      <rPr>
        <sz val="11"/>
        <color rgb="FF000000"/>
        <rFont val="Calibri"/>
      </rPr>
      <t xml:space="preserve">
</t>
    </r>
    <r>
      <rPr>
        <sz val="11"/>
        <color rgb="FF000000"/>
        <rFont val="Calibri"/>
      </rPr>
      <t>Documentable Explanation:  If an application requires IIS or a subset to be installed to function, this needs be documented with the IAO.  In addition, any applicable requirements from the Web Checklist must be addressed.</t>
    </r>
  </si>
  <si>
    <t>V-3348</t>
  </si>
  <si>
    <r>
      <rPr>
        <sz val="11"/>
        <rFont val="Calibri"/>
      </rPr>
      <t>The user is allowed to launch Windows Messenger (MSN Messenger, .NET Messenger).</t>
    </r>
  </si>
  <si>
    <r>
      <rPr>
        <sz val="11"/>
        <color rgb="FF000000"/>
        <rFont val="Calibri"/>
      </rPr>
      <t>Configure the policy value for Computer Configuration -&gt; Administrative Templates -&gt; Windows Components -&gt; Windows Messenger “Do Not Allow Windows Messenger to be Run” to “Enabled”.</t>
    </r>
  </si>
  <si>
    <r>
      <rPr>
        <sz val="11"/>
        <color rgb="FF000000"/>
        <rFont val="Calibri"/>
      </rPr>
      <t xml:space="preserve">This setting prevents the Windows Messenger client from being run.  </t>
    </r>
    <r>
      <rPr>
        <sz val="11"/>
        <color rgb="FF000000"/>
        <rFont val="Calibri"/>
      </rPr>
      <t xml:space="preserve">
</t>
    </r>
    <r>
      <rPr>
        <sz val="11"/>
        <color rgb="FF000000"/>
        <rFont val="Calibri"/>
      </rPr>
      <t>Instant Messaging clients must be in compliance of with the Instant Messaging STIG.  Windows Messenger should not be active on Windows unless the instant messaging system is a Managed Enterprise Service for unclassified data for which the DAA has approved.</t>
    </r>
  </si>
  <si>
    <r>
      <rPr>
        <sz val="11"/>
        <color rgb="FF000000"/>
        <rFont val="Calibri"/>
      </rPr>
      <t>If the following registry value doesn’t exist or its value is not set to 1, then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\Software\Policies\Microsoft\Messenger\Client\</t>
    </r>
    <r>
      <rPr>
        <sz val="11"/>
        <color rgb="FF000000"/>
        <rFont val="Calibri"/>
      </rPr>
      <t xml:space="preserve">
</t>
    </r>
    <r>
      <rPr>
        <sz val="11"/>
        <color rgb="FF000000"/>
        <rFont val="Calibri"/>
      </rPr>
      <t>Value Name:	 PreventRun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Documentable Explanation: If the site has a requirement for Windows Messaging and meets the conditions of the Instant Messaging STIG this needs to be documented with the IAO.</t>
    </r>
  </si>
  <si>
    <t>V-3349</t>
  </si>
  <si>
    <r>
      <rPr>
        <sz val="11"/>
        <rFont val="Calibri"/>
      </rPr>
      <t>Windows Messenger (MSN Messenger, .NET messenger) is run at system startup.</t>
    </r>
  </si>
  <si>
    <r>
      <rPr>
        <sz val="11"/>
        <color rgb="FF000000"/>
        <rFont val="Calibri"/>
      </rPr>
      <t>Configure the policy value for Computer Configuration -&gt; Administrative Templates -&gt; Windows Components -&gt; Windows Messenger “Do Not Automatically Start Windows Messenger Initially” to “Enabled”.</t>
    </r>
  </si>
  <si>
    <r>
      <rPr>
        <sz val="11"/>
        <color rgb="FF000000"/>
        <rFont val="Calibri"/>
      </rPr>
      <t xml:space="preserve">This setting prevents the automatic launch of Windows Messenger at user logon.  </t>
    </r>
    <r>
      <rPr>
        <sz val="11"/>
        <color rgb="FF000000"/>
        <rFont val="Calibri"/>
      </rPr>
      <t xml:space="preserve">
</t>
    </r>
    <r>
      <rPr>
        <sz val="11"/>
        <color rgb="FF000000"/>
        <rFont val="Calibri"/>
      </rPr>
      <t>Instant Messaging clients must be in compliance of with the Instant Messaging STIG.  Windows Messenger should not be active on Windows unless the instant messaging system is a Managed Enterprise Service for unclassified data for which the DAA has approved.</t>
    </r>
  </si>
  <si>
    <r>
      <rPr>
        <sz val="11"/>
        <color rgb="FF000000"/>
        <rFont val="Calibri"/>
      </rPr>
      <t>If the following registry value doesn’t exist or its value is not set to 1, then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\Software\Policies\Microsoft\Messenger\Client\</t>
    </r>
    <r>
      <rPr>
        <sz val="11"/>
        <color rgb="FF000000"/>
        <rFont val="Calibri"/>
      </rPr>
      <t xml:space="preserve">
</t>
    </r>
    <r>
      <rPr>
        <sz val="11"/>
        <color rgb="FF000000"/>
        <rFont val="Calibri"/>
      </rPr>
      <t>Value Name:	 PreventAutoRun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Documentable Explanation: If the site has a requirement for Windows Messaging and meets the conditions of the Instant Messaging STIG this needs to be documented with the IAO.</t>
    </r>
  </si>
  <si>
    <t>V-3373</t>
  </si>
  <si>
    <r>
      <rPr>
        <sz val="11"/>
        <rFont val="Calibri"/>
      </rPr>
      <t>The maximum age for machine account passwords is not set to requirements.</t>
    </r>
  </si>
  <si>
    <r>
      <rPr>
        <sz val="11"/>
        <color rgb="FF000000"/>
        <rFont val="Calibri"/>
      </rPr>
      <t>Configure the policy value for Computer Configuration -&gt; Windows Settings -&gt; Security Settings -&gt; Local Policies -&gt; Security Options -&gt; “Domain Member: Maximum Machine Account Password Age” to 30 or less, but not 0.</t>
    </r>
  </si>
  <si>
    <r>
      <rPr>
        <sz val="11"/>
        <color rgb="FF000000"/>
        <rFont val="Calibri"/>
      </rPr>
      <t>This setting controls the maximum password age that a machine account may have.  This setting should be set to no more than 30 days, ensuring the machine changes its password monthly.</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</si>
  <si>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“Domain Member: Maximum Machine Account Password Age” is 0 or greater than 30 (30 is the default),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MaximumPasswordAge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30</t>
    </r>
  </si>
  <si>
    <t>V-3374</t>
  </si>
  <si>
    <r>
      <rPr>
        <sz val="11"/>
        <rFont val="Calibri"/>
      </rPr>
      <t>The system is not configured to require a strong session key.</t>
    </r>
  </si>
  <si>
    <r>
      <rPr>
        <sz val="11"/>
        <color rgb="FF000000"/>
        <rFont val="Calibri"/>
      </rPr>
      <t>Configure the policy value for Computer Configuration -&gt; Windows Settings -&gt; Security Settings -&gt; Local Policies -&gt; Security Options -&gt; “Domain Member: Require Strong (Windows 2000 or Later) Session Key” to “Enabled”.</t>
    </r>
  </si>
  <si>
    <r>
      <rPr>
        <sz val="11"/>
        <color rgb="FF000000"/>
        <rFont val="Calibri"/>
      </rPr>
      <t>This setting controls the required strength of a session key.</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</si>
  <si>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“Domain Member: Require Strong (Windows 2000 or Later) Session Key”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RequireStrongKey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Warning: This setting may prevent a system from being joined to a domain if not configured consistently between systems.</t>
    </r>
  </si>
  <si>
    <t>V-3375</t>
  </si>
  <si>
    <r>
      <rPr>
        <sz val="11"/>
        <rFont val="Calibri"/>
      </rPr>
      <t>Domain Controller authentication is not required to unlock the workstation.</t>
    </r>
  </si>
  <si>
    <r>
      <rPr>
        <sz val="11"/>
        <color rgb="FF000000"/>
        <rFont val="Calibri"/>
      </rPr>
      <t>Workstations - Configure the policy value for Computer Configuration -&gt; Windows Settings -&gt; Security Settings -&gt; Local Policies -&gt; Security Options -&gt; “Interactive logon: Require domain controller authentication to unlock workstation” to “Disabled”.</t>
    </r>
  </si>
  <si>
    <r>
      <rPr>
        <sz val="11"/>
        <color rgb="FF000000"/>
        <rFont val="Calibri"/>
      </rPr>
      <t>This setting controls the behavior of the system when you attempt to unlock the workstation.  If this setting is enabled, the system will pass the credentials to the domain controller (if in a domain) for authentication before allowing the system to be unlocked.  This will be set to disabled per the FDCC.</t>
    </r>
  </si>
  <si>
    <r>
      <rPr>
        <sz val="11"/>
        <color rgb="FF000000"/>
        <rFont val="Calibri"/>
      </rPr>
      <t xml:space="preserve">Workstations - Analyze the system using the Security Configuration and Analysis snap-in. 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 xml:space="preserve">If the value for “Interactive logon: Require domain controller authentication to unlock workstation” is not set to “Disabled”, then this is a finding. </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ForceUnlockLogon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</si>
  <si>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V-3376</t>
  </si>
  <si>
    <r>
      <rPr>
        <sz val="11"/>
        <rFont val="Calibri"/>
      </rPr>
      <t>The system is configured to permit storage of credentials or .NET Passports.</t>
    </r>
  </si>
  <si>
    <r>
      <rPr>
        <sz val="11"/>
        <color rgb="FF000000"/>
        <rFont val="Calibri"/>
      </rPr>
      <t>Configure the policy value for Computer Configuration -&gt; Windows Settings -&gt; Security Settings -&gt; Local Policies -&gt; Security Options -&gt; “Network access: Do not allow storage of credentials or .NET passports for network authentication” to “Enabled”.</t>
    </r>
  </si>
  <si>
    <r>
      <rPr>
        <sz val="11"/>
        <color rgb="FF000000"/>
        <rFont val="Calibri"/>
      </rPr>
      <t>This setting controls the storage of authentication credentials or .NET passports on the local system.  Such credentials should never be stored on the local machine as that may lead to account compromise.</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</si>
  <si>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access: Do not allow storage of credentials or .NET passports for network authentication”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DisableDomainCreds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</si>
  <si>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V-3377</t>
  </si>
  <si>
    <r>
      <rPr>
        <sz val="11"/>
        <rFont val="Calibri"/>
      </rPr>
      <t>The system is configured to give anonymous users Everyone rights.</t>
    </r>
  </si>
  <si>
    <r>
      <rPr>
        <sz val="11"/>
        <color rgb="FF000000"/>
        <rFont val="Calibri"/>
      </rPr>
      <t>Configure the policy value for Computer Configuration -&gt; Windows Settings -&gt; Security Settings -&gt; Local Policies -&gt; Security Options -&gt; “Network access: Let everyone permissions apply to anonymous users” to “Disabled”.</t>
    </r>
  </si>
  <si>
    <r>
      <rPr>
        <sz val="11"/>
        <color rgb="FF000000"/>
        <rFont val="Calibri"/>
      </rPr>
      <t>This setting helps define the permissions that anonymous users have.  If this setting is enabled then anonymous users have the same rights and permissions as the built-in Everyone group.  Anonymous users should not have these permissions or rights.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</si>
  <si>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access: Let everyone permissions apply to anonymous users” is not set to “Disabled”, then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EveryoneIncludesAnonymous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</si>
  <si>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V-3378</t>
  </si>
  <si>
    <r>
      <rPr>
        <sz val="11"/>
        <rFont val="Calibri"/>
      </rPr>
      <t>The system is not configured to use the Classic security model.</t>
    </r>
  </si>
  <si>
    <r>
      <rPr>
        <sz val="11"/>
        <color rgb="FF000000"/>
        <rFont val="Calibri"/>
      </rPr>
      <t>Configure the policy value for Computer Configuration -&gt; Windows Settings -&gt; Security Settings -&gt; Local Policies -&gt; Security Options -&gt; “Network access: Sharing and security model for local accounts” to “Classic - local users authenticate as themselves”.</t>
    </r>
  </si>
  <si>
    <r>
      <rPr>
        <sz val="11"/>
        <color rgb="FF000000"/>
        <rFont val="Calibri"/>
      </rPr>
      <t>Windows includes two network-sharing security models - Classic and Guest only. With the classic model, local accounts must be password protected; otherwise, anyone can use guest user accounts to access shared system resources.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</si>
  <si>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access: Sharing and security model for local accounts” is not set to “Classic - local users authenticate as themselves”,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ForceGuest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</si>
  <si>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V-3379</t>
  </si>
  <si>
    <r>
      <rPr>
        <sz val="11"/>
        <rFont val="Calibri"/>
      </rPr>
      <t>The system must be configured to prevent the storage of the LAN Manager hash of passwords.</t>
    </r>
  </si>
  <si>
    <r>
      <rPr>
        <sz val="11"/>
        <color rgb="FF000000"/>
        <rFont val="Calibri"/>
      </rPr>
      <t>Configure the policy value for Computer Configuration -&gt; Windows Settings -&gt; Security Settings -&gt; Local Policies -&gt; Security Options -&gt; "Network security: Do not store LAN Manager hash value on next password change" to "Enabled".</t>
    </r>
  </si>
  <si>
    <r>
      <rPr>
        <sz val="11"/>
        <color rgb="FF000000"/>
        <rFont val="Calibri"/>
      </rPr>
      <t>The LAN Manager hash uses a weak encryption algorithm.  Account passwords can be retrieved from this hash using available tools.  This setting controls whether or not a LAN Manager hash of the password is stored in the SAM the next time the password is changed.</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</si>
  <si>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security: Do not store LAN Manager hash value on next password change" is not set to "Enabled",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NoLMHash</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</si>
  <si>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V-3380</t>
  </si>
  <si>
    <r>
      <rPr>
        <sz val="11"/>
        <rFont val="Calibri"/>
      </rPr>
      <t>The system is not configured to force users to log off when their allowed logon hours expire.</t>
    </r>
  </si>
  <si>
    <r>
      <rPr>
        <sz val="11"/>
        <color rgb="FF000000"/>
        <rFont val="Calibri"/>
      </rPr>
      <t>Configure the system to log off users when their allowed logon hours expire.</t>
    </r>
  </si>
  <si>
    <r>
      <rPr>
        <sz val="11"/>
        <color rgb="FF000000"/>
        <rFont val="Calibri"/>
      </rPr>
      <t>This setting controls whether or not users are forced to log off when their allowed logon hours expire.  If logon hours are set for users, then this should be enforced.</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</si>
  <si>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security: Force logoff when logon hours expire” is not set to “Enabled”, then this is a finding.</t>
    </r>
  </si>
  <si>
    <t>V-3381</t>
  </si>
  <si>
    <r>
      <rPr>
        <sz val="11"/>
        <rFont val="Calibri"/>
      </rPr>
      <t>The system is not configured to recommended LDAP client signing requirements.</t>
    </r>
  </si>
  <si>
    <r>
      <rPr>
        <sz val="11"/>
        <color rgb="FF000000"/>
        <rFont val="Calibri"/>
      </rPr>
      <t>Configure the policy value for Computer Configuration -&gt; Windows Settings -&gt; Security Settings -&gt; Local Policies -&gt; Security Options -&gt; “Network security: LDAP client signing requirements” to “Negotiate signing” at a minimum.</t>
    </r>
  </si>
  <si>
    <r>
      <rPr>
        <sz val="11"/>
        <color rgb="FF000000"/>
        <rFont val="Calibri"/>
      </rPr>
      <t>This setting controls the signing requirements for LDAP clients.  This setting should be set to Negotiate signing or Require signing depending on the environment and type of LDAP server in use.</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</si>
  <si>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“Network security: LDAP client signing requirements” is not set to at least “Negotiate signing”,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\System\CurrentControlSet\Services\LDAP\</t>
    </r>
    <r>
      <rPr>
        <sz val="11"/>
        <color rgb="FF000000"/>
        <rFont val="Calibri"/>
      </rPr>
      <t xml:space="preserve">
</t>
    </r>
    <r>
      <rPr>
        <sz val="11"/>
        <color rgb="FF000000"/>
        <rFont val="Calibri"/>
      </rPr>
      <t>Value Name:  LDAPClientIntegrity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</si>
  <si>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V-3382</t>
  </si>
  <si>
    <r>
      <rPr>
        <sz val="11"/>
        <rFont val="Calibri"/>
      </rPr>
      <t>The system is not configured to meet the minimum requirement for session security for NTLM SSP based Clients.</t>
    </r>
  </si>
  <si>
    <r>
      <rPr>
        <sz val="11"/>
        <color rgb="FF000000"/>
        <rFont val="Calibri"/>
      </rPr>
      <t>Configure the policy value for Computer Configuration -&gt; Windows Settings -&gt; Security Settings -&gt; Local Policies -&gt; Security Options -&gt; “Network security: Minimum session security for NTLM SSP based (including secure RPC) clients” to “Require NTLMv2 session security”, ”Require 128-bit encryption” (all options selected).</t>
    </r>
  </si>
  <si>
    <r>
      <rPr>
        <sz val="11"/>
        <color rgb="FF000000"/>
        <rFont val="Calibri"/>
      </rPr>
      <t>Microsoft has implemented a variety of security support providers for use with RPC sessions.  In a homogenous Windows environment, all of the options should be enabled and testing should be performed in a heterogeneous environment to determine the maximum-security level that provides reliable functionality.</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</si>
  <si>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security: Minimum session security for NTLM SSP based (including secure RPC) clients” is not set to “Require NTLMv2 session security” and “Require 128-bit encryption”,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NTLMMinClientSec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r>
      <rPr>
        <sz val="11"/>
        <color rgb="FF000000"/>
        <rFont val="Calibri"/>
      </rPr>
      <t xml:space="preserve">
</t>
    </r>
    <r>
      <rPr>
        <sz val="11"/>
        <color rgb="FF000000"/>
        <rFont val="Calibri"/>
      </rPr>
      <t>Warnings:</t>
    </r>
    <r>
      <rPr>
        <sz val="11"/>
        <color rgb="FF000000"/>
        <rFont val="Calibri"/>
      </rPr>
      <t xml:space="preserve">
</t>
    </r>
    <r>
      <rPr>
        <sz val="11"/>
        <color rgb="FF000000"/>
        <rFont val="Calibri"/>
      </rPr>
      <t>Microsoft warns that setting these may prevent the client from communicating with legacy servers that do not support them.</t>
    </r>
    <r>
      <rPr>
        <sz val="11"/>
        <color rgb="FF000000"/>
        <rFont val="Calibri"/>
      </rPr>
      <t xml:space="preserve">
</t>
    </r>
    <r>
      <rPr>
        <sz val="11"/>
        <color rgb="FF000000"/>
        <rFont val="Calibri"/>
      </rPr>
      <t xml:space="preserve">“Require NTLMv2 session security” will prevent authentication, if the “Network security: LAN Manager Authentication level” is set to permit NTLM or LM authentication. </t>
    </r>
    <r>
      <rPr>
        <sz val="11"/>
        <color rgb="FF000000"/>
        <rFont val="Calibri"/>
      </rPr>
      <t xml:space="preserve">
</t>
    </r>
    <r>
      <rPr>
        <sz val="11"/>
        <color rgb="FF000000"/>
        <rFont val="Calibri"/>
      </rPr>
      <t>Documentable Explanation: If these settings need to be modified in a mixed Windows environment, the changes should be documented with the IAO.</t>
    </r>
  </si>
  <si>
    <t>V-3383</t>
  </si>
  <si>
    <r>
      <rPr>
        <sz val="11"/>
        <rFont val="Calibri"/>
      </rPr>
      <t>The system is not configured to use FIPS compliant Algorithms for Encryption, Hashing, and Signing.</t>
    </r>
  </si>
  <si>
    <r>
      <rPr>
        <sz val="11"/>
        <color rgb="FF000000"/>
        <rFont val="Calibri"/>
      </rPr>
      <t>Configure the policy value for Computer Configuration -&gt; Windows Settings -&gt; Security Settings -&gt; Local Policies -&gt; Security Options -&gt; “System cryptography: Use FIPS compliant algorithms for encryption, hashing, and signing” to “Enabled”.</t>
    </r>
  </si>
  <si>
    <r>
      <rPr>
        <sz val="11"/>
        <color rgb="FF000000"/>
        <rFont val="Calibri"/>
      </rPr>
      <t>This setting ensures that the system uses algorithms that are FIPS compliant for encryption, hashing, and signing.  FIPS compliant algorithms meet specific standards established by the U.S. Government and should be the algorithms used for all OS encryption functions.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</si>
  <si>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“System cryptography: Use FIPS compliant algorithms for encryption, hashing, and signing”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\System\CurrentControlSet\Control\Lsa\FIPSAlgorithmPolicy\</t>
    </r>
    <r>
      <rPr>
        <sz val="11"/>
        <color rgb="FF000000"/>
        <rFont val="Calibri"/>
      </rPr>
      <t xml:space="preserve">
</t>
    </r>
    <r>
      <rPr>
        <sz val="11"/>
        <color rgb="FF000000"/>
        <rFont val="Calibri"/>
      </rPr>
      <t>Value Name:  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Warning:  Clients with this setting enabled will not be able to communicate via digitally encrypted or signed protocols with servers that do not support these algorithms.  Both the browser and web server must be configured to use TLS, or the browser will not be able to connect to a secure site.</t>
    </r>
  </si>
  <si>
    <t>V-3385</t>
  </si>
  <si>
    <r>
      <rPr>
        <sz val="11"/>
        <rFont val="Calibri"/>
      </rPr>
      <t>The system must be configured to require case insensitivity for non-Windows subsystems.</t>
    </r>
  </si>
  <si>
    <r>
      <rPr>
        <sz val="11"/>
        <color rgb="FF000000"/>
        <rFont val="Calibri"/>
      </rPr>
      <t>Configure the policy value for Computer Configuration &gt;&gt; Windows Settings &gt;&gt; Security Settings &gt;&gt; Local Policies &gt;&gt; Security Options &gt;&gt; "System Objects: Require case insensitivity for non-Windows subsystems" to "Enabled".</t>
    </r>
  </si>
  <si>
    <r>
      <rPr>
        <sz val="11"/>
        <color rgb="FF000000"/>
        <rFont val="Calibri"/>
      </rPr>
      <t>This setting controls the behavior of non-Windows subsystems when dealing with the case of arguments or commands.  Case sensitivity could lead to the access of files or commands that must be restricted.  To prevent this from happening, case insensitivity restrictions must be required.</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</si>
  <si>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&gt;&gt; Security Options.</t>
    </r>
    <r>
      <rPr>
        <sz val="11"/>
        <color rgb="FF000000"/>
        <rFont val="Calibri"/>
      </rPr>
      <t xml:space="preserve">
</t>
    </r>
    <r>
      <rPr>
        <sz val="11"/>
        <color rgb="FF000000"/>
        <rFont val="Calibri"/>
      </rPr>
      <t>If the value for "System Objects: Require case insensitivity for non-Windows subsystems" is not set to "Enabled",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\SYSTEM\CurrentControlSet\Control\Session Manager\Kernel\</t>
    </r>
    <r>
      <rPr>
        <sz val="11"/>
        <color rgb="FF000000"/>
        <rFont val="Calibri"/>
      </rPr>
      <t xml:space="preserve">
</t>
    </r>
    <r>
      <rPr>
        <sz val="11"/>
        <color rgb="FF000000"/>
        <rFont val="Calibri"/>
      </rPr>
      <t>Value Name:  ObCaseInsensitive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</si>
  <si>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V-3426</t>
  </si>
  <si>
    <r>
      <rPr>
        <sz val="11"/>
        <rFont val="Calibri"/>
      </rPr>
      <t>The system is configured to allow remote desktop sharing through NetMeeting.</t>
    </r>
  </si>
  <si>
    <r>
      <rPr>
        <sz val="11"/>
        <color rgb="FF000000"/>
        <rFont val="Calibri"/>
      </rPr>
      <t>Configure the policy value for Computer Configuration -&gt; Administrative Templates -&gt; Windows Components -&gt; NetMeeting “Disable remote Desktop Sharing” to “Enabled".</t>
    </r>
  </si>
  <si>
    <r>
      <rPr>
        <sz val="11"/>
        <color rgb="FF000000"/>
        <rFont val="Calibri"/>
      </rPr>
      <t>Remote desktop sharing enables several users to interact and control one desktop.  This could allow unauthorized users to control the system.  Remote desktop sharing should be disabled.</t>
    </r>
  </si>
  <si>
    <r>
      <rPr>
        <sz val="11"/>
        <color rgb="FF000000"/>
        <rFont val="Calibri"/>
      </rPr>
      <t>If the following registry value doesn’t exist or its value is not set to 1, then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\Software\Policies\Microsoft\Conferencing\</t>
    </r>
    <r>
      <rPr>
        <sz val="11"/>
        <color rgb="FF000000"/>
        <rFont val="Calibri"/>
      </rPr>
      <t xml:space="preserve">
</t>
    </r>
    <r>
      <rPr>
        <sz val="11"/>
        <color rgb="FF000000"/>
        <rFont val="Calibri"/>
      </rPr>
      <t>Value Name:	NoRDS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</si>
  <si>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V-3453</t>
  </si>
  <si>
    <r>
      <rPr>
        <sz val="11"/>
        <rFont val="Calibri"/>
      </rPr>
      <t>Terminal Services is not configured to always prompt a client for passwords upon connection.</t>
    </r>
  </si>
  <si>
    <r>
      <rPr>
        <sz val="11"/>
        <color rgb="FF000000"/>
        <rFont val="Calibri"/>
      </rPr>
      <t>Configure the policy value for Computer Configuration -&gt; Administrative Templates -&gt; Windows Components -&gt; Terminal Services -&gt; Terminal Server -&gt; Security “Always Prompt Client for Password upon Connection” to “Enabled”.</t>
    </r>
  </si>
  <si>
    <r>
      <rPr>
        <sz val="11"/>
        <color rgb="FF000000"/>
        <rFont val="Calibri"/>
      </rPr>
      <t>This setting controls the ability of users to supply passwords automatically as part of their Remote Desktop Connection.  Disabling this setting would allow anyone to use the stored credentials in a connection item to connect to the terminal server.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</si>
  <si>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fPromptForPassword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</si>
  <si>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V-3454</t>
  </si>
  <si>
    <r>
      <rPr>
        <sz val="11"/>
        <rFont val="Calibri"/>
      </rPr>
      <t>Terminal Services is not configured with the client connection encryption set to the required level.</t>
    </r>
  </si>
  <si>
    <r>
      <rPr>
        <sz val="11"/>
        <color rgb="FF000000"/>
        <rFont val="Calibri"/>
      </rPr>
      <t>Configure the policy value for Computer Configuration -&gt; Administrative Templates -&gt; Windows Components -&gt; Terminal Services -&gt; Terminal Server -&gt; Security “Set Client Connection Encryption Level” to “Enabled” and select “High Level” for the “Encryption Level”.</t>
    </r>
  </si>
  <si>
    <r>
      <rPr>
        <sz val="11"/>
        <color rgb="FF000000"/>
        <rFont val="Calibri"/>
      </rPr>
      <t>Remote connections must be encrypted to prevent interception of data or sensitive information.  Selecting “High Level” will ensure encryption of Terminal Services sessions in both directions.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</si>
  <si>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MinEncryptionLevel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</si>
  <si>
    <t>V-3455</t>
  </si>
  <si>
    <r>
      <rPr>
        <sz val="11"/>
        <rFont val="Calibri"/>
      </rPr>
      <t>Terminal Services is configured to use a common temporary folder for all sessions.</t>
    </r>
  </si>
  <si>
    <r>
      <rPr>
        <sz val="11"/>
        <color rgb="FF000000"/>
        <rFont val="Calibri"/>
      </rPr>
      <t>2008/Vista - Configure the policy value for Computer Configuration -&gt; Administrative Templates -&gt; Windows Components -&gt; Terminal Services -&gt; Terminal Server -&gt; Temporary Folders “Do Not Use Temp Folders per Session” will be set to “Disabled”.</t>
    </r>
  </si>
  <si>
    <r>
      <rPr>
        <sz val="11"/>
        <color rgb="FF000000"/>
        <rFont val="Calibri"/>
      </rPr>
      <t>This setting, which is located under the Temporary Folders section of the Terminal Services configuration option, controls the use of per session temporary folders or of a communal temporary folder.  If this setting is enabled, only one temporary folder is used for all terminal services sessions.  If a communal temporary folder is used, it might be possible for users to access other users temporary folders.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</si>
  <si>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PerSessionTempDir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</si>
  <si>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V-3456</t>
  </si>
  <si>
    <r>
      <rPr>
        <sz val="11"/>
        <rFont val="Calibri"/>
      </rPr>
      <t>Terminal Services is not configured to delete temporary folders.</t>
    </r>
  </si>
  <si>
    <r>
      <rPr>
        <sz val="11"/>
        <color rgb="FF000000"/>
        <rFont val="Calibri"/>
      </rPr>
      <t>2008/Vista - Configure the policy value for Computer Configuration -&gt; Administrative Templates -&gt; Windows Components -&gt; Terminal Services -&gt; Terminal Server -&gt; Temporary Folders “Do Not Delete Temp Folder upon Exit” will be set to “Disabled”.</t>
    </r>
  </si>
  <si>
    <r>
      <rPr>
        <sz val="11"/>
        <color rgb="FF000000"/>
        <rFont val="Calibri"/>
      </rPr>
      <t>This setting, which is located under the Temporary Folders section of the Terminal Services configuration option, controls the deletion of the temporary folders when the session is terminated.  Temporary folders should always be deleted after a session is over to prevent hard disk clutter and potential leakage of information.</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</si>
  <si>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DeleteTempDirsOnExit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</si>
  <si>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V-3457</t>
  </si>
  <si>
    <r>
      <rPr>
        <sz val="11"/>
        <rFont val="Calibri"/>
      </rPr>
      <t>Terminal Services is not configured to set a time limit for disconnected sessions.</t>
    </r>
  </si>
  <si>
    <r>
      <rPr>
        <sz val="11"/>
        <color rgb="FF000000"/>
        <rFont val="Calibri"/>
      </rPr>
      <t>Configure the policy value for Computer Configuration -&gt; Administrative Templates -&gt; Windows Components -&gt; Terminal Services -&gt; Terminal Server -&gt; Session Time Limits “Set Time Limit for Disconnected Sessions” to “Enabled”, and the “End a disconnected session” set to “1 minute".</t>
    </r>
  </si>
  <si>
    <r>
      <rPr>
        <sz val="11"/>
        <color rgb="FF000000"/>
        <rFont val="Calibri"/>
      </rPr>
      <t>This setting controls how long a session will remain open if it is unexpectedly terminated.  Such sessions should be terminated as soon as possible.</t>
    </r>
  </si>
  <si>
    <r>
      <rPr>
        <sz val="11"/>
        <color rgb="FF000000"/>
        <rFont val="Calibri"/>
      </rPr>
      <t xml:space="preserve">If the following registry value does not exist or is not configured as specified, this is a finding: </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MaxDisconnectionTime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0x0000ea60 (60000)</t>
    </r>
  </si>
  <si>
    <t>V-3458</t>
  </si>
  <si>
    <r>
      <rPr>
        <sz val="11"/>
        <rFont val="Calibri"/>
      </rPr>
      <t>Terminal Services idle session time limit does not meet the requirement.</t>
    </r>
  </si>
  <si>
    <r>
      <rPr>
        <sz val="11"/>
        <color rgb="FF000000"/>
        <rFont val="Calibri"/>
      </rPr>
      <t>Configure the policy value for Computer Configuration -&gt; Administrative Templates -&gt; Windows Components -&gt; Terminal Services -&gt; Terminal Server -&gt; Session Time Limits “Set time limit for active but idle Terminal Services sessions” to “Enabled”, and the “Idle session limit” set to 15 minutes or less, excluding 0 which equates to “Never”.</t>
    </r>
  </si>
  <si>
    <r>
      <rPr>
        <sz val="11"/>
        <color rgb="FF000000"/>
        <rFont val="Calibri"/>
      </rPr>
      <t>This setting controls how long a session may be idle before it is automatically disconnected from the server.  Users should disconnect if they plan on being away from their terminals for extended periods of time.  Idle sessions should be disconnected after 15 minutes.</t>
    </r>
  </si>
  <si>
    <r>
      <rPr>
        <sz val="11"/>
        <color rgb="FF000000"/>
        <rFont val="Calibri"/>
      </rPr>
      <t>If the following registry value does not exist or its value is set to 0 or greater than 15 minutes,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MaxIdleTime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0x000dbba0 (900000) or less but not 0</t>
    </r>
  </si>
  <si>
    <t>V-3469</t>
  </si>
  <si>
    <r>
      <rPr>
        <sz val="11"/>
        <rFont val="Calibri"/>
      </rPr>
      <t>Group Policies must be refreshed in the background if the user is logged on.</t>
    </r>
  </si>
  <si>
    <r>
      <rPr>
        <sz val="11"/>
        <color rgb="FF000000"/>
        <rFont val="Calibri"/>
      </rPr>
      <t>Configure the policy value for Computer Configuration -&gt; Administrative Templates -&gt; System -&gt; Group Policy -&gt; "Turn off background refresh of Group Policy" to "Disabled".</t>
    </r>
  </si>
  <si>
    <r>
      <rPr>
        <sz val="11"/>
        <color rgb="FF000000"/>
        <rFont val="Calibri"/>
      </rPr>
      <t>If this setting is enabled, then Group Policy settings are not refreshed while a user is currently logged on. This could lead to instances when a user does not have the latest changes to a policy applied and is therefore operating in an insecure context.</t>
    </r>
  </si>
  <si>
    <r>
      <rPr>
        <sz val="11"/>
        <color rgb="FF000000"/>
        <rFont val="Calibri"/>
      </rPr>
      <t>Review the registry.</t>
    </r>
    <r>
      <rPr>
        <sz val="11"/>
        <color rgb="FF000000"/>
        <rFont val="Calibri"/>
      </rPr>
      <t xml:space="preserve">
</t>
    </r>
    <r>
      <rPr>
        <sz val="11"/>
        <color rgb="FF000000"/>
        <rFont val="Calibri"/>
      </rPr>
      <t>If the following registry value does not exist, this is not a finding (this is the expected result from configuring the policy as outlined in the Fix section).</t>
    </r>
    <r>
      <rPr>
        <sz val="11"/>
        <color rgb="FF000000"/>
        <rFont val="Calibri"/>
      </rPr>
      <t xml:space="preserve">
</t>
    </r>
    <r>
      <rPr>
        <sz val="11"/>
        <color rgb="FF000000"/>
        <rFont val="Calibri"/>
      </rPr>
      <t>If the following registry value exists but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\Software\Microsoft\Windows\CurrentVersion\Policies\system\</t>
    </r>
    <r>
      <rPr>
        <sz val="11"/>
        <color rgb="FF000000"/>
        <rFont val="Calibri"/>
      </rPr>
      <t xml:space="preserve">
</t>
    </r>
    <r>
      <rPr>
        <sz val="11"/>
        <color rgb="FF000000"/>
        <rFont val="Calibri"/>
      </rPr>
      <t>Value Name: DisableBkGndGroupPolicy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</si>
  <si>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V-3470</t>
  </si>
  <si>
    <r>
      <rPr>
        <sz val="11"/>
        <rFont val="Calibri"/>
      </rPr>
      <t>The system is configured to allow unsolicited remote assistance offers.</t>
    </r>
  </si>
  <si>
    <r>
      <rPr>
        <sz val="11"/>
        <color rgb="FF000000"/>
        <rFont val="Calibri"/>
      </rPr>
      <t>Configure the system to prevent unsolicited remote assistance offers by setting the policy value for Computer</t>
    </r>
    <r>
      <rPr>
        <sz val="11"/>
        <color rgb="FF000000"/>
        <rFont val="Calibri"/>
      </rPr>
      <t xml:space="preserve">
</t>
    </r>
    <r>
      <rPr>
        <sz val="11"/>
        <color rgb="FF000000"/>
        <rFont val="Calibri"/>
      </rPr>
      <t>Configuration -&gt; Administrative Templates -&gt; System -&gt; Remote Assistance “Offer Remote Assistance” to “Disabled”.</t>
    </r>
  </si>
  <si>
    <r>
      <rPr>
        <sz val="11"/>
        <color rgb="FF000000"/>
        <rFont val="Calibri"/>
      </rPr>
      <t>This setting controls whether unsolicited offers of help to this computer are allowed.  The list of users allowed to offer remote assistance to this system is accessed by pressing the Helpers button.</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</si>
  <si>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fAllowUnsolicited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Documentable: Yes</t>
    </r>
    <r>
      <rPr>
        <sz val="11"/>
        <color rgb="FF000000"/>
        <rFont val="Calibri"/>
      </rPr>
      <t xml:space="preserve">
</t>
    </r>
    <r>
      <rPr>
        <sz val="11"/>
        <color rgb="FF000000"/>
        <rFont val="Calibri"/>
      </rPr>
      <t>Documentable Explanation:  Offer remote assistance can be enabled on workstations if mitigations are in place.  This must be documented with the IAO.</t>
    </r>
    <r>
      <rPr>
        <sz val="11"/>
        <color rgb="FF000000"/>
        <rFont val="Calibri"/>
      </rPr>
      <t xml:space="preserve">
</t>
    </r>
    <r>
      <rPr>
        <sz val="11"/>
        <color rgb="FF000000"/>
        <rFont val="Calibri"/>
      </rPr>
      <t xml:space="preserve">Mitigations:  </t>
    </r>
    <r>
      <rPr>
        <sz val="11"/>
        <color rgb="FF000000"/>
        <rFont val="Calibri"/>
      </rPr>
      <t xml:space="preserve">
</t>
    </r>
    <r>
      <rPr>
        <sz val="11"/>
        <color rgb="FF000000"/>
        <rFont val="Calibri"/>
      </rPr>
      <t xml:space="preserve">-Users must be trained to include the following: </t>
    </r>
    <r>
      <rPr>
        <sz val="11"/>
        <color rgb="FF000000"/>
        <rFont val="Calibri"/>
      </rPr>
      <t xml:space="preserve">
</t>
    </r>
    <r>
      <rPr>
        <sz val="11"/>
        <color rgb="FF000000"/>
        <rFont val="Calibri"/>
      </rPr>
      <t>-Who they can accept assistance offer from.  Offer must be in response to help desk request or confirmed with help desk if unsolicited offer comes through.</t>
    </r>
    <r>
      <rPr>
        <sz val="11"/>
        <color rgb="FF000000"/>
        <rFont val="Calibri"/>
      </rPr>
      <t xml:space="preserve">
</t>
    </r>
    <r>
      <rPr>
        <sz val="11"/>
        <color rgb="FF000000"/>
        <rFont val="Calibri"/>
      </rPr>
      <t>-Users must know how to accept request, allow view or control, and how to disconnect a remote assistance session.</t>
    </r>
    <r>
      <rPr>
        <sz val="11"/>
        <color rgb="FF000000"/>
        <rFont val="Calibri"/>
      </rPr>
      <t xml:space="preserve">
</t>
    </r>
    <r>
      <rPr>
        <sz val="11"/>
        <color rgb="FF000000"/>
        <rFont val="Calibri"/>
      </rPr>
      <t>-Users needs monitor the assistance activity at the workstation while it is occurring.</t>
    </r>
    <r>
      <rPr>
        <sz val="11"/>
        <color rgb="FF000000"/>
        <rFont val="Calibri"/>
      </rPr>
      <t xml:space="preserve">
</t>
    </r>
    <r>
      <rPr>
        <sz val="11"/>
        <color rgb="FF000000"/>
        <rFont val="Calibri"/>
      </rPr>
      <t xml:space="preserve">-The support personnel allowed to offer assistance (helpers) must be limited and documented.  </t>
    </r>
    <r>
      <rPr>
        <sz val="11"/>
        <color rgb="FF000000"/>
        <rFont val="Calibri"/>
      </rPr>
      <t xml:space="preserve">
</t>
    </r>
    <r>
      <rPr>
        <sz val="11"/>
        <color rgb="FF000000"/>
        <rFont val="Calibri"/>
      </rPr>
      <t>-Port 3389 should be blocked at the perimeter to prevent other access.</t>
    </r>
    <r>
      <rPr>
        <sz val="11"/>
        <color rgb="FF000000"/>
        <rFont val="Calibri"/>
      </rPr>
      <t xml:space="preserve">
</t>
    </r>
    <r>
      <rPr>
        <sz val="11"/>
        <color rgb="FF000000"/>
        <rFont val="Calibri"/>
      </rPr>
      <t>Accounts and groups authorized to offer remote assistance (helpers) are identified in the following registry key.</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 RAUnsolicit\</t>
    </r>
    <r>
      <rPr>
        <sz val="11"/>
        <color rgb="FF000000"/>
        <rFont val="Calibri"/>
      </rPr>
      <t xml:space="preserve">
</t>
    </r>
    <r>
      <rPr>
        <sz val="11"/>
        <color rgb="FF000000"/>
        <rFont val="Calibri"/>
      </rPr>
      <t>Each Account or group will be listed under a separate value name with the value equaling the value name as in the following examples.</t>
    </r>
    <r>
      <rPr>
        <sz val="11"/>
        <color rgb="FF000000"/>
        <rFont val="Calibri"/>
      </rPr>
      <t xml:space="preserve">
</t>
    </r>
    <r>
      <rPr>
        <sz val="11"/>
        <color rgb="FF000000"/>
        <rFont val="Calibri"/>
      </rPr>
      <t>Value Name:  Administrators</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Administrators</t>
    </r>
    <r>
      <rPr>
        <sz val="11"/>
        <color rgb="FF000000"/>
        <rFont val="Calibri"/>
      </rPr>
      <t xml:space="preserve">
</t>
    </r>
    <r>
      <rPr>
        <sz val="11"/>
        <color rgb="FF000000"/>
        <rFont val="Calibri"/>
      </rPr>
      <t>Value Name:  TestUser</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TestUser</t>
    </r>
  </si>
  <si>
    <t>V-3472</t>
  </si>
  <si>
    <r>
      <rPr>
        <sz val="11"/>
        <rFont val="Calibri"/>
      </rPr>
      <t>The system is configured to use an unauthorized time server.</t>
    </r>
  </si>
  <si>
    <r>
      <rPr>
        <sz val="11"/>
        <color rgb="FF000000"/>
        <rFont val="Calibri"/>
      </rPr>
      <t>If the system needs to be configured to an NTP server, configure the system to point to an authorized time server by setting the policy value for Computer Configuration -&gt; Administrative Templates -&gt; System -&gt; Windows Time Service -&gt; Time Providers “Configure Windows NTP Client” to “Enabled”, and configure the “NtpServer” field to point to an authorized time server.</t>
    </r>
  </si>
  <si>
    <r>
      <rPr>
        <sz val="11"/>
        <color rgb="FF000000"/>
        <rFont val="Calibri"/>
      </rPr>
      <t>The Windows Time Service controls time synchronization settings.  Time synchronization is essential for authentication and auditing purposes.  If the Windows Time Service is used, it should synchronize with a secure, authorized time source.   Domain joined systems are automatically configured to synchronize with domain controllers.  If an NTP server is configured it should synchronize with a secure, authorized time source.</t>
    </r>
  </si>
  <si>
    <r>
      <rPr>
        <sz val="11"/>
        <color rgb="FF000000"/>
        <rFont val="Calibri"/>
      </rPr>
      <t>Review the following registry values:</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\Software\Policies\Microsoft\W32time\Parameters\</t>
    </r>
    <r>
      <rPr>
        <sz val="11"/>
        <color rgb="FF000000"/>
        <rFont val="Calibri"/>
      </rPr>
      <t xml:space="preserve">
</t>
    </r>
    <r>
      <rPr>
        <sz val="11"/>
        <color rgb="FF000000"/>
        <rFont val="Calibri"/>
      </rPr>
      <t>Value Name: Type</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Possible values are NoSync, NTP, NT5DS, AllSync</t>
    </r>
    <r>
      <rPr>
        <sz val="11"/>
        <color rgb="FF000000"/>
        <rFont val="Calibri"/>
      </rPr>
      <t xml:space="preserve">
</t>
    </r>
    <r>
      <rPr>
        <sz val="11"/>
        <color rgb="FF000000"/>
        <rFont val="Calibri"/>
      </rPr>
      <t>And</t>
    </r>
    <r>
      <rPr>
        <sz val="11"/>
        <color rgb="FF000000"/>
        <rFont val="Calibri"/>
      </rPr>
      <t xml:space="preserve">
</t>
    </r>
    <r>
      <rPr>
        <sz val="11"/>
        <color rgb="FF000000"/>
        <rFont val="Calibri"/>
      </rPr>
      <t>Value Name: NTPServer</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"address of the time server"</t>
    </r>
    <r>
      <rPr>
        <sz val="11"/>
        <color rgb="FF000000"/>
        <rFont val="Calibri"/>
      </rPr>
      <t xml:space="preserve">
</t>
    </r>
    <r>
      <rPr>
        <sz val="11"/>
        <color rgb="FF000000"/>
        <rFont val="Calibri"/>
      </rPr>
      <t>The following would be a finding:</t>
    </r>
    <r>
      <rPr>
        <sz val="11"/>
        <color rgb="FF000000"/>
        <rFont val="Calibri"/>
      </rPr>
      <t xml:space="preserve">
</t>
    </r>
    <r>
      <rPr>
        <sz val="11"/>
        <color rgb="FF000000"/>
        <rFont val="Calibri"/>
      </rPr>
      <t>"Type" has a value of "NTP" or "Allsync" AND the "NTPServer" value is set to "time.windows.com" or other unauthorized server.</t>
    </r>
    <r>
      <rPr>
        <sz val="11"/>
        <color rgb="FF000000"/>
        <rFont val="Calibri"/>
      </rPr>
      <t xml:space="preserve">
</t>
    </r>
    <r>
      <rPr>
        <sz val="11"/>
        <color rgb="FF000000"/>
        <rFont val="Calibri"/>
      </rPr>
      <t>The following would not be a finding:</t>
    </r>
    <r>
      <rPr>
        <sz val="11"/>
        <color rgb="FF000000"/>
        <rFont val="Calibri"/>
      </rPr>
      <t xml:space="preserve">
</t>
    </r>
    <r>
      <rPr>
        <sz val="11"/>
        <color rgb="FF000000"/>
        <rFont val="Calibri"/>
      </rPr>
      <t>The referenced registry values do not exist.</t>
    </r>
    <r>
      <rPr>
        <sz val="11"/>
        <color rgb="FF000000"/>
        <rFont val="Calibri"/>
      </rPr>
      <t xml:space="preserve">
</t>
    </r>
    <r>
      <rPr>
        <sz val="11"/>
        <color rgb="FF000000"/>
        <rFont val="Calibri"/>
      </rPr>
      <t>"Type" has a value of "NoSync" or "NT5DS".</t>
    </r>
    <r>
      <rPr>
        <sz val="11"/>
        <color rgb="FF000000"/>
        <rFont val="Calibri"/>
      </rPr>
      <t xml:space="preserve">
</t>
    </r>
    <r>
      <rPr>
        <sz val="11"/>
        <color rgb="FF000000"/>
        <rFont val="Calibri"/>
      </rPr>
      <t>"Type" has a value of "NTP" or "Allsync" AND the "NTPServer" is blank or configured to an authorized time server.</t>
    </r>
    <r>
      <rPr>
        <sz val="11"/>
        <color rgb="FF000000"/>
        <rFont val="Calibri"/>
      </rPr>
      <t xml:space="preserve">
</t>
    </r>
    <r>
      <rPr>
        <sz val="11"/>
        <color rgb="FF000000"/>
        <rFont val="Calibri"/>
      </rPr>
      <t xml:space="preserve">For DoD organizations, the US Naval Observatory operates stratum 1 time servers, identified at http://tycho.usno.navy.mil/ntp.html. Time synchronization will occur through a hierarchy of time servers down to the local level. Clients and lower level servers will synchronize with an authorized time server in the hierarchy. </t>
    </r>
    <r>
      <rPr>
        <sz val="11"/>
        <color rgb="FF000000"/>
        <rFont val="Calibri"/>
      </rPr>
      <t xml:space="preserve">
</t>
    </r>
    <r>
      <rPr>
        <sz val="11"/>
        <color rgb="FF000000"/>
        <rFont val="Calibri"/>
      </rPr>
      <t xml:space="preserve">Domain joined systems are automatically configured to synchronize with domain controllers and would not be a finding unless this is changed. </t>
    </r>
    <r>
      <rPr>
        <sz val="11"/>
        <color rgb="FF000000"/>
        <rFont val="Calibri"/>
      </rPr>
      <t xml:space="preserve">
</t>
    </r>
    <r>
      <rPr>
        <sz val="11"/>
        <color rgb="FF000000"/>
        <rFont val="Calibri"/>
      </rPr>
      <t>Automated tools may report this as finding even if enabled and configured correctly as the validity of the time server address needs to be verified.</t>
    </r>
  </si>
  <si>
    <t>V-3479</t>
  </si>
  <si>
    <r>
      <rPr>
        <sz val="11"/>
        <rFont val="Calibri"/>
      </rPr>
      <t>The system is not configured to use Safe DLL Search Mode.</t>
    </r>
  </si>
  <si>
    <r>
      <rPr>
        <sz val="11"/>
        <color rgb="FF000000"/>
        <rFont val="Calibri"/>
      </rPr>
      <t>Configure the policy value for Computer Configuration -&gt; Windows Settings -&gt; Security Settings -&gt; Local Policies -&gt; Security Options -&gt; “MSS: (SafeDllSearchMode) Enable Safe DLL search mode (recommended)” to “Enabled”.</t>
    </r>
  </si>
  <si>
    <r>
      <rPr>
        <sz val="11"/>
        <color rgb="FF000000"/>
        <rFont val="Calibri"/>
      </rPr>
      <t>The default search behavior, when an application calls a function in a Dynamic Link Library (DLL), is to search the current directory followed by the directories contained in the systems path environment variable.  An unauthorized DLL inserted into an applications working directory could allow malicious code to be run on the system.  Creating the following registry key and setting the appropriate value forces the system to search the %Systemroot% for the DLL before searching the current directory or the rest of the path.</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</si>
  <si>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 xml:space="preserve">If the value for “MSS: (SafeDllSearchMode) Enable Safe DLL search mode (recommended)” is not set to “Enabled”, then this is a finding. </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\System\CurrentControlSet\Control\Session Manager\</t>
    </r>
    <r>
      <rPr>
        <sz val="11"/>
        <color rgb="FF000000"/>
        <rFont val="Calibri"/>
      </rPr>
      <t xml:space="preserve">
</t>
    </r>
    <r>
      <rPr>
        <sz val="11"/>
        <color rgb="FF000000"/>
        <rFont val="Calibri"/>
      </rPr>
      <t>Value Name:  SafeDllSearchMode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</si>
  <si>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V-3480</t>
  </si>
  <si>
    <r>
      <rPr>
        <sz val="11"/>
        <rFont val="Calibri"/>
      </rPr>
      <t>Media Player must be configured to prevent automatic checking for updates.</t>
    </r>
  </si>
  <si>
    <r>
      <rPr>
        <sz val="11"/>
        <color rgb="FF000000"/>
        <rFont val="Calibri"/>
      </rPr>
      <t>Configure the policy value for Computer Configuration -&gt; Administrative Templates -&gt; Windows Components -&gt; Windows Media Player -&gt; "Prevent Automatic Updates" to "Enabled".</t>
    </r>
  </si>
  <si>
    <r>
      <rPr>
        <sz val="11"/>
        <color rgb="FF000000"/>
        <rFont val="Calibri"/>
      </rPr>
      <t>Uncontrolled system updates can introduce issues to a system. The automatic check for updates performed by Windows Media Player must be disabled to ensure a constant platform and to prevent the introduction of unknown\untested software on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</si>
  <si>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\Software\Policies\Microsoft\WindowsMediaPlayer\</t>
    </r>
    <r>
      <rPr>
        <sz val="11"/>
        <color rgb="FF000000"/>
        <rFont val="Calibri"/>
      </rPr>
      <t xml:space="preserve">
</t>
    </r>
    <r>
      <rPr>
        <sz val="11"/>
        <color rgb="FF000000"/>
        <rFont val="Calibri"/>
      </rPr>
      <t>Value Name: DisableAutoupdate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</si>
  <si>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V-3666</t>
  </si>
  <si>
    <r>
      <rPr>
        <sz val="11"/>
        <rFont val="Calibri"/>
      </rPr>
      <t>The system is not configured to meet the minimum requirement for session security for NTLM SSP based Servers.</t>
    </r>
  </si>
  <si>
    <r>
      <rPr>
        <sz val="11"/>
        <color rgb="FF000000"/>
        <rFont val="Calibri"/>
      </rPr>
      <t>Configure the policy value for Computer Configuration -&gt; Windows Settings -&gt; Security Settings -&gt; Local Policies -&gt; Security Options -&gt; “Network security: Minimum session security for NTLM SSP based (including secure RPC) servers” to “Require NTLMv2 session security”, ”Require 128-bit encryption (all options selected).</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</si>
  <si>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security: Minimum session security for NTLM SSP based (including secure RPC) servers” is not set to “Require NTLMv2 session security” and “Require 128-bit encryption”, then this is a finding.</t>
    </r>
    <r>
      <rPr>
        <sz val="11"/>
        <color rgb="FF000000"/>
        <rFont val="Calibri"/>
      </rPr>
      <t xml:space="preserve">
</t>
    </r>
    <r>
      <rPr>
        <sz val="11"/>
        <color rgb="FF000000"/>
        <rFont val="Calibri"/>
      </rPr>
      <t>Warning: Microsoft warns that setting these may prevent the client from communicating with legacy servers that do not support them.</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NTLMMinServerSec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r>
      <rPr>
        <sz val="11"/>
        <color rgb="FF000000"/>
        <rFont val="Calibri"/>
      </rPr>
      <t xml:space="preserve">
</t>
    </r>
    <r>
      <rPr>
        <sz val="11"/>
        <color rgb="FF000000"/>
        <rFont val="Calibri"/>
      </rPr>
      <t xml:space="preserve">Warning: “Require NTLMv2 session security” will prevent authentication, if the “Network security: LAN Manager Authentication level” is set to permit NTLM or LM authentication. </t>
    </r>
    <r>
      <rPr>
        <sz val="11"/>
        <color rgb="FF000000"/>
        <rFont val="Calibri"/>
      </rPr>
      <t xml:space="preserve">
</t>
    </r>
    <r>
      <rPr>
        <sz val="11"/>
        <color rgb="FF000000"/>
        <rFont val="Calibri"/>
      </rPr>
      <t>Documentable Explanation: If the required settings must be modified to support operation in a mixed Windows environment, then this should be documented with the IAO.</t>
    </r>
  </si>
  <si>
    <t>V-3828</t>
  </si>
  <si>
    <r>
      <rPr>
        <sz val="11"/>
        <rFont val="Calibri"/>
      </rPr>
      <t>Security-related Software Patches are not applied.</t>
    </r>
  </si>
  <si>
    <r>
      <rPr>
        <sz val="11"/>
        <color rgb="FF000000"/>
        <rFont val="Calibri"/>
      </rPr>
      <t>Apply all Microsoft security-related patches to the Windows system.</t>
    </r>
  </si>
  <si>
    <r>
      <rPr>
        <sz val="11"/>
        <color rgb="FF000000"/>
        <rFont val="Calibri"/>
      </rPr>
      <t>Major software vendors release security patches and hot fixes to their products when security vulnerabilities are discovered.  It is essential that these updates be applied in a timely manner to prevent unauthorized persons from exploiting identified vulnerabilities.</t>
    </r>
    <r>
      <rPr>
        <sz val="11"/>
        <color rgb="FF000000"/>
        <rFont val="Calibri"/>
      </rPr>
      <t xml:space="preserve">
</t>
    </r>
    <r>
      <rPr>
        <sz val="11"/>
        <color rgb="FF000000"/>
        <rFont val="Calibri"/>
      </rPr>
      <t>The Severity code may be elevated to a Category I if patches deemed Critical have not been applied.</t>
    </r>
  </si>
  <si>
    <r>
      <rPr>
        <sz val="11"/>
        <color rgb="FF000000"/>
        <rFont val="Calibri"/>
      </rPr>
      <t>Verify that the site is applying all security-related patches released by Microsoft.  Determine the local site method for doing this (e.g., connection to a WSUS server, local procedure, etc.).</t>
    </r>
    <r>
      <rPr>
        <sz val="11"/>
        <color rgb="FF000000"/>
        <rFont val="Calibri"/>
      </rPr>
      <t xml:space="preserve">
</t>
    </r>
    <r>
      <rPr>
        <sz val="11"/>
        <color rgb="FF000000"/>
        <rFont val="Calibri"/>
      </rPr>
      <t>Severity Override: If any of the patches not installed are Microsoft ‘Critical’, then the category code should be elevated to ‘1’.</t>
    </r>
    <r>
      <rPr>
        <sz val="11"/>
        <color rgb="FF000000"/>
        <rFont val="Calibri"/>
      </rPr>
      <t xml:space="preserve">
</t>
    </r>
    <r>
      <rPr>
        <sz val="11"/>
        <color rgb="FF000000"/>
        <rFont val="Calibri"/>
      </rPr>
      <t>Note: If a penetration scan has been run on the network, it will report findings if security-related updates are not applied.  Then, this check may be marked as “Not Applicable”.</t>
    </r>
    <r>
      <rPr>
        <sz val="11"/>
        <color rgb="FF000000"/>
        <rFont val="Calibri"/>
      </rPr>
      <t xml:space="preserve">
</t>
    </r>
    <r>
      <rPr>
        <sz val="11"/>
        <color rgb="FF000000"/>
        <rFont val="Calibri"/>
      </rPr>
      <t>Some applications (such as DMS and GCSS) use a system release process to keep systems current. If this is the case, then these systems should be at the current release.</t>
    </r>
  </si>
  <si>
    <t>V-4107</t>
  </si>
  <si>
    <r>
      <rPr>
        <sz val="11"/>
        <rFont val="Calibri"/>
      </rPr>
      <t>Windows operating systems that are no longer supported by the vendor for security updates must not be installed on a system.</t>
    </r>
  </si>
  <si>
    <r>
      <rPr>
        <sz val="11"/>
        <color rgb="FF000000"/>
        <rFont val="Calibri"/>
      </rPr>
      <t>Upgrade Windows Vista systems to a supported operating system.</t>
    </r>
  </si>
  <si>
    <r>
      <rPr>
        <sz val="11"/>
        <color rgb="FF000000"/>
        <rFont val="Calibri"/>
      </rPr>
      <t>Windows operating systems that are no longer supported by Microsoft for security updates are not evaluated or updated for vulnerabilities leaving them open to potential attack. Organizations must upgrade to a supported operating system to ensure continued support.</t>
    </r>
  </si>
  <si>
    <r>
      <rPr>
        <sz val="11"/>
        <color rgb="FF000000"/>
        <rFont val="Calibri"/>
      </rPr>
      <t>Microsoft support for Windows Vista ended 11 April 2017. If Windows Vista is installed on a system, this is a finding.</t>
    </r>
  </si>
  <si>
    <t>V-4108</t>
  </si>
  <si>
    <r>
      <rPr>
        <sz val="11"/>
        <rFont val="Calibri"/>
      </rPr>
      <t>The system must generate an audit event when the audit log reaches a percentage of full threshold.</t>
    </r>
  </si>
  <si>
    <r>
      <rPr>
        <sz val="11"/>
        <color rgb="FF000000"/>
        <rFont val="Calibri"/>
      </rPr>
      <t>If the system is configured to send audit records directly to an audit server, or automatically archive full logs, this is NA.  This must be documented with the ISSO.</t>
    </r>
    <r>
      <rPr>
        <sz val="11"/>
        <color rgb="FF000000"/>
        <rFont val="Calibri"/>
      </rPr>
      <t xml:space="preserve">
</t>
    </r>
    <r>
      <rPr>
        <sz val="11"/>
        <color rgb="FF000000"/>
        <rFont val="Calibri"/>
      </rPr>
      <t>Configure the policy value for Computer Configuration -&gt; Windows Settings -&gt; Security Settings -&gt; Local Policies -&gt; Security Options -&gt; "MSS: (WarningLevel) Percentage threshold for the security event log at which the system will generate a warning" to "90%" or less.</t>
    </r>
  </si>
  <si>
    <r>
      <rPr>
        <sz val="11"/>
        <color rgb="FF000000"/>
        <rFont val="Calibri"/>
      </rPr>
      <t>Audit records may be lost if the security log becomes full.  When the audit log reaches a given percent full, an audit event is written to the security log.  An event is recorded as a success audit under the category of System.  This option may be especially useful if the audit logs are set to be cleared manually.</t>
    </r>
  </si>
  <si>
    <r>
      <rPr>
        <sz val="11"/>
        <color rgb="FF000000"/>
        <rFont val="Calibri"/>
      </rPr>
      <t>If the system is configured to send audit records directly to an audit server, or automatically archive full logs, this is NA.  This must be documented with the ISSO.</t>
    </r>
    <r>
      <rPr>
        <sz val="11"/>
        <color rgb="FF000000"/>
        <rFont val="Calibri"/>
      </rPr>
      <t xml:space="preserve">
</t>
    </r>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"MSS: (WarningLevel) Percentage threshold for the security event log at which the system will generate a warning" is not set to "90%" or less,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\SYSTEM\CurrentControlSet\Services\Eventlog\Security\</t>
    </r>
    <r>
      <rPr>
        <sz val="11"/>
        <color rgb="FF000000"/>
        <rFont val="Calibri"/>
      </rPr>
      <t xml:space="preserve">
</t>
    </r>
    <r>
      <rPr>
        <sz val="11"/>
        <color rgb="FF000000"/>
        <rFont val="Calibri"/>
      </rPr>
      <t>Value Name:  WarningLevel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0x0000005a (90) (or less)</t>
    </r>
  </si>
  <si>
    <t>V-4110</t>
  </si>
  <si>
    <r>
      <rPr>
        <sz val="11"/>
        <rFont val="Calibri"/>
      </rPr>
      <t>The system is configured to allow IP source routing.</t>
    </r>
  </si>
  <si>
    <r>
      <rPr>
        <sz val="11"/>
        <color rgb="FF000000"/>
        <rFont val="Calibri"/>
      </rPr>
      <t>Configure the policy value for Computer Configuration -&gt; Windows Settings -&gt; Security Settings -&gt; Local Policies -&gt; Security Options -&gt; “MSS: (DisableIPSourceRouting) IP source routing protection level (protects against packet spoofing)” to “Highest protection, source routing is completely disabled”.</t>
    </r>
  </si>
  <si>
    <r>
      <rPr>
        <sz val="11"/>
        <color rgb="FF000000"/>
        <rFont val="Calibri"/>
      </rPr>
      <t>Protects against IP source routing spoofing.</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</si>
  <si>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“MSS: (DisableIPSourceRouting) IP source routing protection level (protects against packet spoofing)” is not set to “Highest protection, source routing is completely disabled”,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2</t>
    </r>
  </si>
  <si>
    <t>V-4111</t>
  </si>
  <si>
    <r>
      <rPr>
        <sz val="11"/>
        <rFont val="Calibri"/>
      </rPr>
      <t>The system is configured to redirect ICMP.</t>
    </r>
  </si>
  <si>
    <r>
      <rPr>
        <sz val="11"/>
        <color rgb="FF000000"/>
        <rFont val="Calibri"/>
      </rPr>
      <t>Configure the policy value for Computer Configuration -&gt; Windows Settings -&gt; Security Settings -&gt; Local Policies -&gt; Security Options -&gt; “MSS: (EnableICMPRedirect) Allow ICMP redirects to override OSPF generated routes” to “Disabled”.</t>
    </r>
  </si>
  <si>
    <r>
      <rPr>
        <sz val="11"/>
        <color rgb="FF000000"/>
        <rFont val="Calibri"/>
      </rPr>
      <t>When disabled, forces ICMP to be routed via shortest path first.</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</si>
  <si>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“MSS: (EnableICMPRedirect) Allow ICMP redirects to override OSPF generated routes” is not set to “Disabled”,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EnableICMPRedirect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</si>
  <si>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V-4112</t>
  </si>
  <si>
    <r>
      <rPr>
        <sz val="11"/>
        <rFont val="Calibri"/>
      </rPr>
      <t>The system is configured to detect and configure default gateway addresses.</t>
    </r>
  </si>
  <si>
    <r>
      <rPr>
        <sz val="11"/>
        <color rgb="FF000000"/>
        <rFont val="Calibri"/>
      </rPr>
      <t>Configure the policy value for Computer Configuration -&gt; Windows Settings -&gt; Security Settings -&gt; Local Policies -&gt; Security Options -&gt; “MSS: (PerformRouterDiscovery) Allow IRDP to detect and configure Default Gateway addresses (could lead to DoS)” to “Disabled”.</t>
    </r>
  </si>
  <si>
    <r>
      <rPr>
        <sz val="11"/>
        <color rgb="FF000000"/>
        <rFont val="Calibri"/>
      </rPr>
      <t>Enables or disables the Internet Router Discovery Protocol (IRDP) used to detect and configure Default Gateway addresses on the computer.</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</si>
  <si>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“MSS: (PerformRouterDiscovery) Allow IRDP to detect and configure Default Gateway addresses (could lead to DoS)” is not set to “Disabled”, then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Subkey: \System\CurrentControlSet\Services\Tcpip\Parameters\</t>
    </r>
    <r>
      <rPr>
        <sz val="11"/>
        <color rgb="FF000000"/>
        <rFont val="Calibri"/>
      </rPr>
      <t xml:space="preserve">
</t>
    </r>
    <r>
      <rPr>
        <sz val="11"/>
        <color rgb="FF000000"/>
        <rFont val="Calibri"/>
      </rPr>
      <t>Value Name: PerformRouterDiscovery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</si>
  <si>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V-4113</t>
  </si>
  <si>
    <r>
      <rPr>
        <sz val="11"/>
        <rFont val="Calibri"/>
      </rPr>
      <t>The system is configured for a greater keep-alive time than recommended.</t>
    </r>
  </si>
  <si>
    <r>
      <rPr>
        <sz val="11"/>
        <color rgb="FF000000"/>
        <rFont val="Calibri"/>
      </rPr>
      <t>Configure the policy value for Computer Configuration -&gt; Windows Settings -&gt; Security Settings -&gt; Local Policies -&gt; Security Options -&gt; “MSS: (KeepAliveTime) How often keep-alive packets are sent in milliseconds” to “300000 or 5 minutes (recommended)” or less.</t>
    </r>
  </si>
  <si>
    <r>
      <rPr>
        <sz val="11"/>
        <color rgb="FF000000"/>
        <rFont val="Calibri"/>
      </rPr>
      <t>Controls how often TCP sends a keep-alive packet in attempting to verify that an idle connection is still intact.</t>
    </r>
  </si>
  <si>
    <r>
      <rPr>
        <sz val="11"/>
        <color rgb="FF000000"/>
        <rFont val="Calibri"/>
      </rPr>
      <t>Analyze the system using the Security Configuration and Analysis snap-in.  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“MSS: (KeepAliveTime) How often keep-alive packets are sent in milliseconds” is not set to “300000 or 5 minutes (recommended)” or less,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Subkey: \System\CurrentControlSet\Services\Tcpip\Parameters\</t>
    </r>
    <r>
      <rPr>
        <sz val="11"/>
        <color rgb="FF000000"/>
        <rFont val="Calibri"/>
      </rPr>
      <t xml:space="preserve">
</t>
    </r>
    <r>
      <rPr>
        <sz val="11"/>
        <color rgb="FF000000"/>
        <rFont val="Calibri"/>
      </rPr>
      <t>Value Name: KeepAliveTime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300000</t>
    </r>
  </si>
  <si>
    <t>V-4116</t>
  </si>
  <si>
    <r>
      <rPr>
        <sz val="11"/>
        <rFont val="Calibri"/>
      </rPr>
      <t>The system must be configured to ignore NetBIOS name release requests except from WINS servers.</t>
    </r>
  </si>
  <si>
    <r>
      <rPr>
        <sz val="11"/>
        <color rgb="FF000000"/>
        <rFont val="Calibri"/>
      </rPr>
      <t>Configure the policy value for Computer Configuration &gt;&gt; Windows Settings &gt;&gt; Security Settings &gt;&gt; Local Policies &gt;&gt; Security Options &gt;&gt; "MSS: (NoNameReleaseOnDemand) Allow the computer to ignore NetBIOS name release requests except from WINS servers" to "Enabled".</t>
    </r>
  </si>
  <si>
    <r>
      <rPr>
        <sz val="11"/>
        <color rgb="FF000000"/>
        <rFont val="Calibri"/>
      </rPr>
      <t>Configuring the system to ignore name release requests, except from WINS servers, prevents a denial of service (DoS) attack.  The DoS consists of sending a NetBIOS name release request to the server for each entry in the server's cache, causing a response delay in the normal operation of the servers WINS resolution capability.</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</si>
  <si>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&gt;&gt; Security Options.</t>
    </r>
    <r>
      <rPr>
        <sz val="11"/>
        <color rgb="FF000000"/>
        <rFont val="Calibri"/>
      </rPr>
      <t xml:space="preserve">
</t>
    </r>
    <r>
      <rPr>
        <sz val="11"/>
        <color rgb="FF000000"/>
        <rFont val="Calibri"/>
      </rPr>
      <t>If the value for "MSS: (NoNameReleaseOnDemand) Allow the computer to ignore NetBIOS name release requests except from WINS servers" is not set to "Enabled",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\SYSTEM\CurrentControlSet\Services\Netbt\Parameters\</t>
    </r>
    <r>
      <rPr>
        <sz val="11"/>
        <color rgb="FF000000"/>
        <rFont val="Calibri"/>
      </rPr>
      <t xml:space="preserve">
</t>
    </r>
    <r>
      <rPr>
        <sz val="11"/>
        <color rgb="FF000000"/>
        <rFont val="Calibri"/>
      </rPr>
      <t>Value Name:  NoNameReleaseOnDemand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</si>
  <si>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V-4438</t>
  </si>
  <si>
    <r>
      <rPr>
        <sz val="11"/>
        <rFont val="Calibri"/>
      </rPr>
      <t>The system must limit how many times unacknowledged TCP data is retransmitted.</t>
    </r>
  </si>
  <si>
    <r>
      <rPr>
        <sz val="11"/>
        <color rgb="FF000000"/>
        <rFont val="Calibri"/>
      </rPr>
      <t>Configure the policy value for Computer Configuration &gt;&gt; Windows Settings &gt;&gt; Security Settings &gt;&gt; Local Policies &gt;&gt; Security Options &gt;&gt; "MSS: (TcpMaxDataRetransmissions) How many times unacknowledged data is retransmitted (3 recommended, 5 is default)" to "3" or less.</t>
    </r>
  </si>
  <si>
    <r>
      <rPr>
        <sz val="11"/>
        <color rgb="FF000000"/>
        <rFont val="Calibri"/>
      </rPr>
      <t>In a SYN flood attack, the attacker sends a continuous stream of SYN packets to a server, and the server leaves the half-open connections open until it is overwhelmed and no longer is able to respond to legitimate requests.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</si>
  <si>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&gt;&gt; Security Options.</t>
    </r>
    <r>
      <rPr>
        <sz val="11"/>
        <color rgb="FF000000"/>
        <rFont val="Calibri"/>
      </rPr>
      <t xml:space="preserve">
</t>
    </r>
    <r>
      <rPr>
        <sz val="11"/>
        <color rgb="FF000000"/>
        <rFont val="Calibri"/>
      </rPr>
      <t>If the value for "MSS: (TcpMaxDataRetransmissions) How many times unacknowledged data is retransmitted (3 recommended, 5 is default)" is not set to "3" or less,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TcpMaxDataRetransmissions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3 (or less)</t>
    </r>
  </si>
  <si>
    <t>V-4442</t>
  </si>
  <si>
    <r>
      <rPr>
        <sz val="11"/>
        <rFont val="Calibri"/>
      </rPr>
      <t>This check verifies that Windows is configured to have password protection take effect within a limited time frame when the screen saver becomes active.</t>
    </r>
  </si>
  <si>
    <r>
      <rPr>
        <sz val="11"/>
        <color rgb="FF000000"/>
        <rFont val="Calibri"/>
      </rPr>
      <t>Configure the policy value for Computer Configuration -&gt; Windows Settings -&gt; Security Settings -&gt; Local Policies -&gt; Security Options -&gt; “MSS: (ScreenSaverGracePeriod) The time in seconds before the screen saver grace period expires (0 recommended)” to “5” or less.</t>
    </r>
  </si>
  <si>
    <r>
      <rPr>
        <sz val="11"/>
        <color rgb="FF000000"/>
        <rFont val="Calibri"/>
      </rPr>
      <t>Allowing more than several seconds makes the computer vulnerable to a potential attack from someone walking up to the console to attempt to log onto the system before the lock takes effect.</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</si>
  <si>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 xml:space="preserve">If the value for “MSS: (ScreenSaverGracePeriod) The time in seconds before the screen saver grace period expires (0 recommended)” is not set to “5” or less, then this is a finding. </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Value Name:  ScreenSaverGracePeriod</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5 (or less)</t>
    </r>
  </si>
  <si>
    <t>V-4443</t>
  </si>
  <si>
    <r>
      <rPr>
        <sz val="11"/>
        <rFont val="Calibri"/>
      </rPr>
      <t>Unauthorized registry paths and sub-paths are remotely accessible.</t>
    </r>
  </si>
  <si>
    <r>
      <rPr>
        <sz val="11"/>
        <color rgb="FF000000"/>
        <rFont val="Calibri"/>
      </rPr>
      <t>Configure the policy value for Computer Configuration -&gt; Windows Settings -&gt; Security Settings -&gt; Local Policies -&gt; Security Options -&gt; “Network access: Remotely accessible registry paths and sub-paths” as specified in the Check section.</t>
    </r>
  </si>
  <si>
    <r>
      <rPr>
        <sz val="11"/>
        <color rgb="FF000000"/>
        <rFont val="Calibri"/>
      </rPr>
      <t>The registry is a database for computer configuration information, much of which is sensitive. An attacker could use this to facilitate unauthorized activities. To reduce the risk of this happening, it is also lowered by the fact that the default ACLs assigned throughout the registry are fairly restrictive and they help to protect it from access by unauthorized users.</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</si>
  <si>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access: Remotely accessible registry paths and sub-paths” contains entries besides the following, then this is a finding:</t>
    </r>
    <r>
      <rPr>
        <sz val="11"/>
        <color rgb="FF000000"/>
        <rFont val="Calibri"/>
      </rPr>
      <t xml:space="preserve">
</t>
    </r>
    <r>
      <rPr>
        <sz val="11"/>
        <color rgb="FF000000"/>
        <rFont val="Calibri"/>
      </rPr>
      <t>Software\Microsoft\OLAP Server</t>
    </r>
    <r>
      <rPr>
        <sz val="11"/>
        <color rgb="FF000000"/>
        <rFont val="Calibri"/>
      </rPr>
      <t xml:space="preserve">
</t>
    </r>
    <r>
      <rPr>
        <sz val="11"/>
        <color rgb="FF000000"/>
        <rFont val="Calibri"/>
      </rPr>
      <t>Software\Microsoft\Windows NT\CurrentVersion\Perflib</t>
    </r>
    <r>
      <rPr>
        <sz val="11"/>
        <color rgb="FF000000"/>
        <rFont val="Calibri"/>
      </rPr>
      <t xml:space="preserve">
</t>
    </r>
    <r>
      <rPr>
        <sz val="11"/>
        <color rgb="FF000000"/>
        <rFont val="Calibri"/>
      </rPr>
      <t>Software\Microsoft\Windows NT\CurrentVersion\Print</t>
    </r>
    <r>
      <rPr>
        <sz val="11"/>
        <color rgb="FF000000"/>
        <rFont val="Calibri"/>
      </rPr>
      <t xml:space="preserve">
</t>
    </r>
    <r>
      <rPr>
        <sz val="11"/>
        <color rgb="FF000000"/>
        <rFont val="Calibri"/>
      </rPr>
      <t>Software\Microsoft\Windows NT\CurrentVersion\Windows</t>
    </r>
    <r>
      <rPr>
        <sz val="11"/>
        <color rgb="FF000000"/>
        <rFont val="Calibri"/>
      </rPr>
      <t xml:space="preserve">
</t>
    </r>
    <r>
      <rPr>
        <sz val="11"/>
        <color rgb="FF000000"/>
        <rFont val="Calibri"/>
      </rPr>
      <t>System\CurrentControlSet\Control\ContentIndex</t>
    </r>
    <r>
      <rPr>
        <sz val="11"/>
        <color rgb="FF000000"/>
        <rFont val="Calibri"/>
      </rPr>
      <t xml:space="preserve">
</t>
    </r>
    <r>
      <rPr>
        <sz val="11"/>
        <color rgb="FF000000"/>
        <rFont val="Calibri"/>
      </rPr>
      <t>System\CurrentControlSet\Control\Print\Printers</t>
    </r>
    <r>
      <rPr>
        <sz val="11"/>
        <color rgb="FF000000"/>
        <rFont val="Calibri"/>
      </rPr>
      <t xml:space="preserve">
</t>
    </r>
    <r>
      <rPr>
        <sz val="11"/>
        <color rgb="FF000000"/>
        <rFont val="Calibri"/>
      </rPr>
      <t>System\CurrentControlSet\Control\Terminal Server</t>
    </r>
    <r>
      <rPr>
        <sz val="11"/>
        <color rgb="FF000000"/>
        <rFont val="Calibri"/>
      </rPr>
      <t xml:space="preserve">
</t>
    </r>
    <r>
      <rPr>
        <sz val="11"/>
        <color rgb="FF000000"/>
        <rFont val="Calibri"/>
      </rPr>
      <t>System\CurrentControlSet\Control\Terminal Server\UserConfig</t>
    </r>
    <r>
      <rPr>
        <sz val="11"/>
        <color rgb="FF000000"/>
        <rFont val="Calibri"/>
      </rPr>
      <t xml:space="preserve">
</t>
    </r>
    <r>
      <rPr>
        <sz val="11"/>
        <color rgb="FF000000"/>
        <rFont val="Calibri"/>
      </rPr>
      <t>System\CurrentControlSet\Control\Terminal Server\DefaultUserConfiguration</t>
    </r>
    <r>
      <rPr>
        <sz val="11"/>
        <color rgb="FF000000"/>
        <rFont val="Calibri"/>
      </rPr>
      <t xml:space="preserve">
</t>
    </r>
    <r>
      <rPr>
        <sz val="11"/>
        <color rgb="FF000000"/>
        <rFont val="Calibri"/>
      </rPr>
      <t>System\CurrentControlSet\Services\Eventlog</t>
    </r>
    <r>
      <rPr>
        <sz val="11"/>
        <color rgb="FF000000"/>
        <rFont val="Calibri"/>
      </rPr>
      <t xml:space="preserve">
</t>
    </r>
    <r>
      <rPr>
        <sz val="11"/>
        <color rgb="FF000000"/>
        <rFont val="Calibri"/>
      </rPr>
      <t>System\CurrentControlSet\Services\Sysmonlog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\System\CurrentControlSet\Control\SecurePipeServers\Winreg\AllowedPaths\</t>
    </r>
    <r>
      <rPr>
        <sz val="11"/>
        <color rgb="FF000000"/>
        <rFont val="Calibri"/>
      </rPr>
      <t xml:space="preserve">
</t>
    </r>
    <r>
      <rPr>
        <sz val="11"/>
        <color rgb="FF000000"/>
        <rFont val="Calibri"/>
      </rPr>
      <t>Value Name:  Machine</t>
    </r>
    <r>
      <rPr>
        <sz val="11"/>
        <color rgb="FF000000"/>
        <rFont val="Calibri"/>
      </rPr>
      <t xml:space="preserve">
</t>
    </r>
    <r>
      <rPr>
        <sz val="11"/>
        <color rgb="FF000000"/>
        <rFont val="Calibri"/>
      </rPr>
      <t>Value Type:  REG_MULTI_SZ</t>
    </r>
    <r>
      <rPr>
        <sz val="11"/>
        <color rgb="FF000000"/>
        <rFont val="Calibri"/>
      </rPr>
      <t xml:space="preserve">
</t>
    </r>
    <r>
      <rPr>
        <sz val="11"/>
        <color rgb="FF000000"/>
        <rFont val="Calibri"/>
      </rPr>
      <t>Value:  As defined in policy above</t>
    </r>
    <r>
      <rPr>
        <sz val="11"/>
        <color rgb="FF000000"/>
        <rFont val="Calibri"/>
      </rPr>
      <t xml:space="preserve">
</t>
    </r>
    <r>
      <rPr>
        <sz val="11"/>
        <color rgb="FF000000"/>
        <rFont val="Calibri"/>
      </rPr>
      <t>Note: Legitimate applications may add entries to this registry value. If an application requires these entries to function properly and is documented with the IAO, this would not be a finding.  Documentation should contain supporting information from the vendor's instructions.</t>
    </r>
  </si>
  <si>
    <t>V-4448</t>
  </si>
  <si>
    <r>
      <rPr>
        <sz val="11"/>
        <rFont val="Calibri"/>
      </rPr>
      <t>Group Policy objects are not reprocessed if they have not changed.</t>
    </r>
  </si>
  <si>
    <r>
      <rPr>
        <sz val="11"/>
        <color rgb="FF000000"/>
        <rFont val="Calibri"/>
      </rPr>
      <t>Configure the policy value for Computer Configuration -&gt; Administrative Templates -&gt; System -&gt; Group Policy “Registry Policy Processing” to “Enabled” and select the option “Process even if the Group Policy objects have not changed”.</t>
    </r>
  </si>
  <si>
    <r>
      <rPr>
        <sz val="11"/>
        <color rgb="FF000000"/>
        <rFont val="Calibri"/>
      </rPr>
      <t>Enabling this setting and then selecting the "Process even if the Group Policy objects have not changed" option ensures that the policies will be reprocessed even if none have been changed. This way, any unauthorized changes are forced to match the domain-based group policy settings again.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</si>
  <si>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Software\Policies\Microsoft\Windows\Group Policy\{35378EAC-683F-11D2-A89A-00C04FBBCFA2}</t>
    </r>
    <r>
      <rPr>
        <sz val="11"/>
        <color rgb="FF000000"/>
        <rFont val="Calibri"/>
      </rPr>
      <t xml:space="preserve">
</t>
    </r>
    <r>
      <rPr>
        <sz val="11"/>
        <color rgb="FF000000"/>
        <rFont val="Calibri"/>
      </rPr>
      <t>Value Name:  NoGPOListChanges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</si>
  <si>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V-6825</t>
  </si>
  <si>
    <r>
      <rPr>
        <sz val="11"/>
        <rFont val="Calibri"/>
      </rPr>
      <t>A Windows system has an incorrect default DCOM authorization level.</t>
    </r>
  </si>
  <si>
    <r>
      <rPr>
        <sz val="11"/>
        <color rgb="FF000000"/>
        <rFont val="Calibri"/>
      </rPr>
      <t>Fortify DCOMs default permissions.  This should be thoroughly tested to verify DCOM objects continue to function under tightened security.</t>
    </r>
    <r>
      <rPr>
        <sz val="11"/>
        <color rgb="FF000000"/>
        <rFont val="Calibri"/>
      </rPr>
      <t xml:space="preserve">
</t>
    </r>
    <r>
      <rPr>
        <sz val="11"/>
        <color rgb="FF000000"/>
        <rFont val="Calibri"/>
      </rPr>
      <t>Open a command prompt.</t>
    </r>
    <r>
      <rPr>
        <sz val="11"/>
        <color rgb="FF000000"/>
        <rFont val="Calibri"/>
      </rPr>
      <t xml:space="preserve">
</t>
    </r>
    <r>
      <rPr>
        <sz val="11"/>
        <color rgb="FF000000"/>
        <rFont val="Calibri"/>
      </rPr>
      <t>Execute “Dcomcnfg.exe”.</t>
    </r>
    <r>
      <rPr>
        <sz val="11"/>
        <color rgb="FF000000"/>
        <rFont val="Calibri"/>
      </rPr>
      <t xml:space="preserve">
</t>
    </r>
    <r>
      <rPr>
        <sz val="11"/>
        <color rgb="FF000000"/>
        <rFont val="Calibri"/>
      </rPr>
      <t xml:space="preserve">In the “Component Services” window, navigate to Component Services -&gt; Computer -&gt; My Computer </t>
    </r>
    <r>
      <rPr>
        <sz val="11"/>
        <color rgb="FF000000"/>
        <rFont val="Calibri"/>
      </rPr>
      <t xml:space="preserve">
</t>
    </r>
    <r>
      <rPr>
        <sz val="11"/>
        <color rgb="FF000000"/>
        <rFont val="Calibri"/>
      </rPr>
      <t>Right-click “My Computer” and select “Properties”.</t>
    </r>
    <r>
      <rPr>
        <sz val="11"/>
        <color rgb="FF000000"/>
        <rFont val="Calibri"/>
      </rPr>
      <t xml:space="preserve">
</t>
    </r>
    <r>
      <rPr>
        <sz val="11"/>
        <color rgb="FF000000"/>
        <rFont val="Calibri"/>
      </rPr>
      <t>Select the “Default Properties” tab.</t>
    </r>
    <r>
      <rPr>
        <sz val="11"/>
        <color rgb="FF000000"/>
        <rFont val="Calibri"/>
      </rPr>
      <t xml:space="preserve">
</t>
    </r>
    <r>
      <rPr>
        <sz val="11"/>
        <color rgb="FF000000"/>
        <rFont val="Calibri"/>
      </rPr>
      <t xml:space="preserve"> Select a “Default Authentication Level” other than “None” or “Call”.  For sensitive systems, an authentication level of “Packet Privacy” is recommended. </t>
    </r>
    <r>
      <rPr>
        <sz val="11"/>
        <color rgb="FF000000"/>
        <rFont val="Calibri"/>
      </rPr>
      <t xml:space="preserve">
</t>
    </r>
    <r>
      <rPr>
        <sz val="11"/>
        <color rgb="FF000000"/>
        <rFont val="Calibri"/>
      </rPr>
      <t>Click OK.</t>
    </r>
  </si>
  <si>
    <r>
      <rPr>
        <sz val="11"/>
        <color rgb="FF000000"/>
        <rFont val="Calibri"/>
      </rPr>
      <t>The DCOM default authentication level has been detected to be below the required setting. If the authentication level is None, then any user can access any object on the system without authentication.</t>
    </r>
  </si>
  <si>
    <r>
      <rPr>
        <sz val="11"/>
        <color rgb="FF000000"/>
        <rFont val="Calibri"/>
      </rPr>
      <t>Open a command prompt.</t>
    </r>
    <r>
      <rPr>
        <sz val="11"/>
        <color rgb="FF000000"/>
        <rFont val="Calibri"/>
      </rPr>
      <t xml:space="preserve">
</t>
    </r>
    <r>
      <rPr>
        <sz val="11"/>
        <color rgb="FF000000"/>
        <rFont val="Calibri"/>
      </rPr>
      <t>Execute “Dcomcnfg.exe”.</t>
    </r>
    <r>
      <rPr>
        <sz val="11"/>
        <color rgb="FF000000"/>
        <rFont val="Calibri"/>
      </rPr>
      <t xml:space="preserve">
</t>
    </r>
    <r>
      <rPr>
        <sz val="11"/>
        <color rgb="FF000000"/>
        <rFont val="Calibri"/>
      </rPr>
      <t xml:space="preserve">In the “Component Services” window, navigate to Component Services -&gt; Computer -&gt; My Computer </t>
    </r>
    <r>
      <rPr>
        <sz val="11"/>
        <color rgb="FF000000"/>
        <rFont val="Calibri"/>
      </rPr>
      <t xml:space="preserve">
</t>
    </r>
    <r>
      <rPr>
        <sz val="11"/>
        <color rgb="FF000000"/>
        <rFont val="Calibri"/>
      </rPr>
      <t>Right-click “My Computer” and select “Properties”.</t>
    </r>
    <r>
      <rPr>
        <sz val="11"/>
        <color rgb="FF000000"/>
        <rFont val="Calibri"/>
      </rPr>
      <t xml:space="preserve">
</t>
    </r>
    <r>
      <rPr>
        <sz val="11"/>
        <color rgb="FF000000"/>
        <rFont val="Calibri"/>
      </rPr>
      <t>Select the “Default Properties” tab.</t>
    </r>
    <r>
      <rPr>
        <sz val="11"/>
        <color rgb="FF000000"/>
        <rFont val="Calibri"/>
      </rPr>
      <t xml:space="preserve">
</t>
    </r>
    <r>
      <rPr>
        <sz val="11"/>
        <color rgb="FF000000"/>
        <rFont val="Calibri"/>
      </rPr>
      <t>If the “Default Authentication Level” is set to “None” or “Call”, this is a finding.</t>
    </r>
  </si>
  <si>
    <t>V-6826</t>
  </si>
  <si>
    <r>
      <rPr>
        <sz val="11"/>
        <rFont val="Calibri"/>
      </rPr>
      <t>A Windows system has a writable DCOM configuration.</t>
    </r>
  </si>
  <si>
    <r>
      <rPr>
        <sz val="11"/>
        <color rgb="FF000000"/>
        <rFont val="Calibri"/>
      </rPr>
      <t>Fortify DCOMs AppId permissions.  Any changes should be thoroughly tested so objects continue to function under tightened security.</t>
    </r>
    <r>
      <rPr>
        <sz val="11"/>
        <color rgb="FF000000"/>
        <rFont val="Calibri"/>
      </rPr>
      <t xml:space="preserve">
</t>
    </r>
    <r>
      <rPr>
        <sz val="11"/>
        <color rgb="FF000000"/>
        <rFont val="Calibri"/>
      </rPr>
      <t>- Open the Registry Editor.</t>
    </r>
    <r>
      <rPr>
        <sz val="11"/>
        <color rgb="FF000000"/>
        <rFont val="Calibri"/>
      </rPr>
      <t xml:space="preserve">
</t>
    </r>
    <r>
      <rPr>
        <sz val="11"/>
        <color rgb="FF000000"/>
        <rFont val="Calibri"/>
      </rPr>
      <t>- Navigate to HKEY_LOCAL_MACHINE\Software\Classes\Appid.</t>
    </r>
    <r>
      <rPr>
        <sz val="11"/>
        <color rgb="FF000000"/>
        <rFont val="Calibri"/>
      </rPr>
      <t xml:space="preserve">
</t>
    </r>
    <r>
      <rPr>
        <sz val="11"/>
        <color rgb="FF000000"/>
        <rFont val="Calibri"/>
      </rPr>
      <t>- Select the application that generated this vulnerability.</t>
    </r>
    <r>
      <rPr>
        <sz val="11"/>
        <color rgb="FF000000"/>
        <rFont val="Calibri"/>
      </rPr>
      <t xml:space="preserve">
</t>
    </r>
    <r>
      <rPr>
        <sz val="11"/>
        <color rgb="FF000000"/>
        <rFont val="Calibri"/>
      </rPr>
      <t>- Set the permissions for standard (non-privileged) user accounts or groups to Read only.</t>
    </r>
  </si>
  <si>
    <r>
      <rPr>
        <sz val="11"/>
        <color rgb="FF000000"/>
        <rFont val="Calibri"/>
      </rPr>
      <t>A registry key for a valid DCOM object has access permissions that could allow non-administrator users to change the security settings if inadvertently set to a low level of security.  An attacker could possibly execute code under the context of the console or some other user.</t>
    </r>
  </si>
  <si>
    <r>
      <rPr>
        <sz val="11"/>
        <color rgb="FF000000"/>
        <rFont val="Calibri"/>
      </rPr>
      <t>Verify the permissions of the following registry key and its subkeys:</t>
    </r>
    <r>
      <rPr>
        <sz val="11"/>
        <color rgb="FF000000"/>
        <rFont val="Calibri"/>
      </rPr>
      <t xml:space="preserve">
</t>
    </r>
    <r>
      <rPr>
        <sz val="11"/>
        <color rgb="FF000000"/>
        <rFont val="Calibri"/>
      </rPr>
      <t>HKLM\Software\Classes\Appid</t>
    </r>
    <r>
      <rPr>
        <sz val="11"/>
        <color rgb="FF000000"/>
        <rFont val="Calibri"/>
      </rPr>
      <t xml:space="preserve">
</t>
    </r>
    <r>
      <rPr>
        <sz val="11"/>
        <color rgb="FF000000"/>
        <rFont val="Calibri"/>
      </rPr>
      <t>If any standard (non-privileged) user accounts or groups have greater than “read” access, then this would be a finding.</t>
    </r>
    <r>
      <rPr>
        <sz val="11"/>
        <color rgb="FF000000"/>
        <rFont val="Calibri"/>
      </rPr>
      <t xml:space="preserve">
</t>
    </r>
    <r>
      <rPr>
        <sz val="11"/>
        <color rgb="FF000000"/>
        <rFont val="Calibri"/>
      </rPr>
      <t>The default permissions are acceptable.  At the Appid level they are as follows and will be inherited by many of the subkeys.</t>
    </r>
    <r>
      <rPr>
        <sz val="11"/>
        <color rgb="FF000000"/>
        <rFont val="Calibri"/>
      </rPr>
      <t xml:space="preserve">
</t>
    </r>
    <r>
      <rPr>
        <sz val="11"/>
        <color rgb="FF000000"/>
        <rFont val="Calibri"/>
      </rPr>
      <t>Creator Owner - Special (Full)</t>
    </r>
    <r>
      <rPr>
        <sz val="11"/>
        <color rgb="FF000000"/>
        <rFont val="Calibri"/>
      </rPr>
      <t xml:space="preserve">
</t>
    </r>
    <r>
      <rPr>
        <sz val="11"/>
        <color rgb="FF000000"/>
        <rFont val="Calibri"/>
      </rPr>
      <t>Administrators - Full</t>
    </r>
    <r>
      <rPr>
        <sz val="11"/>
        <color rgb="FF000000"/>
        <rFont val="Calibri"/>
      </rPr>
      <t xml:space="preserve">
</t>
    </r>
    <r>
      <rPr>
        <sz val="11"/>
        <color rgb="FF000000"/>
        <rFont val="Calibri"/>
      </rPr>
      <t>SYSTEM - Full</t>
    </r>
    <r>
      <rPr>
        <sz val="11"/>
        <color rgb="FF000000"/>
        <rFont val="Calibri"/>
      </rPr>
      <t xml:space="preserve">
</t>
    </r>
    <r>
      <rPr>
        <sz val="11"/>
        <color rgb="FF000000"/>
        <rFont val="Calibri"/>
      </rPr>
      <t>Users - Read</t>
    </r>
    <r>
      <rPr>
        <sz val="11"/>
        <color rgb="FF000000"/>
        <rFont val="Calibri"/>
      </rPr>
      <t xml:space="preserve">
</t>
    </r>
    <r>
      <rPr>
        <sz val="11"/>
        <color rgb="FF000000"/>
        <rFont val="Calibri"/>
      </rPr>
      <t>Vista subkeys that have Trusted Installer with “Full” permissions are acceptable.  These will typically have lesser permissions of "Read" for Administrators and System.</t>
    </r>
  </si>
  <si>
    <t>V-6830</t>
  </si>
  <si>
    <r>
      <rPr>
        <sz val="11"/>
        <rFont val="Calibri"/>
      </rPr>
      <t>DCOM calls are not executed under the security context of the calling user.</t>
    </r>
  </si>
  <si>
    <r>
      <rPr>
        <sz val="11"/>
        <color rgb="FF000000"/>
        <rFont val="Calibri"/>
      </rPr>
      <t>Remove any RunAs values from DCOM objects in the Registry.</t>
    </r>
  </si>
  <si>
    <r>
      <rPr>
        <sz val="11"/>
        <color rgb="FF000000"/>
        <rFont val="Calibri"/>
      </rPr>
      <t xml:space="preserve">DCOM calls are executed under the security context of the calling user by default.  If the RunAs key has been altered, the DCOM calls can be executed under the user context of the currently logged in user, or as a third user.  If present, the RunAs value tells the COM Service Control Manager (SCM) the name of the account under which the server is to be activated. In addition to the account name, the COM SCM must also have the password of the account. The result of a successful logon is a security context (token) for the named account that is used as the primary token for the new COM server process. Administrators should not use this method in the evaluated configuration if accountability is required, since accountability cannot be enforced. </t>
    </r>
    <r>
      <rPr>
        <sz val="11"/>
        <color rgb="FF000000"/>
        <rFont val="Calibri"/>
      </rPr>
      <t xml:space="preserve">
</t>
    </r>
    <r>
      <rPr>
        <sz val="11"/>
        <color rgb="FF000000"/>
        <rFont val="Calibri"/>
      </rPr>
      <t>RunAs values will be removed.</t>
    </r>
  </si>
  <si>
    <r>
      <rPr>
        <sz val="11"/>
        <color rgb="FF000000"/>
        <rFont val="Calibri"/>
      </rPr>
      <t>·Using the Registry Editor, go to the following Registry key:</t>
    </r>
    <r>
      <rPr>
        <sz val="11"/>
        <color rgb="FF000000"/>
        <rFont val="Calibri"/>
      </rPr>
      <t xml:space="preserve">
</t>
    </r>
    <r>
      <rPr>
        <sz val="11"/>
        <color rgb="FF000000"/>
        <rFont val="Calibri"/>
      </rPr>
      <t>HKLM\Software\Classes\Appid</t>
    </r>
    <r>
      <rPr>
        <sz val="11"/>
        <color rgb="FF000000"/>
        <rFont val="Calibri"/>
      </rPr>
      <t xml:space="preserve">
</t>
    </r>
    <r>
      <rPr>
        <sz val="11"/>
        <color rgb="FF000000"/>
        <rFont val="Calibri"/>
      </rPr>
      <t>·View each subkey in turn and verify that the RunAs value has not been added.</t>
    </r>
    <r>
      <rPr>
        <sz val="11"/>
        <color rgb="FF000000"/>
        <rFont val="Calibri"/>
      </rPr>
      <t xml:space="preserve">
</t>
    </r>
    <r>
      <rPr>
        <sz val="11"/>
        <color rgb="FF000000"/>
        <rFont val="Calibri"/>
      </rPr>
      <t xml:space="preserve">·If any subkey has a RunAs value, then this would be a finding. </t>
    </r>
    <r>
      <rPr>
        <sz val="11"/>
        <color rgb="FF000000"/>
        <rFont val="Calibri"/>
      </rPr>
      <t xml:space="preserve">
</t>
    </r>
    <r>
      <rPr>
        <sz val="11"/>
        <color rgb="FF000000"/>
        <rFont val="Calibri"/>
      </rPr>
      <t>Note:   Windows components that have default Runas values such as Interactive User do not need to be changed.  Windows components that have had a Runas value added or changed and non-Windows COM objects added to the system with Runas values need to be reviewed.</t>
    </r>
  </si>
  <si>
    <t>V-6831</t>
  </si>
  <si>
    <r>
      <rPr>
        <sz val="11"/>
        <rFont val="Calibri"/>
      </rPr>
      <t>Outgoing secure channel traffic is not encrypted or signed.</t>
    </r>
  </si>
  <si>
    <r>
      <rPr>
        <sz val="11"/>
        <color rgb="FF000000"/>
        <rFont val="Calibri"/>
      </rPr>
      <t>Configure the policy value for Computer Configuration -&gt; Windows Settings -&gt; Security Settings -&gt; Local Policies -&gt; Security Options -&gt; “Domain Member: Digitally encrypt or sign secure channel data (always)”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</si>
  <si>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 and signed.</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</si>
  <si>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“Domain Member: Digitally encrypt or sign secure channel data (always)”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RequireSignOrSeal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</si>
  <si>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V-6832</t>
  </si>
  <si>
    <r>
      <rPr>
        <sz val="11"/>
        <rFont val="Calibri"/>
      </rPr>
      <t>The Windows Server SMB client is not enabled to always perform SMB packet signing.</t>
    </r>
  </si>
  <si>
    <r>
      <rPr>
        <sz val="11"/>
        <color rgb="FF000000"/>
        <rFont val="Calibri"/>
      </rPr>
      <t>Configure the policy value for Computer Configuration -&gt; Windows Settings -&gt; Security Settings -&gt; Local Policies -&gt; Security Options -&gt; “Microsoft Network Client: Digitally sign communications (always)” to “Enabled”.</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</si>
  <si>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“Microsoft Network Client: Digitally sign communications (always)”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</si>
  <si>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V-6833</t>
  </si>
  <si>
    <r>
      <rPr>
        <sz val="11"/>
        <rFont val="Calibri"/>
      </rPr>
      <t>The Windows Server SMB server is not enabled to always perform SMB packet signing.</t>
    </r>
  </si>
  <si>
    <r>
      <rPr>
        <sz val="11"/>
        <color rgb="FF000000"/>
        <rFont val="Calibri"/>
      </rPr>
      <t>Configure the policy value for Computer Configuration -&gt; Windows Settings -&gt; Security Settings -&gt; Local Policies -&gt; Security Options -&gt; “Microsoft Network Server: Digitally sign communications (always)” to “Enabled”.</t>
    </r>
  </si>
  <si>
    <r>
      <rPr>
        <sz val="11"/>
        <color rgb="FF000000"/>
        <rFont val="Calibri"/>
      </rPr>
      <t>If this policy is enabled, it causes the Windows Server Message Block (SMB) server to always perform SMB packet signing.</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</si>
  <si>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“Microsoft Network Server: Digitally sign communications (always)”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</si>
  <si>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V-6834</t>
  </si>
  <si>
    <r>
      <rPr>
        <sz val="11"/>
        <rFont val="Calibri"/>
      </rPr>
      <t>Named Pipes and Shares can be accessed anonymously.</t>
    </r>
  </si>
  <si>
    <r>
      <rPr>
        <sz val="11"/>
        <color rgb="FF000000"/>
        <rFont val="Calibri"/>
      </rPr>
      <t>Configure the policy value for Computer Configuration -&gt; Windows Settings -&gt; Security Settings -&gt; Local Policies -&gt; Security Options -&gt; “Network access: Restrict anonymous access to Named Pipes and Shares” to “Enabled”.</t>
    </r>
  </si>
  <si>
    <r>
      <rPr>
        <sz val="11"/>
        <color rgb="FF000000"/>
        <rFont val="Calibri"/>
      </rPr>
      <t xml:space="preserve">This is a Category 1 finding because of the potential for gaining unauthorized system access. </t>
    </r>
    <r>
      <rPr>
        <sz val="11"/>
        <color rgb="FF000000"/>
        <rFont val="Calibri"/>
      </rPr>
      <t xml:space="preserve">
</t>
    </r>
    <r>
      <rPr>
        <sz val="11"/>
        <color rgb="FF000000"/>
        <rFont val="Calibri"/>
      </rPr>
      <t xml:space="preserve">Pipes are internal system communications processes.  They are identified internally by ID numbers that vary between systems.  To make access to these processes easier, these pipes are given names that do not vary between systems.  </t>
    </r>
    <r>
      <rPr>
        <sz val="11"/>
        <color rgb="FF000000"/>
        <rFont val="Calibri"/>
      </rPr>
      <t xml:space="preserve">
</t>
    </r>
    <r>
      <rPr>
        <sz val="11"/>
        <color rgb="FF000000"/>
        <rFont val="Calibri"/>
      </rPr>
      <t>When this setting is disabled, Network shares can be accessed by any network user.  This could lead to the exposure or corruption of sensitive data.</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</si>
  <si>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“Network access: Restrict anonymous access to Named Pipes and Shares”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RestrictNullSessAccess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</si>
  <si>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V-6836</t>
  </si>
  <si>
    <r>
      <rPr>
        <sz val="11"/>
        <rFont val="Calibri"/>
      </rPr>
      <t>For systems utilizing a logon ID as the individual identifier, passwords must be a minimum of 14 characters in length.</t>
    </r>
  </si>
  <si>
    <r>
      <rPr>
        <sz val="11"/>
        <color rgb="FF000000"/>
        <rFont val="Calibri"/>
      </rPr>
      <t>Configure the policy value for Computer Configuration -&gt; Windows Settings -&gt; Security Settings -&gt; Account Policies -&gt; Password Policy -&gt; "Minimum password length" to at least "14" characters.</t>
    </r>
  </si>
  <si>
    <r>
      <rPr>
        <sz val="11"/>
        <color rgb="FF000000"/>
        <rFont val="Calibri"/>
      </rPr>
      <t>Information systems not protected with strong password schemes including passwords of minimum length provide the opportunity for anyone to crack the password thus gaining access to the system and causing the device, information, or the local network to be compromised or a denial of service.</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</si>
  <si>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Account Policies -&gt; Password Policy.</t>
    </r>
    <r>
      <rPr>
        <sz val="11"/>
        <color rgb="FF000000"/>
        <rFont val="Calibri"/>
      </rPr>
      <t xml:space="preserve">
</t>
    </r>
    <r>
      <rPr>
        <sz val="11"/>
        <color rgb="FF000000"/>
        <rFont val="Calibri"/>
      </rPr>
      <t>If the value for the "Minimum password length" is less than 14 characters, this is a finding.</t>
    </r>
  </si>
  <si>
    <t>V-6840</t>
  </si>
  <si>
    <r>
      <rPr>
        <sz val="11"/>
        <rFont val="Calibri"/>
      </rPr>
      <t>To the extent system capabilities permit, system mechanisms are not implemented to enforce automatic expiration of passwords and to prevent reuse.</t>
    </r>
  </si>
  <si>
    <r>
      <rPr>
        <sz val="11"/>
        <color rgb="FF000000"/>
        <rFont val="Calibri"/>
      </rPr>
      <t>Configure all information systems to expire passwords.</t>
    </r>
  </si>
  <si>
    <r>
      <rPr>
        <sz val="11"/>
        <color rgb="FF000000"/>
        <rFont val="Calibri"/>
      </rPr>
      <t>Passwords that do not expire or are reused increase the exposure of a password with greater probability of being discovered or cracked.</t>
    </r>
  </si>
  <si>
    <r>
      <rPr>
        <sz val="11"/>
        <color rgb="FF000000"/>
        <rFont val="Calibri"/>
      </rPr>
      <t>Using the DUMPSEC utility:</t>
    </r>
    <r>
      <rPr>
        <sz val="11"/>
        <color rgb="FF000000"/>
        <rFont val="Calibri"/>
      </rPr>
      <t xml:space="preserve">
</t>
    </r>
    <r>
      <rPr>
        <sz val="11"/>
        <color rgb="FF000000"/>
        <rFont val="Calibri"/>
      </rPr>
      <t>Select “Dump Users as Table” from the “Report” menu.</t>
    </r>
    <r>
      <rPr>
        <sz val="11"/>
        <color rgb="FF000000"/>
        <rFont val="Calibri"/>
      </rPr>
      <t xml:space="preserve">
</t>
    </r>
    <r>
      <rPr>
        <sz val="11"/>
        <color rgb="FF000000"/>
        <rFont val="Calibri"/>
      </rPr>
      <t>Select the available fields in the following sequence, and click on the “Add” button for each entry:</t>
    </r>
    <r>
      <rPr>
        <sz val="11"/>
        <color rgb="FF000000"/>
        <rFont val="Calibri"/>
      </rPr>
      <t xml:space="preserve">
</t>
    </r>
    <r>
      <rPr>
        <sz val="11"/>
        <color rgb="FF000000"/>
        <rFont val="Calibri"/>
      </rPr>
      <t>UserName</t>
    </r>
    <r>
      <rPr>
        <sz val="11"/>
        <color rgb="FF000000"/>
        <rFont val="Calibri"/>
      </rPr>
      <t xml:space="preserve">
</t>
    </r>
    <r>
      <rPr>
        <sz val="11"/>
        <color rgb="FF000000"/>
        <rFont val="Calibri"/>
      </rPr>
      <t>SID</t>
    </r>
    <r>
      <rPr>
        <sz val="11"/>
        <color rgb="FF000000"/>
        <rFont val="Calibri"/>
      </rPr>
      <t xml:space="preserve">
</t>
    </r>
    <r>
      <rPr>
        <sz val="11"/>
        <color rgb="FF000000"/>
        <rFont val="Calibri"/>
      </rPr>
      <t>PswdRequired</t>
    </r>
    <r>
      <rPr>
        <sz val="11"/>
        <color rgb="FF000000"/>
        <rFont val="Calibri"/>
      </rPr>
      <t xml:space="preserve">
</t>
    </r>
    <r>
      <rPr>
        <sz val="11"/>
        <color rgb="FF000000"/>
        <rFont val="Calibri"/>
      </rPr>
      <t>PswdExpires</t>
    </r>
    <r>
      <rPr>
        <sz val="11"/>
        <color rgb="FF000000"/>
        <rFont val="Calibri"/>
      </rPr>
      <t xml:space="preserve">
</t>
    </r>
    <r>
      <rPr>
        <sz val="11"/>
        <color rgb="FF000000"/>
        <rFont val="Calibri"/>
      </rPr>
      <t>PswdLastSetTime</t>
    </r>
    <r>
      <rPr>
        <sz val="11"/>
        <color rgb="FF000000"/>
        <rFont val="Calibri"/>
      </rPr>
      <t xml:space="preserve">
</t>
    </r>
    <r>
      <rPr>
        <sz val="11"/>
        <color rgb="FF000000"/>
        <rFont val="Calibri"/>
      </rPr>
      <t>LastLogonTime</t>
    </r>
    <r>
      <rPr>
        <sz val="11"/>
        <color rgb="FF000000"/>
        <rFont val="Calibri"/>
      </rPr>
      <t xml:space="preserve">
</t>
    </r>
    <r>
      <rPr>
        <sz val="11"/>
        <color rgb="FF000000"/>
        <rFont val="Calibri"/>
      </rPr>
      <t>AcctDisabled</t>
    </r>
    <r>
      <rPr>
        <sz val="11"/>
        <color rgb="FF000000"/>
        <rFont val="Calibri"/>
      </rPr>
      <t xml:space="preserve">
</t>
    </r>
    <r>
      <rPr>
        <sz val="11"/>
        <color rgb="FF000000"/>
        <rFont val="Calibri"/>
      </rPr>
      <t>Groups</t>
    </r>
    <r>
      <rPr>
        <sz val="11"/>
        <color rgb="FF000000"/>
        <rFont val="Calibri"/>
      </rPr>
      <t xml:space="preserve">
</t>
    </r>
    <r>
      <rPr>
        <sz val="11"/>
        <color rgb="FF000000"/>
        <rFont val="Calibri"/>
      </rPr>
      <t xml:space="preserve">If any accounts listed in the user report have a “No” in the “PswdExpires” column, then this is a finding. </t>
    </r>
    <r>
      <rPr>
        <sz val="11"/>
        <color rgb="FF000000"/>
        <rFont val="Calibri"/>
      </rPr>
      <t xml:space="preserve">
</t>
    </r>
    <r>
      <rPr>
        <sz val="11"/>
        <color rgb="FF000000"/>
        <rFont val="Calibri"/>
      </rPr>
      <t>Note: The following command can be used on Windows 2003/2008 Active Directory if DumpSec cannot be run:</t>
    </r>
    <r>
      <rPr>
        <sz val="11"/>
        <color rgb="FF000000"/>
        <rFont val="Calibri"/>
      </rPr>
      <t xml:space="preserve">
</t>
    </r>
    <r>
      <rPr>
        <sz val="11"/>
        <color rgb="FF000000"/>
        <rFont val="Calibri"/>
      </rPr>
      <t>Open a Command Prompt.</t>
    </r>
    <r>
      <rPr>
        <sz val="11"/>
        <color rgb="FF000000"/>
        <rFont val="Calibri"/>
      </rPr>
      <t xml:space="preserve">
</t>
    </r>
    <r>
      <rPr>
        <sz val="11"/>
        <color rgb="FF000000"/>
        <rFont val="Calibri"/>
      </rPr>
      <t>Enter “Dsquery user -limit 0 | Dsget user -dn -pwdneverexpires”.</t>
    </r>
    <r>
      <rPr>
        <sz val="11"/>
        <color rgb="FF000000"/>
        <rFont val="Calibri"/>
      </rPr>
      <t xml:space="preserve">
</t>
    </r>
    <r>
      <rPr>
        <sz val="11"/>
        <color rgb="FF000000"/>
        <rFont val="Calibri"/>
      </rPr>
      <t>This will return a list of User Accounts with Yes/No for Pwdneverexpires.</t>
    </r>
    <r>
      <rPr>
        <sz val="11"/>
        <color rgb="FF000000"/>
        <rFont val="Calibri"/>
      </rPr>
      <t xml:space="preserve">
</t>
    </r>
    <r>
      <rPr>
        <sz val="11"/>
        <color rgb="FF000000"/>
        <rFont val="Calibri"/>
      </rPr>
      <t>If any accounts have "Yes", then this is a finding.</t>
    </r>
    <r>
      <rPr>
        <sz val="11"/>
        <color rgb="FF000000"/>
        <rFont val="Calibri"/>
      </rPr>
      <t xml:space="preserve">
</t>
    </r>
    <r>
      <rPr>
        <sz val="11"/>
        <color rgb="FF000000"/>
        <rFont val="Calibri"/>
      </rPr>
      <t>The results can be directed to a text file by adding “&gt; filename.txt” at the end of the command</t>
    </r>
    <r>
      <rPr>
        <sz val="11"/>
        <color rgb="FF000000"/>
        <rFont val="Calibri"/>
      </rPr>
      <t xml:space="preserve">
</t>
    </r>
    <r>
      <rPr>
        <sz val="11"/>
        <color rgb="FF000000"/>
        <rFont val="Calibri"/>
      </rPr>
      <t>The following are exempt from this requirement:</t>
    </r>
    <r>
      <rPr>
        <sz val="11"/>
        <color rgb="FF000000"/>
        <rFont val="Calibri"/>
      </rPr>
      <t xml:space="preserve">
</t>
    </r>
    <r>
      <rPr>
        <sz val="11"/>
        <color rgb="FF000000"/>
        <rFont val="Calibri"/>
      </rPr>
      <t>Built-in Administrator Account</t>
    </r>
    <r>
      <rPr>
        <sz val="11"/>
        <color rgb="FF000000"/>
        <rFont val="Calibri"/>
      </rPr>
      <t xml:space="preserve">
</t>
    </r>
    <r>
      <rPr>
        <sz val="11"/>
        <color rgb="FF000000"/>
        <rFont val="Calibri"/>
      </rPr>
      <t>Application Accounts</t>
    </r>
    <r>
      <rPr>
        <sz val="11"/>
        <color rgb="FF000000"/>
        <rFont val="Calibri"/>
      </rPr>
      <t xml:space="preserve">
</t>
    </r>
    <r>
      <rPr>
        <sz val="11"/>
        <color rgb="FF000000"/>
        <rFont val="Calibri"/>
      </rPr>
      <t>Documentable Explanation: Accounts that meet the requirements for allowable exceptions should be documented with the IAO.</t>
    </r>
  </si>
  <si>
    <t>V-6850</t>
  </si>
  <si>
    <r>
      <rPr>
        <sz val="11"/>
        <rFont val="Calibri"/>
      </rPr>
      <t>Auditing must be configured as required.</t>
    </r>
  </si>
  <si>
    <r>
      <rPr>
        <sz val="11"/>
        <color rgb="FF000000"/>
        <rFont val="Calibri"/>
      </rPr>
      <t>Configure the system to audit subcategories as outlined below.</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Execute the following command for each subcategory.</t>
    </r>
    <r>
      <rPr>
        <sz val="11"/>
        <color rgb="FF000000"/>
        <rFont val="Calibri"/>
      </rPr>
      <t xml:space="preserve">
</t>
    </r>
    <r>
      <rPr>
        <sz val="11"/>
        <color rgb="FF000000"/>
        <rFont val="Calibri"/>
      </rPr>
      <t>Auditpol /set /subcategory:"subcategory name" /success:enable(disable) /failure:enable(disable)</t>
    </r>
    <r>
      <rPr>
        <sz val="11"/>
        <color rgb="FF000000"/>
        <rFont val="Calibri"/>
      </rPr>
      <t xml:space="preserve">
</t>
    </r>
    <r>
      <rPr>
        <sz val="11"/>
        <color rgb="FF000000"/>
        <rFont val="Calibri"/>
      </rPr>
      <t>(Include the quotes around the subcategory name).</t>
    </r>
    <r>
      <rPr>
        <sz val="11"/>
        <color rgb="FF000000"/>
        <rFont val="Calibri"/>
      </rPr>
      <t xml:space="preserve">
</t>
    </r>
    <r>
      <rPr>
        <sz val="11"/>
        <color rgb="FF000000"/>
        <rFont val="Calibri"/>
      </rPr>
      <t>System</t>
    </r>
    <r>
      <rPr>
        <sz val="11"/>
        <color rgb="FF000000"/>
        <rFont val="Calibri"/>
      </rPr>
      <t xml:space="preserve">
</t>
    </r>
    <r>
      <rPr>
        <sz val="11"/>
        <color rgb="FF000000"/>
        <rFont val="Calibri"/>
      </rPr>
      <t>Security System Extension - Success and Failure</t>
    </r>
    <r>
      <rPr>
        <sz val="11"/>
        <color rgb="FF000000"/>
        <rFont val="Calibri"/>
      </rPr>
      <t xml:space="preserve">
</t>
    </r>
    <r>
      <rPr>
        <sz val="11"/>
        <color rgb="FF000000"/>
        <rFont val="Calibri"/>
      </rPr>
      <t>System Integrity - Success and Failure</t>
    </r>
    <r>
      <rPr>
        <sz val="11"/>
        <color rgb="FF000000"/>
        <rFont val="Calibri"/>
      </rPr>
      <t xml:space="preserve">
</t>
    </r>
    <r>
      <rPr>
        <sz val="11"/>
        <color rgb="FF000000"/>
        <rFont val="Calibri"/>
      </rPr>
      <t>IPSec Driver - Success and Failure</t>
    </r>
    <r>
      <rPr>
        <sz val="11"/>
        <color rgb="FF000000"/>
        <rFont val="Calibri"/>
      </rPr>
      <t xml:space="preserve">
</t>
    </r>
    <r>
      <rPr>
        <sz val="11"/>
        <color rgb="FF000000"/>
        <rFont val="Calibri"/>
      </rPr>
      <t>Security State Change - Success and Failure</t>
    </r>
    <r>
      <rPr>
        <sz val="11"/>
        <color rgb="FF000000"/>
        <rFont val="Calibri"/>
      </rPr>
      <t xml:space="preserve">
</t>
    </r>
    <r>
      <rPr>
        <sz val="11"/>
        <color rgb="FF000000"/>
        <rFont val="Calibri"/>
      </rPr>
      <t>Logon/Logoff</t>
    </r>
    <r>
      <rPr>
        <sz val="11"/>
        <color rgb="FF000000"/>
        <rFont val="Calibri"/>
      </rPr>
      <t xml:space="preserve">
</t>
    </r>
    <r>
      <rPr>
        <sz val="11"/>
        <color rgb="FF000000"/>
        <rFont val="Calibri"/>
      </rPr>
      <t>Logon - Success and Failure</t>
    </r>
    <r>
      <rPr>
        <sz val="11"/>
        <color rgb="FF000000"/>
        <rFont val="Calibri"/>
      </rPr>
      <t xml:space="preserve">
</t>
    </r>
    <r>
      <rPr>
        <sz val="11"/>
        <color rgb="FF000000"/>
        <rFont val="Calibri"/>
      </rPr>
      <t>Logoff - Success</t>
    </r>
    <r>
      <rPr>
        <sz val="11"/>
        <color rgb="FF000000"/>
        <rFont val="Calibri"/>
      </rPr>
      <t xml:space="preserve">
</t>
    </r>
    <r>
      <rPr>
        <sz val="11"/>
        <color rgb="FF000000"/>
        <rFont val="Calibri"/>
      </rPr>
      <t>Special Logon - Success</t>
    </r>
    <r>
      <rPr>
        <sz val="11"/>
        <color rgb="FF000000"/>
        <rFont val="Calibri"/>
      </rPr>
      <t xml:space="preserve">
</t>
    </r>
    <r>
      <rPr>
        <sz val="11"/>
        <color rgb="FF000000"/>
        <rFont val="Calibri"/>
      </rPr>
      <t>Privilege Use</t>
    </r>
    <r>
      <rPr>
        <sz val="11"/>
        <color rgb="FF000000"/>
        <rFont val="Calibri"/>
      </rPr>
      <t xml:space="preserve">
</t>
    </r>
    <r>
      <rPr>
        <sz val="11"/>
        <color rgb="FF000000"/>
        <rFont val="Calibri"/>
      </rPr>
      <t>Sensitive Privilege Use - Success and Failure</t>
    </r>
    <r>
      <rPr>
        <sz val="11"/>
        <color rgb="FF000000"/>
        <rFont val="Calibri"/>
      </rPr>
      <t xml:space="preserve">
</t>
    </r>
    <r>
      <rPr>
        <sz val="11"/>
        <color rgb="FF000000"/>
        <rFont val="Calibri"/>
      </rPr>
      <t>Detailed Tracking</t>
    </r>
    <r>
      <rPr>
        <sz val="11"/>
        <color rgb="FF000000"/>
        <rFont val="Calibri"/>
      </rPr>
      <t xml:space="preserve">
</t>
    </r>
    <r>
      <rPr>
        <sz val="11"/>
        <color rgb="FF000000"/>
        <rFont val="Calibri"/>
      </rPr>
      <t>Process Creation - Success</t>
    </r>
    <r>
      <rPr>
        <sz val="11"/>
        <color rgb="FF000000"/>
        <rFont val="Calibri"/>
      </rPr>
      <t xml:space="preserve">
</t>
    </r>
    <r>
      <rPr>
        <sz val="11"/>
        <color rgb="FF000000"/>
        <rFont val="Calibri"/>
      </rPr>
      <t>Policy Change</t>
    </r>
    <r>
      <rPr>
        <sz val="11"/>
        <color rgb="FF000000"/>
        <rFont val="Calibri"/>
      </rPr>
      <t xml:space="preserve">
</t>
    </r>
    <r>
      <rPr>
        <sz val="11"/>
        <color rgb="FF000000"/>
        <rFont val="Calibri"/>
      </rPr>
      <t>Audit Policy Change - Success and Failure</t>
    </r>
    <r>
      <rPr>
        <sz val="11"/>
        <color rgb="FF000000"/>
        <rFont val="Calibri"/>
      </rPr>
      <t xml:space="preserve">
</t>
    </r>
    <r>
      <rPr>
        <sz val="11"/>
        <color rgb="FF000000"/>
        <rFont val="Calibri"/>
      </rPr>
      <t>Authentication Policy Change - Success</t>
    </r>
    <r>
      <rPr>
        <sz val="11"/>
        <color rgb="FF000000"/>
        <rFont val="Calibri"/>
      </rPr>
      <t xml:space="preserve">
</t>
    </r>
    <r>
      <rPr>
        <sz val="11"/>
        <color rgb="FF000000"/>
        <rFont val="Calibri"/>
      </rPr>
      <t>Account Management</t>
    </r>
    <r>
      <rPr>
        <sz val="11"/>
        <color rgb="FF000000"/>
        <rFont val="Calibri"/>
      </rPr>
      <t xml:space="preserve">
</t>
    </r>
    <r>
      <rPr>
        <sz val="11"/>
        <color rgb="FF000000"/>
        <rFont val="Calibri"/>
      </rPr>
      <t>User Account Management - Success and Failure</t>
    </r>
    <r>
      <rPr>
        <sz val="11"/>
        <color rgb="FF000000"/>
        <rFont val="Calibri"/>
      </rPr>
      <t xml:space="preserve">
</t>
    </r>
    <r>
      <rPr>
        <sz val="11"/>
        <color rgb="FF000000"/>
        <rFont val="Calibri"/>
      </rPr>
      <t>Computer Account Management - Success and Failure</t>
    </r>
    <r>
      <rPr>
        <sz val="11"/>
        <color rgb="FF000000"/>
        <rFont val="Calibri"/>
      </rPr>
      <t xml:space="preserve">
</t>
    </r>
    <r>
      <rPr>
        <sz val="11"/>
        <color rgb="FF000000"/>
        <rFont val="Calibri"/>
      </rPr>
      <t>Security Group Management - Success and Failure</t>
    </r>
    <r>
      <rPr>
        <sz val="11"/>
        <color rgb="FF000000"/>
        <rFont val="Calibri"/>
      </rPr>
      <t xml:space="preserve">
</t>
    </r>
    <r>
      <rPr>
        <sz val="11"/>
        <color rgb="FF000000"/>
        <rFont val="Calibri"/>
      </rPr>
      <t>Other Account Management Events - Success and Failure</t>
    </r>
    <r>
      <rPr>
        <sz val="11"/>
        <color rgb="FF000000"/>
        <rFont val="Calibri"/>
      </rPr>
      <t xml:space="preserve">
</t>
    </r>
    <r>
      <rPr>
        <sz val="11"/>
        <color rgb="FF000000"/>
        <rFont val="Calibri"/>
      </rPr>
      <t>Account Logon</t>
    </r>
    <r>
      <rPr>
        <sz val="11"/>
        <color rgb="FF000000"/>
        <rFont val="Calibri"/>
      </rPr>
      <t xml:space="preserve">
</t>
    </r>
    <r>
      <rPr>
        <sz val="11"/>
        <color rgb="FF000000"/>
        <rFont val="Calibri"/>
      </rPr>
      <t>Credential Validation - Success and Failure</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</si>
  <si>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</si>
  <si>
    <r>
      <rPr>
        <sz val="11"/>
        <color rgb="FF000000"/>
        <rFont val="Calibri"/>
      </rPr>
      <t>Verify the configuration of the audit subcategories listed below. The Auditpol.exe tool must be used to view the detailed audit policy.</t>
    </r>
    <r>
      <rPr>
        <sz val="11"/>
        <color rgb="FF000000"/>
        <rFont val="Calibri"/>
      </rPr>
      <t xml:space="preserve">
</t>
    </r>
    <r>
      <rPr>
        <sz val="11"/>
        <color rgb="FF000000"/>
        <rFont val="Calibri"/>
      </rPr>
      <t>Security Option "Audit: Force audit policy subcategory settings (Windows Vista or later) to override audit policy category settings" must be set to "Enabled" (V-14230) for the detailed auditing subcategories to be effective. The major audit categories in Local Policies will not be effective.</t>
    </r>
    <r>
      <rPr>
        <sz val="11"/>
        <color rgb="FF000000"/>
        <rFont val="Calibri"/>
      </rPr>
      <t xml:space="preserve">
</t>
    </r>
    <r>
      <rPr>
        <sz val="11"/>
        <color rgb="FF000000"/>
        <rFont val="Calibri"/>
      </rPr>
      <t>Open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If auditing is not configured for at least Success and/or Failure as listed below, this is a finding.</t>
    </r>
    <r>
      <rPr>
        <sz val="11"/>
        <color rgb="FF000000"/>
        <rFont val="Calibri"/>
      </rPr>
      <t xml:space="preserve">
</t>
    </r>
    <r>
      <rPr>
        <sz val="11"/>
        <color rgb="FF000000"/>
        <rFont val="Calibri"/>
      </rPr>
      <t>Subcategories not listed are not required but may be configured as needed by the site.</t>
    </r>
    <r>
      <rPr>
        <sz val="11"/>
        <color rgb="FF000000"/>
        <rFont val="Calibri"/>
      </rPr>
      <t xml:space="preserve">
</t>
    </r>
    <r>
      <rPr>
        <sz val="11"/>
        <color rgb="FF000000"/>
        <rFont val="Calibri"/>
      </rPr>
      <t>System</t>
    </r>
    <r>
      <rPr>
        <sz val="11"/>
        <color rgb="FF000000"/>
        <rFont val="Calibri"/>
      </rPr>
      <t xml:space="preserve">
</t>
    </r>
    <r>
      <rPr>
        <sz val="11"/>
        <color rgb="FF000000"/>
        <rFont val="Calibri"/>
      </rPr>
      <t>Security System Extension - Success and Failure</t>
    </r>
    <r>
      <rPr>
        <sz val="11"/>
        <color rgb="FF000000"/>
        <rFont val="Calibri"/>
      </rPr>
      <t xml:space="preserve">
</t>
    </r>
    <r>
      <rPr>
        <sz val="11"/>
        <color rgb="FF000000"/>
        <rFont val="Calibri"/>
      </rPr>
      <t>System Integrity - Success and Failure</t>
    </r>
    <r>
      <rPr>
        <sz val="11"/>
        <color rgb="FF000000"/>
        <rFont val="Calibri"/>
      </rPr>
      <t xml:space="preserve">
</t>
    </r>
    <r>
      <rPr>
        <sz val="11"/>
        <color rgb="FF000000"/>
        <rFont val="Calibri"/>
      </rPr>
      <t>IPSec Driver - Success and Failure</t>
    </r>
    <r>
      <rPr>
        <sz val="11"/>
        <color rgb="FF000000"/>
        <rFont val="Calibri"/>
      </rPr>
      <t xml:space="preserve">
</t>
    </r>
    <r>
      <rPr>
        <sz val="11"/>
        <color rgb="FF000000"/>
        <rFont val="Calibri"/>
      </rPr>
      <t>Security State Change - Success and Failure</t>
    </r>
    <r>
      <rPr>
        <sz val="11"/>
        <color rgb="FF000000"/>
        <rFont val="Calibri"/>
      </rPr>
      <t xml:space="preserve">
</t>
    </r>
    <r>
      <rPr>
        <sz val="11"/>
        <color rgb="FF000000"/>
        <rFont val="Calibri"/>
      </rPr>
      <t>Logon/Logoff</t>
    </r>
    <r>
      <rPr>
        <sz val="11"/>
        <color rgb="FF000000"/>
        <rFont val="Calibri"/>
      </rPr>
      <t xml:space="preserve">
</t>
    </r>
    <r>
      <rPr>
        <sz val="11"/>
        <color rgb="FF000000"/>
        <rFont val="Calibri"/>
      </rPr>
      <t>Logon - Success and Failure</t>
    </r>
    <r>
      <rPr>
        <sz val="11"/>
        <color rgb="FF000000"/>
        <rFont val="Calibri"/>
      </rPr>
      <t xml:space="preserve">
</t>
    </r>
    <r>
      <rPr>
        <sz val="11"/>
        <color rgb="FF000000"/>
        <rFont val="Calibri"/>
      </rPr>
      <t>Logoff - Success</t>
    </r>
    <r>
      <rPr>
        <sz val="11"/>
        <color rgb="FF000000"/>
        <rFont val="Calibri"/>
      </rPr>
      <t xml:space="preserve">
</t>
    </r>
    <r>
      <rPr>
        <sz val="11"/>
        <color rgb="FF000000"/>
        <rFont val="Calibri"/>
      </rPr>
      <t>Special Logon - Success</t>
    </r>
    <r>
      <rPr>
        <sz val="11"/>
        <color rgb="FF000000"/>
        <rFont val="Calibri"/>
      </rPr>
      <t xml:space="preserve">
</t>
    </r>
    <r>
      <rPr>
        <sz val="11"/>
        <color rgb="FF000000"/>
        <rFont val="Calibri"/>
      </rPr>
      <t>Privilege Use</t>
    </r>
    <r>
      <rPr>
        <sz val="11"/>
        <color rgb="FF000000"/>
        <rFont val="Calibri"/>
      </rPr>
      <t xml:space="preserve">
</t>
    </r>
    <r>
      <rPr>
        <sz val="11"/>
        <color rgb="FF000000"/>
        <rFont val="Calibri"/>
      </rPr>
      <t>Sensitive Privilege Use - Success and Failure</t>
    </r>
    <r>
      <rPr>
        <sz val="11"/>
        <color rgb="FF000000"/>
        <rFont val="Calibri"/>
      </rPr>
      <t xml:space="preserve">
</t>
    </r>
    <r>
      <rPr>
        <sz val="11"/>
        <color rgb="FF000000"/>
        <rFont val="Calibri"/>
      </rPr>
      <t>Detailed Tracking</t>
    </r>
    <r>
      <rPr>
        <sz val="11"/>
        <color rgb="FF000000"/>
        <rFont val="Calibri"/>
      </rPr>
      <t xml:space="preserve">
</t>
    </r>
    <r>
      <rPr>
        <sz val="11"/>
        <color rgb="FF000000"/>
        <rFont val="Calibri"/>
      </rPr>
      <t>Process Creation - Success</t>
    </r>
    <r>
      <rPr>
        <sz val="11"/>
        <color rgb="FF000000"/>
        <rFont val="Calibri"/>
      </rPr>
      <t xml:space="preserve">
</t>
    </r>
    <r>
      <rPr>
        <sz val="11"/>
        <color rgb="FF000000"/>
        <rFont val="Calibri"/>
      </rPr>
      <t>Policy Change</t>
    </r>
    <r>
      <rPr>
        <sz val="11"/>
        <color rgb="FF000000"/>
        <rFont val="Calibri"/>
      </rPr>
      <t xml:space="preserve">
</t>
    </r>
    <r>
      <rPr>
        <sz val="11"/>
        <color rgb="FF000000"/>
        <rFont val="Calibri"/>
      </rPr>
      <t>Audit Policy Change - Success and Failure</t>
    </r>
    <r>
      <rPr>
        <sz val="11"/>
        <color rgb="FF000000"/>
        <rFont val="Calibri"/>
      </rPr>
      <t xml:space="preserve">
</t>
    </r>
    <r>
      <rPr>
        <sz val="11"/>
        <color rgb="FF000000"/>
        <rFont val="Calibri"/>
      </rPr>
      <t>Authentication Policy Change - Success</t>
    </r>
    <r>
      <rPr>
        <sz val="11"/>
        <color rgb="FF000000"/>
        <rFont val="Calibri"/>
      </rPr>
      <t xml:space="preserve">
</t>
    </r>
    <r>
      <rPr>
        <sz val="11"/>
        <color rgb="FF000000"/>
        <rFont val="Calibri"/>
      </rPr>
      <t>Account Management</t>
    </r>
    <r>
      <rPr>
        <sz val="11"/>
        <color rgb="FF000000"/>
        <rFont val="Calibri"/>
      </rPr>
      <t xml:space="preserve">
</t>
    </r>
    <r>
      <rPr>
        <sz val="11"/>
        <color rgb="FF000000"/>
        <rFont val="Calibri"/>
      </rPr>
      <t>User Account Management - Success and Failure</t>
    </r>
    <r>
      <rPr>
        <sz val="11"/>
        <color rgb="FF000000"/>
        <rFont val="Calibri"/>
      </rPr>
      <t xml:space="preserve">
</t>
    </r>
    <r>
      <rPr>
        <sz val="11"/>
        <color rgb="FF000000"/>
        <rFont val="Calibri"/>
      </rPr>
      <t>Computer Account Management - Success and Failure</t>
    </r>
    <r>
      <rPr>
        <sz val="11"/>
        <color rgb="FF000000"/>
        <rFont val="Calibri"/>
      </rPr>
      <t xml:space="preserve">
</t>
    </r>
    <r>
      <rPr>
        <sz val="11"/>
        <color rgb="FF000000"/>
        <rFont val="Calibri"/>
      </rPr>
      <t>Security Group Management - Success and Failure</t>
    </r>
    <r>
      <rPr>
        <sz val="11"/>
        <color rgb="FF000000"/>
        <rFont val="Calibri"/>
      </rPr>
      <t xml:space="preserve">
</t>
    </r>
    <r>
      <rPr>
        <sz val="11"/>
        <color rgb="FF000000"/>
        <rFont val="Calibri"/>
      </rPr>
      <t>Other Account Management Events - Success and Failure</t>
    </r>
    <r>
      <rPr>
        <sz val="11"/>
        <color rgb="FF000000"/>
        <rFont val="Calibri"/>
      </rPr>
      <t xml:space="preserve">
</t>
    </r>
    <r>
      <rPr>
        <sz val="11"/>
        <color rgb="FF000000"/>
        <rFont val="Calibri"/>
      </rPr>
      <t>Account Logon</t>
    </r>
    <r>
      <rPr>
        <sz val="11"/>
        <color rgb="FF000000"/>
        <rFont val="Calibri"/>
      </rPr>
      <t xml:space="preserve">
</t>
    </r>
    <r>
      <rPr>
        <sz val="11"/>
        <color rgb="FF000000"/>
        <rFont val="Calibri"/>
      </rPr>
      <t>Credential Validation - Success and Failure</t>
    </r>
  </si>
  <si>
    <t>V-7002</t>
  </si>
  <si>
    <r>
      <rPr>
        <sz val="11"/>
        <rFont val="Calibri"/>
      </rPr>
      <t>DOD information system access does not require the use of a password.</t>
    </r>
  </si>
  <si>
    <r>
      <rPr>
        <sz val="11"/>
        <color rgb="FF000000"/>
        <rFont val="Calibri"/>
      </rPr>
      <t>Configure all DoD information systems to require passwords to gain access.</t>
    </r>
    <r>
      <rPr>
        <sz val="11"/>
        <color rgb="FF000000"/>
        <rFont val="Calibri"/>
      </rPr>
      <t xml:space="preserve">
</t>
    </r>
    <r>
      <rPr>
        <sz val="11"/>
        <color rgb="FF000000"/>
        <rFont val="Calibri"/>
      </rPr>
      <t>The password required flag can be set by entering the following on a command line: “Net user &lt;account_name&gt; /passwordreq:yes”.</t>
    </r>
  </si>
  <si>
    <r>
      <rPr>
        <sz val="11"/>
        <color rgb="FF000000"/>
        <rFont val="Calibri"/>
      </rPr>
      <t>The lack of password protection enables anyone to gain access to the information system, which opens a backdoor opportunity for intruders to compromise the system as well as other resources within the same administrative domain.</t>
    </r>
  </si>
  <si>
    <r>
      <rPr>
        <sz val="11"/>
        <color rgb="FF000000"/>
        <rFont val="Calibri"/>
      </rPr>
      <t>Using the DUMPSEC utility:</t>
    </r>
    <r>
      <rPr>
        <sz val="11"/>
        <color rgb="FF000000"/>
        <rFont val="Calibri"/>
      </rPr>
      <t xml:space="preserve">
</t>
    </r>
    <r>
      <rPr>
        <sz val="11"/>
        <color rgb="FF000000"/>
        <rFont val="Calibri"/>
      </rPr>
      <t>Select “Dump Users as Table” from the “Report” menu.</t>
    </r>
    <r>
      <rPr>
        <sz val="11"/>
        <color rgb="FF000000"/>
        <rFont val="Calibri"/>
      </rPr>
      <t xml:space="preserve">
</t>
    </r>
    <r>
      <rPr>
        <sz val="11"/>
        <color rgb="FF000000"/>
        <rFont val="Calibri"/>
      </rPr>
      <t>Select the available fields in the following sequence, and click on the “Add” button for each entry:</t>
    </r>
    <r>
      <rPr>
        <sz val="11"/>
        <color rgb="FF000000"/>
        <rFont val="Calibri"/>
      </rPr>
      <t xml:space="preserve">
</t>
    </r>
    <r>
      <rPr>
        <sz val="11"/>
        <color rgb="FF000000"/>
        <rFont val="Calibri"/>
      </rPr>
      <t>UserName</t>
    </r>
    <r>
      <rPr>
        <sz val="11"/>
        <color rgb="FF000000"/>
        <rFont val="Calibri"/>
      </rPr>
      <t xml:space="preserve">
</t>
    </r>
    <r>
      <rPr>
        <sz val="11"/>
        <color rgb="FF000000"/>
        <rFont val="Calibri"/>
      </rPr>
      <t>SID</t>
    </r>
    <r>
      <rPr>
        <sz val="11"/>
        <color rgb="FF000000"/>
        <rFont val="Calibri"/>
      </rPr>
      <t xml:space="preserve">
</t>
    </r>
    <r>
      <rPr>
        <sz val="11"/>
        <color rgb="FF000000"/>
        <rFont val="Calibri"/>
      </rPr>
      <t>PswdRequired</t>
    </r>
    <r>
      <rPr>
        <sz val="11"/>
        <color rgb="FF000000"/>
        <rFont val="Calibri"/>
      </rPr>
      <t xml:space="preserve">
</t>
    </r>
    <r>
      <rPr>
        <sz val="11"/>
        <color rgb="FF000000"/>
        <rFont val="Calibri"/>
      </rPr>
      <t>PswdExpires</t>
    </r>
    <r>
      <rPr>
        <sz val="11"/>
        <color rgb="FF000000"/>
        <rFont val="Calibri"/>
      </rPr>
      <t xml:space="preserve">
</t>
    </r>
    <r>
      <rPr>
        <sz val="11"/>
        <color rgb="FF000000"/>
        <rFont val="Calibri"/>
      </rPr>
      <t>LastLogonTime</t>
    </r>
    <r>
      <rPr>
        <sz val="11"/>
        <color rgb="FF000000"/>
        <rFont val="Calibri"/>
      </rPr>
      <t xml:space="preserve">
</t>
    </r>
    <r>
      <rPr>
        <sz val="11"/>
        <color rgb="FF000000"/>
        <rFont val="Calibri"/>
      </rPr>
      <t>AcctDisabled</t>
    </r>
    <r>
      <rPr>
        <sz val="11"/>
        <color rgb="FF000000"/>
        <rFont val="Calibri"/>
      </rPr>
      <t xml:space="preserve">
</t>
    </r>
    <r>
      <rPr>
        <sz val="11"/>
        <color rgb="FF000000"/>
        <rFont val="Calibri"/>
      </rPr>
      <t>Groups</t>
    </r>
    <r>
      <rPr>
        <sz val="11"/>
        <color rgb="FF000000"/>
        <rFont val="Calibri"/>
      </rPr>
      <t xml:space="preserve">
</t>
    </r>
    <r>
      <rPr>
        <sz val="11"/>
        <color rgb="FF000000"/>
        <rFont val="Calibri"/>
      </rPr>
      <t>If any accounts listed in the user report have a “No” in the “PswdRequired” column, then this is a finding.</t>
    </r>
    <r>
      <rPr>
        <sz val="11"/>
        <color rgb="FF000000"/>
        <rFont val="Calibri"/>
      </rPr>
      <t xml:space="preserve">
</t>
    </r>
    <r>
      <rPr>
        <sz val="11"/>
        <color rgb="FF000000"/>
        <rFont val="Calibri"/>
      </rPr>
      <t>Note:  Some built-in or application-generated accounts (e.g., Guest, IWAM_, IUSR, etc.) will not have this flag set, even though there are passwords present.  It can be set by entering the following on a command line: “Net user &lt;account_name&gt; /passwordreq:yes”.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Severity Override: For a DISABLED account(s) with a blank or null password, classify/downgrade this finding to a Category 2 finding.</t>
    </r>
  </si>
  <si>
    <t>V-11806</t>
  </si>
  <si>
    <r>
      <rPr>
        <sz val="11"/>
        <rFont val="Calibri"/>
      </rPr>
      <t>The system is configured to allow the display of the last user name on the logon screen.</t>
    </r>
  </si>
  <si>
    <r>
      <rPr>
        <sz val="11"/>
        <color rgb="FF000000"/>
        <rFont val="Calibri"/>
      </rPr>
      <t>Configure the policy value for Computer Configuration -&gt; Windows Settings -&gt; Security Settings -&gt; Local Policies -&gt; Security Options -&gt; “Interactive logon: Do not display last user name” to “Enabled”.</t>
    </r>
  </si>
  <si>
    <r>
      <rPr>
        <sz val="11"/>
        <color rgb="FF000000"/>
        <rFont val="Calibri"/>
      </rPr>
      <t>The user name of the last user to log onto a system will not be displayed.  This eliminates half of the Userid/Password equation that an unauthorized person would need to log on.</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</si>
  <si>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“Interactive logon: Do not display last user name”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DontDisplayLastUserName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</si>
  <si>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V-14224</t>
  </si>
  <si>
    <r>
      <rPr>
        <sz val="11"/>
        <rFont val="Calibri"/>
      </rPr>
      <t>The system does not have a backup administrator account</t>
    </r>
  </si>
  <si>
    <r>
      <rPr>
        <sz val="11"/>
        <color rgb="FF000000"/>
        <rFont val="Calibri"/>
      </rPr>
      <t>Create a contingency plan for administering a system in emergency situations.</t>
    </r>
  </si>
  <si>
    <r>
      <rPr>
        <sz val="11"/>
        <color rgb="FF000000"/>
        <rFont val="Calibri"/>
      </rPr>
      <t>The built-in administrator account, as a well known account subject to attack, is disabled by default and per STIG requirements.  Domain Admins on domain joined systems should provide sufficient availability for administering a system.  A site with limited administrators must ensure they have a contingency for administering a non-domain system.</t>
    </r>
  </si>
  <si>
    <r>
      <rPr>
        <sz val="11"/>
        <color rgb="FF000000"/>
        <rFont val="Calibri"/>
      </rPr>
      <t>Determine if there is a contingency for administering a non-domain system with limited administrators.  If a backup administrator account exists it must be documented with the IAO and it must be stored with its password in a secure location.</t>
    </r>
  </si>
  <si>
    <t>V-14225</t>
  </si>
  <si>
    <r>
      <rPr>
        <sz val="11"/>
        <rFont val="Calibri"/>
      </rPr>
      <t>Administrator Passwords are changed when necessary.</t>
    </r>
  </si>
  <si>
    <r>
      <rPr>
        <sz val="11"/>
        <color rgb="FF000000"/>
        <rFont val="Calibri"/>
      </rPr>
      <t>Define a policy for required password changes for the default and backup admin account.</t>
    </r>
  </si>
  <si>
    <r>
      <rPr>
        <sz val="11"/>
        <color rgb="FF000000"/>
        <rFont val="Calibri"/>
      </rPr>
      <t>This check verifies that the passwords for the default and backup administrator accounts are changed at least annually or when any member of the administrative team leaves the organization.</t>
    </r>
  </si>
  <si>
    <r>
      <rPr>
        <sz val="11"/>
        <color rgb="FF000000"/>
        <rFont val="Calibri"/>
      </rPr>
      <t>Interview the SA or IAM to determine if the site has a policy that requires the default and backup admin passwords to be changed at least annually or when any member of the administrative team leaves the organization.</t>
    </r>
  </si>
  <si>
    <t>V-14228</t>
  </si>
  <si>
    <r>
      <rPr>
        <sz val="11"/>
        <rFont val="Calibri"/>
      </rPr>
      <t>Auditing Access of Global System Objects must be turned off.</t>
    </r>
  </si>
  <si>
    <r>
      <rPr>
        <sz val="11"/>
        <color rgb="FF000000"/>
        <rFont val="Calibri"/>
      </rPr>
      <t>Configure the policy value for Computer Configuration -&gt; Windows Settings -&gt; Security Settings -&gt; Local Policies -&gt; Security Options -&gt; "Audit: Audit the access of global system objects" to "Disabled".</t>
    </r>
  </si>
  <si>
    <r>
      <rPr>
        <sz val="11"/>
        <color rgb="FF000000"/>
        <rFont val="Calibri"/>
      </rPr>
      <t>This setting prevents the system from setting up a default system access control list for certain system objects, which could create a very large number of security events, filling the security log in Windows and making it difficult to identify actual issues.</t>
    </r>
  </si>
  <si>
    <r>
      <rPr>
        <sz val="11"/>
        <color rgb="FF000000"/>
        <rFont val="Calibri"/>
      </rPr>
      <t>Analyze the system using the Security Configuration and Analysis snap-in.</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"Audit: Audit the access of global system objects" is not set to "Disabled",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AuditBaseObjects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t>
    </r>
  </si>
  <si>
    <t>V-14229</t>
  </si>
  <si>
    <r>
      <rPr>
        <sz val="11"/>
        <rFont val="Calibri"/>
      </rPr>
      <t>Audit of Backup and Restore Privileges is not turned off.</t>
    </r>
  </si>
  <si>
    <r>
      <rPr>
        <sz val="11"/>
        <color rgb="FF000000"/>
        <rFont val="Calibri"/>
      </rPr>
      <t>Configure the policy value for Computer Configuration -&gt; Windows Settings -&gt; Security Settings -&gt; Local Policies -&gt; Security Options -&gt; “Audit: Audit the use of Backup and Restore privilege” to “Disabled”.</t>
    </r>
  </si>
  <si>
    <r>
      <rPr>
        <sz val="11"/>
        <color rgb="FF000000"/>
        <rFont val="Calibri"/>
      </rPr>
      <t>This policy setting stops the system from generating audit events for every file backed up or restored which could fill the Security log in Windows.</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</si>
  <si>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“Audit: Audit the use of Backup and Restore privilege” is not set to “Disabled”,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FullPrivilegeAuditing</t>
    </r>
    <r>
      <rPr>
        <sz val="11"/>
        <color rgb="FF000000"/>
        <rFont val="Calibri"/>
      </rPr>
      <t xml:space="preserve">
</t>
    </r>
    <r>
      <rPr>
        <sz val="11"/>
        <color rgb="FF000000"/>
        <rFont val="Calibri"/>
      </rPr>
      <t>Value Type:  REG_Binary</t>
    </r>
    <r>
      <rPr>
        <sz val="11"/>
        <color rgb="FF000000"/>
        <rFont val="Calibri"/>
      </rPr>
      <t xml:space="preserve">
</t>
    </r>
    <r>
      <rPr>
        <sz val="11"/>
        <color rgb="FF000000"/>
        <rFont val="Calibri"/>
      </rPr>
      <t>Value:  0</t>
    </r>
  </si>
  <si>
    <t>V-14230</t>
  </si>
  <si>
    <r>
      <rPr>
        <sz val="11"/>
        <rFont val="Calibri"/>
      </rPr>
      <t>Audit policy using subcategories is enabled.</t>
    </r>
  </si>
  <si>
    <r>
      <rPr>
        <sz val="11"/>
        <color rgb="FF000000"/>
        <rFont val="Calibri"/>
      </rPr>
      <t>Configure the policy value for Computer Configuration -&gt; Windows Settings -&gt; Security Settings -&gt; Local Policies -&gt; Security Options -&gt; “Audit: Force audit policy subcategory settings (Windows Vista or later) to override audit policy category settings” to “Enabled”.</t>
    </r>
  </si>
  <si>
    <r>
      <rPr>
        <sz val="11"/>
        <color rgb="FF000000"/>
        <rFont val="Calibri"/>
      </rPr>
      <t>This policy setting allows administrators to enable the more precise auditing capabilities present in Windows Vista and later.</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</si>
  <si>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“Audit: Force audit policy subcategory settings (Windows Vista or later) to override audit policy category settings”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SCENoApplyLegacyAuditPolicy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</si>
  <si>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V-14231</t>
  </si>
  <si>
    <r>
      <rPr>
        <sz val="11"/>
        <rFont val="Calibri"/>
      </rPr>
      <t>Hide Computer from the browse list.</t>
    </r>
  </si>
  <si>
    <r>
      <rPr>
        <sz val="11"/>
        <color rgb="FF000000"/>
        <rFont val="Calibri"/>
      </rPr>
      <t>Configure the policy value for Computer Configuration -&gt; Windows Settings -&gt; Security Settings -&gt; Local Policies -&gt; Security Options -&gt; “MSS: (Hidden) Hide Computer From the Browse List” to “Enabled”.</t>
    </r>
  </si>
  <si>
    <r>
      <rPr>
        <sz val="11"/>
        <color rgb="FF000000"/>
        <rFont val="Calibri"/>
      </rPr>
      <t>This check verifies Windows Vista is configured to hide the computer from the browse list.</t>
    </r>
  </si>
  <si>
    <r>
      <rPr>
        <sz val="11"/>
        <color rgb="FF000000"/>
        <rFont val="Calibri"/>
      </rPr>
      <t xml:space="preserve">Analyze the system using the Security Configuration and Analysis snap-in. 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“MSS: (Hidden) Hide Computer From the Browse List”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Hidden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</si>
  <si>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V-14232</t>
  </si>
  <si>
    <r>
      <rPr>
        <sz val="11"/>
        <rFont val="Calibri"/>
      </rPr>
      <t>IPSec Exemptions are limited.</t>
    </r>
  </si>
  <si>
    <r>
      <rPr>
        <sz val="11"/>
        <color rgb="FF000000"/>
        <rFont val="Calibri"/>
      </rPr>
      <t>Configure the policy value for Computer Configuration -&gt; Windows Settings -&gt; Security Settings -&gt; Local Policies -&gt; Security Options -&gt; “MSS: (NoDefaultExempt) Configure IPSec exemptions for various types of network traffic” to “Multicast, broadcast and ISAKMP exempt (best for Windows XP)”.</t>
    </r>
  </si>
  <si>
    <r>
      <rPr>
        <sz val="11"/>
        <color rgb="FF000000"/>
        <rFont val="Calibri"/>
      </rPr>
      <t>This check verifies that Windows is configured to limit IPSec exemptions.</t>
    </r>
  </si>
  <si>
    <r>
      <rPr>
        <sz val="11"/>
        <color rgb="FF000000"/>
        <rFont val="Calibri"/>
      </rPr>
      <t xml:space="preserve">Analyze the system using the Security Configuration and Analysis snap-in.  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 xml:space="preserve">If the value for “MSS: (NoDefaultExempt) Configure IPSec exemptions for various types of network traffic” is not set to “Multicast, broadcast and ISAKMP exempt (best for Windows XP)”, then this is a finding. </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\System\CurrentControlSet\Services\IPSEC\</t>
    </r>
    <r>
      <rPr>
        <sz val="11"/>
        <color rgb="FF000000"/>
        <rFont val="Calibri"/>
      </rPr>
      <t xml:space="preserve">
</t>
    </r>
    <r>
      <rPr>
        <sz val="11"/>
        <color rgb="FF000000"/>
        <rFont val="Calibri"/>
      </rPr>
      <t>Value Name:  NoDefaultExempt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</si>
  <si>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V-14234</t>
  </si>
  <si>
    <r>
      <rPr>
        <sz val="11"/>
        <rFont val="Calibri"/>
      </rPr>
      <t>User Account Control - Built In Admin Approval Mode</t>
    </r>
  </si>
  <si>
    <r>
      <rPr>
        <sz val="11"/>
        <color rgb="FF000000"/>
        <rFont val="Calibri"/>
      </rPr>
      <t>Configure the policy value for Computer Configuration -&gt; Windows Settings -&gt; Security Settings -&gt; Local Policies -&gt; Security Options -&gt; “User Account Control: Admin Approval Mode for the Built-in Administrator account” to “Enabled”.</t>
    </r>
  </si>
  <si>
    <r>
      <rPr>
        <sz val="11"/>
        <color rgb="FF000000"/>
        <rFont val="Calibri"/>
      </rPr>
      <t>This check verifies whether the built-in Administrator account runs in Admin Approval Mode.</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</si>
  <si>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“User Account Control: Admin Approval Mode for the Built-in Administrator account”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FilterAdministratorToken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</si>
  <si>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V-14235</t>
  </si>
  <si>
    <r>
      <rPr>
        <sz val="11"/>
        <rFont val="Calibri"/>
      </rPr>
      <t>User Account Control - Behavior of elevation prompt for administrators</t>
    </r>
  </si>
  <si>
    <r>
      <rPr>
        <sz val="11"/>
        <color rgb="FF000000"/>
        <rFont val="Calibri"/>
      </rPr>
      <t>Configure the policy value for Computer Configuration -&gt; Windows Settings -&gt; Security Settings -&gt; Local Policies -&gt; Security Options -&gt; “User Account Control: Behavior of the elevation prompt for administrators in Admin Approval Mode” to “Prompt for consent”.</t>
    </r>
  </si>
  <si>
    <r>
      <rPr>
        <sz val="11"/>
        <color rgb="FF000000"/>
        <rFont val="Calibri"/>
      </rPr>
      <t>This check verifies whether logged on administrator is prompted for consent when he attempts to complete a task that requires raised privileges.</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</si>
  <si>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“User Account Control: Behavior of the elevation prompt for administrators in Admin Approval Mode” is not set to “Prompt for consent”,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ConsentPromptBehaviorAdmin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2 (Prompt for Consent)</t>
    </r>
  </si>
  <si>
    <t>V-14236</t>
  </si>
  <si>
    <r>
      <rPr>
        <sz val="11"/>
        <rFont val="Calibri"/>
      </rPr>
      <t>User Account Control - Behavior of elevation prompt for standard users.</t>
    </r>
  </si>
  <si>
    <r>
      <rPr>
        <sz val="11"/>
        <color rgb="FF000000"/>
        <rFont val="Calibri"/>
      </rPr>
      <t>Configure the policy value for Computer Configuration -&gt; Windows Settings -&gt; Security Settings -&gt; Local Policies -&gt; Security Options -&gt; “User Account Control: Behavior of the elevation prompt for standard users”  to “Prompt for credentials”.</t>
    </r>
  </si>
  <si>
    <r>
      <rPr>
        <sz val="11"/>
        <color rgb="FF000000"/>
        <rFont val="Calibri"/>
      </rPr>
      <t>This check verifies whether the logged on user is prompted for credentials when attempting to complete a task that requires raised privileges.</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</si>
  <si>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“User Account Control: Behavior of the elevation prompt for standard users” is not set to “Prompt for credentials”,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Registry Path: HKLM\Software\Microsoft\Windows\CurrentVersion\Policies\System\</t>
    </r>
    <r>
      <rPr>
        <sz val="11"/>
        <color rgb="FF000000"/>
        <rFont val="Calibri"/>
      </rPr>
      <t xml:space="preserve">
</t>
    </r>
    <r>
      <rPr>
        <sz val="11"/>
        <color rgb="FF000000"/>
        <rFont val="Calibri"/>
      </rPr>
      <t>Value Name:  ConsentPromptBehaviorUser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</si>
  <si>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V-14237</t>
  </si>
  <si>
    <r>
      <rPr>
        <sz val="11"/>
        <rFont val="Calibri"/>
      </rPr>
      <t>User Account Control - Detect Application Installations</t>
    </r>
  </si>
  <si>
    <r>
      <rPr>
        <sz val="11"/>
        <color rgb="FF000000"/>
        <rFont val="Calibri"/>
      </rPr>
      <t>Configure the policy value for Computer Configuration -&gt; Windows Settings -&gt; Security Settings -&gt; Local Policies -&gt; Security Options -&gt; “User Account Control: Detect application installations and prompt for elevation” to “Enabled”.</t>
    </r>
  </si>
  <si>
    <r>
      <rPr>
        <sz val="11"/>
        <color rgb="FF000000"/>
        <rFont val="Calibri"/>
      </rPr>
      <t>This check verifies whether Windows responds to application installation requests by prompting for credentials.</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</si>
  <si>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“User Account Control: Detect application installations and prompt for elevation”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EnableInstallerDetection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</si>
  <si>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V-14239</t>
  </si>
  <si>
    <r>
      <rPr>
        <sz val="11"/>
        <rFont val="Calibri"/>
      </rPr>
      <t>User Account Control - Elevate UIAccess applications that are in secure locations</t>
    </r>
  </si>
  <si>
    <r>
      <rPr>
        <sz val="11"/>
        <color rgb="FF000000"/>
        <rFont val="Calibri"/>
      </rPr>
      <t>Configure the policy value for Computer Configuration -&gt; Windows Settings -&gt; Security Settings -&gt; Local Policies -&gt; Security Options -&gt; “User Account Control: Only elevate UIAccess applications that are installed in secure locations” to “Enabled”.</t>
    </r>
  </si>
  <si>
    <r>
      <rPr>
        <sz val="11"/>
        <color rgb="FF000000"/>
        <rFont val="Calibri"/>
      </rPr>
      <t>This check verifies whether Windows only allows applications installed in a secure location, such as the Program Files or the Windows\System32 folders, on the file system to run with elevated privileges.</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</si>
  <si>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“User Account Control: Only elevate UIAccess applications that are installed in secure locations”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EnableSecureUIAPaths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</si>
  <si>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V-14240</t>
  </si>
  <si>
    <r>
      <rPr>
        <sz val="11"/>
        <rFont val="Calibri"/>
      </rPr>
      <t>User Account Control - Run all admins in Admin Approval Mode</t>
    </r>
  </si>
  <si>
    <r>
      <rPr>
        <sz val="11"/>
        <color rgb="FF000000"/>
        <rFont val="Calibri"/>
      </rPr>
      <t>Configure the policy value for Computer Configuration -&gt; Windows Settings -&gt; Security Settings -&gt; Local Policies -&gt; Security Options -&gt; “User Account Control: Run all administrators in Admin Approval Mode” to “Enabled”.</t>
    </r>
  </si>
  <si>
    <r>
      <rPr>
        <sz val="11"/>
        <color rgb="FF000000"/>
        <rFont val="Calibri"/>
      </rPr>
      <t>This check verifies that UAC has not been disabled.</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</si>
  <si>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“User Account Control: Run all administrators in Admin Approval Mode”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EnableLUA</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</si>
  <si>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V-14241</t>
  </si>
  <si>
    <r>
      <rPr>
        <sz val="11"/>
        <rFont val="Calibri"/>
      </rPr>
      <t>User Account Control - Switch to secure desktop</t>
    </r>
  </si>
  <si>
    <r>
      <rPr>
        <sz val="11"/>
        <color rgb="FF000000"/>
        <rFont val="Calibri"/>
      </rPr>
      <t>Configure the policy value for Computer Configuration -&gt; Windows Settings -&gt; Security Settings -&gt; Local Policies -&gt; Security Options -&gt; “User Account Control: Switch to the secure desktop when prompting for elevation” to “Enabled”.</t>
    </r>
  </si>
  <si>
    <r>
      <rPr>
        <sz val="11"/>
        <color rgb="FF000000"/>
        <rFont val="Calibri"/>
      </rPr>
      <t>This check verifies that the elevation prompt is only used in secure desktop mode.</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</si>
  <si>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“User Account Control: Switch to the secure desktop when prompting for elevation”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PromptOnSecureDesktop</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</si>
  <si>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V-14242</t>
  </si>
  <si>
    <r>
      <rPr>
        <sz val="11"/>
        <rFont val="Calibri"/>
      </rPr>
      <t>User Account Control - Non UAC Compliant Application Virtualization</t>
    </r>
  </si>
  <si>
    <r>
      <rPr>
        <sz val="11"/>
        <color rgb="FF000000"/>
        <rFont val="Calibri"/>
      </rPr>
      <t>Configure the policy value for Computer Configuration -&gt; Windows Settings -&gt; Security Settings -&gt; Local Policies -&gt; Security Options -&gt; “User Account Control: Virtualize file and registry write failures to per-user locations” to “Enabled”.</t>
    </r>
  </si>
  <si>
    <r>
      <rPr>
        <sz val="11"/>
        <color rgb="FF000000"/>
        <rFont val="Calibri"/>
      </rPr>
      <t>This check verifies that non UAC compliant applications will run in virtualized file and registry entries allowing them to run.</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</si>
  <si>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Security Options. </t>
    </r>
    <r>
      <rPr>
        <sz val="11"/>
        <color rgb="FF000000"/>
        <rFont val="Calibri"/>
      </rPr>
      <t xml:space="preserve">
</t>
    </r>
    <r>
      <rPr>
        <sz val="11"/>
        <color rgb="FF000000"/>
        <rFont val="Calibri"/>
      </rPr>
      <t>If the value for “User Account Control: Virtualize file and registry write failures to per-user locations” is not set to “Enabled”,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EnableVirtualization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</si>
  <si>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V-14243</t>
  </si>
  <si>
    <r>
      <rPr>
        <sz val="11"/>
        <rFont val="Calibri"/>
      </rPr>
      <t>Require username and password to elevate a running application.</t>
    </r>
  </si>
  <si>
    <r>
      <rPr>
        <sz val="11"/>
        <color rgb="FF000000"/>
        <rFont val="Calibri"/>
      </rPr>
      <t>Configure the policy value for Computer Configuration -&gt; Administrative Templates -&gt; Windows Components -&gt; Credential User Interface “Enumerate administrator accounts on elevation” to “Disabled”.</t>
    </r>
  </si>
  <si>
    <r>
      <rPr>
        <sz val="11"/>
        <color rgb="FF000000"/>
        <rFont val="Calibri"/>
      </rPr>
      <t>This check verifies that the system is configured to always require users to type in a user name and password to elevate a running application.</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</si>
  <si>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\Software\Microsoft\Windows\CurrentVersion\Policies\CredUI</t>
    </r>
    <r>
      <rPr>
        <sz val="11"/>
        <color rgb="FF000000"/>
        <rFont val="Calibri"/>
      </rPr>
      <t xml:space="preserve">
</t>
    </r>
    <r>
      <rPr>
        <sz val="11"/>
        <color rgb="FF000000"/>
        <rFont val="Calibri"/>
      </rPr>
      <t>Value Name:  EnumerateAdministrators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</si>
  <si>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V-14247</t>
  </si>
  <si>
    <r>
      <rPr>
        <sz val="11"/>
        <rFont val="Calibri"/>
      </rPr>
      <t>Terminal Services / Remote Desktop Service - Prevent password saving in the Remote Desktop Client</t>
    </r>
  </si>
  <si>
    <r>
      <rPr>
        <sz val="11"/>
        <color rgb="FF000000"/>
        <rFont val="Calibri"/>
      </rPr>
      <t>Vista - Configure the policy value for Computer Configuration -&gt; Administrative Templates -&gt; Windows Components -&gt; Terminal Services-&gt; Remote Desktop Connection Client “Do not allow passwords to be saved” to “Enabled”.</t>
    </r>
  </si>
  <si>
    <r>
      <rPr>
        <sz val="11"/>
        <color rgb="FF000000"/>
        <rFont val="Calibri"/>
      </rPr>
      <t>This check verifies that the system is configured to prevent Users from saving passwords in the Remote Desktop Client.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</si>
  <si>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DisablePasswordSaving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</si>
  <si>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V-14248</t>
  </si>
  <si>
    <r>
      <rPr>
        <sz val="11"/>
        <rFont val="Calibri"/>
      </rPr>
      <t>Users must be prevented from connecting using Terminal Services.</t>
    </r>
  </si>
  <si>
    <r>
      <rPr>
        <sz val="11"/>
        <color rgb="FF000000"/>
        <rFont val="Calibri"/>
      </rPr>
      <t>Configure the policy value for Computer Configuration -&gt; Administrative Templates -&gt; Windows Components -&gt; Terminal Services -&gt; Terminal Server -&gt; Connections "Allow users to connect remotely using Terminal Services" to "Disabled.</t>
    </r>
  </si>
  <si>
    <r>
      <rPr>
        <sz val="11"/>
        <color rgb="FF000000"/>
        <rFont val="Calibri"/>
      </rPr>
      <t>Allowing a Terminal Services session to a workstation enables another avenue of access that could be exploited.  The system must be configured to prevent users from connecting to a computer using Terminal Services.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</si>
  <si>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fDenyTSConnections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</si>
  <si>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V-14249</t>
  </si>
  <si>
    <r>
      <rPr>
        <sz val="11"/>
        <rFont val="Calibri"/>
      </rPr>
      <t>Terminal Services / Remote Desktop Services - Local drives prevented from sharing with Terminal Servers.</t>
    </r>
  </si>
  <si>
    <r>
      <rPr>
        <sz val="11"/>
        <color rgb="FF000000"/>
        <rFont val="Calibri"/>
      </rPr>
      <t>Configure the policy value for Computer Configuration -&gt; Administrative Templates -&gt; Windows Components -&gt; Terminal Services -&gt; Terminal Server -&gt; Device and Resource Redirection “Do not allow drive redirection” to “Enabled”.</t>
    </r>
  </si>
  <si>
    <r>
      <rPr>
        <sz val="11"/>
        <color rgb="FF000000"/>
        <rFont val="Calibri"/>
      </rPr>
      <t>This check verifies that the system is configured to prevent users from sharing the local drives on their client computers to Terminal Servers that they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</si>
  <si>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fDisableCdm</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</si>
  <si>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V-14253</t>
  </si>
  <si>
    <r>
      <rPr>
        <sz val="11"/>
        <rFont val="Calibri"/>
      </rPr>
      <t>Restrict unauthenticated RPC clients.</t>
    </r>
  </si>
  <si>
    <r>
      <rPr>
        <sz val="11"/>
        <color rgb="FF000000"/>
        <rFont val="Calibri"/>
      </rPr>
      <t>Configure the policy value for Computer Configuration -&gt; Administrative Templates -&gt; System -&gt; Remote Procedure Call “Restrictions for Unauthenticated RPC clients” to “Enabled” and “Authenticated”.</t>
    </r>
  </si>
  <si>
    <r>
      <rPr>
        <sz val="11"/>
        <color rgb="FF000000"/>
        <rFont val="Calibri"/>
      </rPr>
      <t>This check verifies that the system is configured to restrict unauthenticated RPC clients from connecting to the RPC server.</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</si>
  <si>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NT\Rpc\</t>
    </r>
    <r>
      <rPr>
        <sz val="11"/>
        <color rgb="FF000000"/>
        <rFont val="Calibri"/>
      </rPr>
      <t xml:space="preserve">
</t>
    </r>
    <r>
      <rPr>
        <sz val="11"/>
        <color rgb="FF000000"/>
        <rFont val="Calibri"/>
      </rPr>
      <t>Value Name:  RestrictRemoteClients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</si>
  <si>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V-14254</t>
  </si>
  <si>
    <r>
      <rPr>
        <sz val="11"/>
        <rFont val="Calibri"/>
      </rPr>
      <t>Client computers required to authenticate for RPC communication.</t>
    </r>
  </si>
  <si>
    <r>
      <rPr>
        <sz val="11"/>
        <color rgb="FF000000"/>
        <rFont val="Calibri"/>
      </rPr>
      <t>Configure the policy value for Computer Configuration -&gt; Administrative Templates -&gt; System -&gt; Remote Procedure Call “RPC Endpoint Mapper Client Authentication” to “Enabled.</t>
    </r>
  </si>
  <si>
    <r>
      <rPr>
        <sz val="11"/>
        <color rgb="FF000000"/>
        <rFont val="Calibri"/>
      </rPr>
      <t>This check verifies that the system is configured to force client computers to provide authentication before an RPC communication is established.</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</si>
  <si>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NT\Rpc\</t>
    </r>
    <r>
      <rPr>
        <sz val="11"/>
        <color rgb="FF000000"/>
        <rFont val="Calibri"/>
      </rPr>
      <t xml:space="preserve">
</t>
    </r>
    <r>
      <rPr>
        <sz val="11"/>
        <color rgb="FF000000"/>
        <rFont val="Calibri"/>
      </rPr>
      <t>Value Name:  EnableAuthEpResolution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</si>
  <si>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V-14255</t>
  </si>
  <si>
    <r>
      <rPr>
        <sz val="11"/>
        <rFont val="Calibri"/>
      </rPr>
      <t>File and Folder Publish to Web option unavailable.</t>
    </r>
  </si>
  <si>
    <r>
      <rPr>
        <sz val="11"/>
        <color rgb="FF000000"/>
        <rFont val="Calibri"/>
      </rPr>
      <t>Configure the policy value for Computer Configuration -&gt; Administrative Templates -&gt; System -&gt; Internet Communication Management -&gt; Internet Communication setting ‘Turn off the "Publish to Web" task for files and folders’ to “Enabled”.</t>
    </r>
  </si>
  <si>
    <r>
      <rPr>
        <sz val="11"/>
        <color rgb="FF000000"/>
        <rFont val="Calibri"/>
      </rPr>
      <t>This check verifies that the system is configured to make the options to publish to the web unavailable from File and Folder Tasks in Windows folders.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</si>
  <si>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 xml:space="preserve">Subkey:  \Software\Microsoft\Windows\CurrentVersion\Policies\Explorer </t>
    </r>
    <r>
      <rPr>
        <sz val="11"/>
        <color rgb="FF000000"/>
        <rFont val="Calibri"/>
      </rPr>
      <t xml:space="preserve">
</t>
    </r>
    <r>
      <rPr>
        <sz val="11"/>
        <color rgb="FF000000"/>
        <rFont val="Calibri"/>
      </rPr>
      <t>Value Name:  NoPublishingWizard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</si>
  <si>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V-14256</t>
  </si>
  <si>
    <r>
      <rPr>
        <sz val="11"/>
        <rFont val="Calibri"/>
      </rPr>
      <t>Web Publishing and online ordering wizards prevented from downloading list of providers.</t>
    </r>
  </si>
  <si>
    <r>
      <rPr>
        <sz val="11"/>
        <color rgb="FF000000"/>
        <rFont val="Calibri"/>
      </rPr>
      <t>Configure the policy value for Computer Configuration -&gt; Administrative Templates -&gt; System -&gt; Internet Communication Management -&gt; Internet Communication setting ‘Turn off Internet download for Web publishing and online ordering wizards’ to “Enabled”.</t>
    </r>
  </si>
  <si>
    <r>
      <rPr>
        <sz val="11"/>
        <color rgb="FF000000"/>
        <rFont val="Calibri"/>
      </rPr>
      <t>This check verifies that the system is configured to prevent Windows from downloading a list of providers for the Web publishing and online ordering wizards.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</si>
  <si>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\Software\Microsoft\Windows\CurrentVersion\Policies\Explorer</t>
    </r>
    <r>
      <rPr>
        <sz val="11"/>
        <color rgb="FF000000"/>
        <rFont val="Calibri"/>
      </rPr>
      <t xml:space="preserve">
</t>
    </r>
    <r>
      <rPr>
        <sz val="11"/>
        <color rgb="FF000000"/>
        <rFont val="Calibri"/>
      </rPr>
      <t>Value Name:  NoWebServices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</si>
  <si>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V-14257</t>
  </si>
  <si>
    <r>
      <rPr>
        <sz val="11"/>
        <rFont val="Calibri"/>
      </rPr>
      <t>Windows Messenger prevented from collecting anonymous information.</t>
    </r>
  </si>
  <si>
    <r>
      <rPr>
        <sz val="11"/>
        <color rgb="FF000000"/>
        <rFont val="Calibri"/>
      </rPr>
      <t>Configure the policy value for Computer Configuration -&gt; Administrative Templates -&gt; System -&gt; Internet Communication Management -&gt; Internet Communication setting ‘Turn off the Windows Messenger Customer Experience Improvement Program’ to “Enabled”.</t>
    </r>
  </si>
  <si>
    <r>
      <rPr>
        <sz val="11"/>
        <color rgb="FF000000"/>
        <rFont val="Calibri"/>
      </rPr>
      <t>This check verifies that the system is configured to prevent Windows Messenger from collecting anonymous information about how the Windows Messenger software and service is used.</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</si>
  <si>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\Software\Policies\Microsoft\Messenger\Client</t>
    </r>
    <r>
      <rPr>
        <sz val="11"/>
        <color rgb="FF000000"/>
        <rFont val="Calibri"/>
      </rPr>
      <t xml:space="preserve">
</t>
    </r>
    <r>
      <rPr>
        <sz val="11"/>
        <color rgb="FF000000"/>
        <rFont val="Calibri"/>
      </rPr>
      <t>Value Name:  CEIP</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</si>
  <si>
    <t>V-14258</t>
  </si>
  <si>
    <r>
      <rPr>
        <sz val="11"/>
        <rFont val="Calibri"/>
      </rPr>
      <t>Search Companion prevented from automatically downloading content updates.</t>
    </r>
  </si>
  <si>
    <r>
      <rPr>
        <sz val="11"/>
        <color rgb="FF000000"/>
        <rFont val="Calibri"/>
      </rPr>
      <t>Configure the policy value for Computer Configuration -&gt; Administrative Templates -&gt; System -&gt; Internet Communication Management -&gt; Internet Communication setting ‘Turn off Search Companion content file updates’ to “Enabled”.</t>
    </r>
  </si>
  <si>
    <r>
      <rPr>
        <sz val="11"/>
        <color rgb="FF000000"/>
        <rFont val="Calibri"/>
      </rPr>
      <t>This check verifies that the system is configured to prevent Search Companion from automatically downloading content updates during local and Internet searches.</t>
    </r>
  </si>
  <si>
    <r>
      <rPr>
        <sz val="11"/>
        <color rgb="FF000000"/>
        <rFont val="Calibri"/>
      </rPr>
      <t xml:space="preserve">If the following registry value doesn’t exist or is not configured as specified, this is a finding: </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 xml:space="preserve">Subkey: \Software\Policies\Microsoft\SearchCompanion </t>
    </r>
    <r>
      <rPr>
        <sz val="11"/>
        <color rgb="FF000000"/>
        <rFont val="Calibri"/>
      </rPr>
      <t xml:space="preserve">
</t>
    </r>
    <r>
      <rPr>
        <sz val="11"/>
        <color rgb="FF000000"/>
        <rFont val="Calibri"/>
      </rPr>
      <t xml:space="preserve">Value Name: DisableContentFileUpdates </t>
    </r>
    <r>
      <rPr>
        <sz val="11"/>
        <color rgb="FF000000"/>
        <rFont val="Calibri"/>
      </rPr>
      <t xml:space="preserve">
</t>
    </r>
    <r>
      <rPr>
        <sz val="11"/>
        <color rgb="FF000000"/>
        <rFont val="Calibri"/>
      </rPr>
      <t xml:space="preserve">Type: REG_DWORD </t>
    </r>
    <r>
      <rPr>
        <sz val="11"/>
        <color rgb="FF000000"/>
        <rFont val="Calibri"/>
      </rPr>
      <t xml:space="preserve">
</t>
    </r>
    <r>
      <rPr>
        <sz val="11"/>
        <color rgb="FF000000"/>
        <rFont val="Calibri"/>
      </rPr>
      <t>Value: 1</t>
    </r>
  </si>
  <si>
    <t>V-14259</t>
  </si>
  <si>
    <r>
      <rPr>
        <sz val="11"/>
        <rFont val="Calibri"/>
      </rPr>
      <t>Prevent printing over HTTP.</t>
    </r>
  </si>
  <si>
    <r>
      <rPr>
        <sz val="11"/>
        <color rgb="FF000000"/>
        <rFont val="Calibri"/>
      </rPr>
      <t>Configure the policy value for Computer Configuration -&gt; Administrative Templates -&gt; System -&gt; Internet Communication Management -&gt; Internet Communication setting ‘Turn off printing over HTTP’ to “Enabled”.</t>
    </r>
  </si>
  <si>
    <r>
      <rPr>
        <sz val="11"/>
        <color rgb="FF000000"/>
        <rFont val="Calibri"/>
      </rPr>
      <t>This check verifies that the system is configured to prevent the client computer’s ability to print over HTTP, which allows the computer to print to printers on the intranet as well as the Internet.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</si>
  <si>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NT\Printers</t>
    </r>
    <r>
      <rPr>
        <sz val="11"/>
        <color rgb="FF000000"/>
        <rFont val="Calibri"/>
      </rPr>
      <t xml:space="preserve">
</t>
    </r>
    <r>
      <rPr>
        <sz val="11"/>
        <color rgb="FF000000"/>
        <rFont val="Calibri"/>
      </rPr>
      <t>Value Name:  DisableHTTPPrinting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</si>
  <si>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V-14260</t>
  </si>
  <si>
    <r>
      <rPr>
        <sz val="11"/>
        <rFont val="Calibri"/>
      </rPr>
      <t>Computer prevented from downloading print driver packages over HTTP.</t>
    </r>
  </si>
  <si>
    <r>
      <rPr>
        <sz val="11"/>
        <color rgb="FF000000"/>
        <rFont val="Calibri"/>
      </rPr>
      <t>Configure the policy value for Computer Configuration -&gt; Administrative Templates -&gt; System -&gt; Internet Communication Management -&gt; Internet Communication setting ‘Turn off downloading of print drivers over HTTP’ to “Enabled”.</t>
    </r>
  </si>
  <si>
    <r>
      <rPr>
        <sz val="11"/>
        <color rgb="FF000000"/>
        <rFont val="Calibri"/>
      </rPr>
      <t>This check verifies that the system is configured to prevent the computer from downloading print driver packages over HTTP.</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</si>
  <si>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NT\Printers</t>
    </r>
    <r>
      <rPr>
        <sz val="11"/>
        <color rgb="FF000000"/>
        <rFont val="Calibri"/>
      </rPr>
      <t xml:space="preserve">
</t>
    </r>
    <r>
      <rPr>
        <sz val="11"/>
        <color rgb="FF000000"/>
        <rFont val="Calibri"/>
      </rPr>
      <t>Value Name:  DisableWebPnPDownload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</si>
  <si>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V-14261</t>
  </si>
  <si>
    <r>
      <rPr>
        <sz val="11"/>
        <rFont val="Calibri"/>
      </rPr>
      <t>Windows is prevented from using Windows Update to search for drivers.</t>
    </r>
  </si>
  <si>
    <r>
      <rPr>
        <sz val="11"/>
        <color rgb="FF000000"/>
        <rFont val="Calibri"/>
      </rPr>
      <t>Configure the policy value for Computer Configuration -&gt; Administrative Templates -&gt; System -&gt; Internet Communication Management -&gt; Internet Communication setting ‘Turn off Windows Update device driver searching’ to “Enabled”.</t>
    </r>
  </si>
  <si>
    <r>
      <rPr>
        <sz val="11"/>
        <color rgb="FF000000"/>
        <rFont val="Calibri"/>
      </rPr>
      <t>This check verifies that the system is configured to prevent Windows from searching Windows Update for device drivers when no local drivers for a device are present.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</si>
  <si>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\Software\Policies\Microsoft\Windows\DriverSearching</t>
    </r>
    <r>
      <rPr>
        <sz val="11"/>
        <color rgb="FF000000"/>
        <rFont val="Calibri"/>
      </rPr>
      <t xml:space="preserve">
</t>
    </r>
    <r>
      <rPr>
        <sz val="11"/>
        <color rgb="FF000000"/>
        <rFont val="Calibri"/>
      </rPr>
      <t>Value Name:  DontSearchWindowsUpdate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</si>
  <si>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V-14262</t>
  </si>
  <si>
    <r>
      <rPr>
        <sz val="11"/>
        <rFont val="Calibri"/>
      </rPr>
      <t>IPv6 must be disabled until a deliberate transition strategy has been implemented. Use of IPv6 transition technologies must be disabled.</t>
    </r>
  </si>
  <si>
    <r>
      <rPr>
        <sz val="11"/>
        <color rgb="FF000000"/>
        <rFont val="Calibri"/>
      </rPr>
      <t>Add the following registry values to the system.</t>
    </r>
    <r>
      <rPr>
        <sz val="11"/>
        <color rgb="FF000000"/>
        <rFont val="Calibri"/>
      </rPr>
      <t xml:space="preserve">
</t>
    </r>
    <r>
      <rPr>
        <sz val="11"/>
        <color rgb="FF000000"/>
        <rFont val="Calibri"/>
      </rPr>
      <t>To disable IPv6 on all interfaces:</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DisabledComponents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0xff or 0xffffffff</t>
    </r>
    <r>
      <rPr>
        <sz val="11"/>
        <color rgb="FF000000"/>
        <rFont val="Calibri"/>
      </rPr>
      <t xml:space="preserve">
</t>
    </r>
    <r>
      <rPr>
        <sz val="11"/>
        <color rgb="FF000000"/>
        <rFont val="Calibri"/>
      </rPr>
      <t>To disable all IPv6 tunneling interfaces:</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DisabledComponents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0x1</t>
    </r>
    <r>
      <rPr>
        <sz val="11"/>
        <color rgb="FF000000"/>
        <rFont val="Calibri"/>
      </rPr>
      <t xml:space="preserve">
</t>
    </r>
    <r>
      <rPr>
        <sz val="11"/>
        <color rgb="FF000000"/>
        <rFont val="Calibri"/>
      </rPr>
      <t>Microsoft updated article 929852 with regard to disabling all IPv6 components, changing the value to 0xff.   A value of 0xffffffff results in a 5-second delay in system startup.  However, either value can be used to disable all IPv6 components.</t>
    </r>
  </si>
  <si>
    <r>
      <rPr>
        <sz val="11"/>
        <color rgb="FF000000"/>
        <rFont val="Calibri"/>
      </rPr>
      <t>Any nodes’ interface with IPv6 enabled by default presents a potential risk of traffic being transmitted or received without proper risk mitigation strategy and is therefore, a serious security concern.</t>
    </r>
  </si>
  <si>
    <r>
      <rPr>
        <sz val="11"/>
        <color rgb="FF000000"/>
        <rFont val="Calibri"/>
      </rPr>
      <t>Prior to transition, IPv6 must be disabled on all interfaces.  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DisabledComponents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0xff or 0xffffffff</t>
    </r>
    <r>
      <rPr>
        <sz val="11"/>
        <color rgb="FF000000"/>
        <rFont val="Calibri"/>
      </rPr>
      <t xml:space="preserve">
</t>
    </r>
    <r>
      <rPr>
        <sz val="11"/>
        <color rgb="FF000000"/>
        <rFont val="Calibri"/>
      </rPr>
      <t xml:space="preserve">If IPv6 transition has been implemented, the following will disable tunnel interfaces allowing native IPv6. </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DisabledComponents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0x1</t>
    </r>
    <r>
      <rPr>
        <sz val="11"/>
        <color rgb="FF000000"/>
        <rFont val="Calibri"/>
      </rPr>
      <t xml:space="preserve">
</t>
    </r>
    <r>
      <rPr>
        <sz val="11"/>
        <color rgb="FF000000"/>
        <rFont val="Calibri"/>
      </rPr>
      <t>Microsoft updated article 929852 with regard to disabling all IPv6 components, changing the value to 0xff.   A value of 0xffffffff results in a 5-second delay in system startup.  However, either value can be used to disable all IPv6 components.</t>
    </r>
    <r>
      <rPr>
        <sz val="11"/>
        <color rgb="FF000000"/>
        <rFont val="Calibri"/>
      </rPr>
      <t xml:space="preserve">
</t>
    </r>
    <r>
      <rPr>
        <sz val="11"/>
        <color rgb="FF000000"/>
        <rFont val="Calibri"/>
      </rPr>
      <t>Documentable:  If disabling IPv6 on all interfaces prior to the transition to supporting IPv6 causes issues with necessary applications or services, document this with the IAO.</t>
    </r>
  </si>
  <si>
    <t>V-14268</t>
  </si>
  <si>
    <r>
      <rPr>
        <sz val="11"/>
        <rFont val="Calibri"/>
      </rPr>
      <t>Preserve Zone information when saving attachments.</t>
    </r>
  </si>
  <si>
    <r>
      <rPr>
        <sz val="11"/>
        <color rgb="FF000000"/>
        <rFont val="Calibri"/>
      </rPr>
      <t>Configure the policy value for User Configuration -&gt; Administrative Templates -&gt; Windows Components -&gt; Attachment Manager -&gt; “Do not preserve zone information in file attachments” to “Disabled”.</t>
    </r>
  </si>
  <si>
    <r>
      <rPr>
        <sz val="11"/>
        <color rgb="FF000000"/>
        <rFont val="Calibri"/>
      </rPr>
      <t>This check verifies that file attachments are marked with their zone of origin allowing Windows to determine risk.</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</si>
  <si>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Subkey:  \Software\Microsoft\Windows\CurrentVersion\Policies\Attachments\</t>
    </r>
    <r>
      <rPr>
        <sz val="11"/>
        <color rgb="FF000000"/>
        <rFont val="Calibri"/>
      </rPr>
      <t xml:space="preserve">
</t>
    </r>
    <r>
      <rPr>
        <sz val="11"/>
        <color rgb="FF000000"/>
        <rFont val="Calibri"/>
      </rPr>
      <t>Value Name:  SaveZoneInformation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</si>
  <si>
    <t>V-14269</t>
  </si>
  <si>
    <r>
      <rPr>
        <sz val="11"/>
        <rFont val="Calibri"/>
      </rPr>
      <t>Hide mechanism for removing Zone information from file attachments.</t>
    </r>
  </si>
  <si>
    <r>
      <rPr>
        <sz val="11"/>
        <color rgb="FF000000"/>
        <rFont val="Calibri"/>
      </rPr>
      <t>Configure the policy value for User Configuration -&gt; Administrative Templates -&gt; Windows Components -&gt; Attachment Manager -&gt; “Hide mechanisms to remove zone information” to “Enabled”.</t>
    </r>
  </si>
  <si>
    <r>
      <rPr>
        <sz val="11"/>
        <color rgb="FF000000"/>
        <rFont val="Calibri"/>
      </rPr>
      <t>This check verifies that users cannot manually remove zone information from saved file attachments.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</si>
  <si>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Subkey:  \Software\Microsoft\Windows\CurrentVersion\Policies\Attachments\</t>
    </r>
    <r>
      <rPr>
        <sz val="11"/>
        <color rgb="FF000000"/>
        <rFont val="Calibri"/>
      </rPr>
      <t xml:space="preserve">
</t>
    </r>
    <r>
      <rPr>
        <sz val="11"/>
        <color rgb="FF000000"/>
        <rFont val="Calibri"/>
      </rPr>
      <t>Value Name:  HideZoneInfoOnProperties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</si>
  <si>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V-14270</t>
  </si>
  <si>
    <r>
      <rPr>
        <sz val="11"/>
        <rFont val="Calibri"/>
      </rPr>
      <t>Notify antivirus when file attachments are opened.</t>
    </r>
  </si>
  <si>
    <r>
      <rPr>
        <sz val="11"/>
        <color rgb="FF000000"/>
        <rFont val="Calibri"/>
      </rPr>
      <t>Configure policy value for User Configuration -&gt; Administrative Templates -&gt; Windows Components -&gt; Attachment Manager -&gt; “Notify antivirus programs when opening attachments” to “Enabled”.</t>
    </r>
  </si>
  <si>
    <r>
      <rPr>
        <sz val="11"/>
        <color rgb="FF000000"/>
        <rFont val="Calibri"/>
      </rPr>
      <t>This check verifies that antivirus programs are notified when a user opens a file attachment.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</si>
  <si>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Subkey:  \Software\Microsoft\Windows\CurrentVersion\Policies\Attachments\</t>
    </r>
    <r>
      <rPr>
        <sz val="11"/>
        <color rgb="FF000000"/>
        <rFont val="Calibri"/>
      </rPr>
      <t xml:space="preserve">
</t>
    </r>
    <r>
      <rPr>
        <sz val="11"/>
        <color rgb="FF000000"/>
        <rFont val="Calibri"/>
      </rPr>
      <t>Value Name:  ScanWithAntiVirus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</si>
  <si>
    <t>V-14271</t>
  </si>
  <si>
    <r>
      <rPr>
        <sz val="11"/>
        <rFont val="Calibri"/>
      </rPr>
      <t>Application account passwords length and change requirement</t>
    </r>
  </si>
  <si>
    <r>
      <rPr>
        <sz val="11"/>
        <color rgb="FF000000"/>
        <rFont val="Calibri"/>
      </rPr>
      <t>Create application/service account passwords that are at least 15 characters in length and meet complexity requirements. Change application/service account passwords that are manually generated and entered by a system administrator at least annually or whenever an administrator with knowledge of the password leaves the organization.</t>
    </r>
  </si>
  <si>
    <r>
      <rPr>
        <sz val="11"/>
        <color rgb="FF000000"/>
        <rFont val="Calibri"/>
      </rPr>
      <t>Setting application accounts to expire may cause applications to stop functioning. The site will have a policy that application account passwords manually generated and entered by a system administrator are changed at least annually or when a system administrator with knowledge of the password leaves the organization. Application/service account passwords will be at least 15 characters and follow complexity requirements for all passwords.</t>
    </r>
  </si>
  <si>
    <r>
      <rPr>
        <sz val="11"/>
        <color rgb="FF000000"/>
        <rFont val="Calibri"/>
      </rPr>
      <t>The site should have a local policy to ensure that passwords for application/service accounts are at least 15 characters in length and meet complexity requirements for all passwords. Application/service account passwords manually generated and entered by a system administrator must be changed at least annually or whenever a system administrator that has knowledge of the password leaves the organization.</t>
    </r>
    <r>
      <rPr>
        <sz val="11"/>
        <color rgb="FF000000"/>
        <rFont val="Calibri"/>
      </rPr>
      <t xml:space="preserve">
</t>
    </r>
    <r>
      <rPr>
        <sz val="11"/>
        <color rgb="FF000000"/>
        <rFont val="Calibri"/>
      </rPr>
      <t>Interview the system administrators on their policy for application/service accounts.  If it does not meet the above requirements, this is a finding.</t>
    </r>
    <r>
      <rPr>
        <sz val="11"/>
        <color rgb="FF000000"/>
        <rFont val="Calibri"/>
      </rPr>
      <t xml:space="preserve">
</t>
    </r>
    <r>
      <rPr>
        <sz val="11"/>
        <color rgb="FF000000"/>
        <rFont val="Calibri"/>
      </rPr>
      <t>Using the DUMPSEC utility:</t>
    </r>
    <r>
      <rPr>
        <sz val="11"/>
        <color rgb="FF000000"/>
        <rFont val="Calibri"/>
      </rPr>
      <t xml:space="preserve">
</t>
    </r>
    <r>
      <rPr>
        <sz val="11"/>
        <color rgb="FF000000"/>
        <rFont val="Calibri"/>
      </rPr>
      <t>Select “Dump Users as Table” from the “Report” menu.</t>
    </r>
    <r>
      <rPr>
        <sz val="11"/>
        <color rgb="FF000000"/>
        <rFont val="Calibri"/>
      </rPr>
      <t xml:space="preserve">
</t>
    </r>
    <r>
      <rPr>
        <sz val="11"/>
        <color rgb="FF000000"/>
        <rFont val="Calibri"/>
      </rPr>
      <t>Select the available fields in the following sequence, and click on the “Add” button for each entry:</t>
    </r>
    <r>
      <rPr>
        <sz val="11"/>
        <color rgb="FF000000"/>
        <rFont val="Calibri"/>
      </rPr>
      <t xml:space="preserve">
</t>
    </r>
    <r>
      <rPr>
        <sz val="11"/>
        <color rgb="FF000000"/>
        <rFont val="Calibri"/>
      </rPr>
      <t>UserName</t>
    </r>
    <r>
      <rPr>
        <sz val="11"/>
        <color rgb="FF000000"/>
        <rFont val="Calibri"/>
      </rPr>
      <t xml:space="preserve">
</t>
    </r>
    <r>
      <rPr>
        <sz val="11"/>
        <color rgb="FF000000"/>
        <rFont val="Calibri"/>
      </rPr>
      <t>SID</t>
    </r>
    <r>
      <rPr>
        <sz val="11"/>
        <color rgb="FF000000"/>
        <rFont val="Calibri"/>
      </rPr>
      <t xml:space="preserve">
</t>
    </r>
    <r>
      <rPr>
        <sz val="11"/>
        <color rgb="FF000000"/>
        <rFont val="Calibri"/>
      </rPr>
      <t>PswdRequired</t>
    </r>
    <r>
      <rPr>
        <sz val="11"/>
        <color rgb="FF000000"/>
        <rFont val="Calibri"/>
      </rPr>
      <t xml:space="preserve">
</t>
    </r>
    <r>
      <rPr>
        <sz val="11"/>
        <color rgb="FF000000"/>
        <rFont val="Calibri"/>
      </rPr>
      <t>PswdExpires</t>
    </r>
    <r>
      <rPr>
        <sz val="11"/>
        <color rgb="FF000000"/>
        <rFont val="Calibri"/>
      </rPr>
      <t xml:space="preserve">
</t>
    </r>
    <r>
      <rPr>
        <sz val="11"/>
        <color rgb="FF000000"/>
        <rFont val="Calibri"/>
      </rPr>
      <t>PswdLastSetTime</t>
    </r>
    <r>
      <rPr>
        <sz val="11"/>
        <color rgb="FF000000"/>
        <rFont val="Calibri"/>
      </rPr>
      <t xml:space="preserve">
</t>
    </r>
    <r>
      <rPr>
        <sz val="11"/>
        <color rgb="FF000000"/>
        <rFont val="Calibri"/>
      </rPr>
      <t>LastLogonTime</t>
    </r>
    <r>
      <rPr>
        <sz val="11"/>
        <color rgb="FF000000"/>
        <rFont val="Calibri"/>
      </rPr>
      <t xml:space="preserve">
</t>
    </r>
    <r>
      <rPr>
        <sz val="11"/>
        <color rgb="FF000000"/>
        <rFont val="Calibri"/>
      </rPr>
      <t>AcctDisabled</t>
    </r>
    <r>
      <rPr>
        <sz val="11"/>
        <color rgb="FF000000"/>
        <rFont val="Calibri"/>
      </rPr>
      <t xml:space="preserve">
</t>
    </r>
    <r>
      <rPr>
        <sz val="11"/>
        <color rgb="FF000000"/>
        <rFont val="Calibri"/>
      </rPr>
      <t>Groups</t>
    </r>
    <r>
      <rPr>
        <sz val="11"/>
        <color rgb="FF000000"/>
        <rFont val="Calibri"/>
      </rPr>
      <t xml:space="preserve">
</t>
    </r>
    <r>
      <rPr>
        <sz val="11"/>
        <color rgb="FF000000"/>
        <rFont val="Calibri"/>
      </rPr>
      <t xml:space="preserve">If any application accounts listed in the Dumpsec user report have a date older than one year in the “PwsdLastSetTime” column, then this is a finding. </t>
    </r>
    <r>
      <rPr>
        <sz val="11"/>
        <color rgb="FF000000"/>
        <rFont val="Calibri"/>
      </rPr>
      <t xml:space="preserve">
</t>
    </r>
    <r>
      <rPr>
        <sz val="11"/>
        <color rgb="FF000000"/>
        <rFont val="Calibri"/>
      </rPr>
      <t>Note: The following command can be used on Windows 2003/2008 Active Directory if DumpSec cannot be run:</t>
    </r>
    <r>
      <rPr>
        <sz val="11"/>
        <color rgb="FF000000"/>
        <rFont val="Calibri"/>
      </rPr>
      <t xml:space="preserve">
</t>
    </r>
    <r>
      <rPr>
        <sz val="11"/>
        <color rgb="FF000000"/>
        <rFont val="Calibri"/>
      </rPr>
      <t>Open a Command Prompt.</t>
    </r>
    <r>
      <rPr>
        <sz val="11"/>
        <color rgb="FF000000"/>
        <rFont val="Calibri"/>
      </rPr>
      <t xml:space="preserve">
</t>
    </r>
    <r>
      <rPr>
        <sz val="11"/>
        <color rgb="FF000000"/>
        <rFont val="Calibri"/>
      </rPr>
      <t>Enter “Dsquery user -limit 0 -o rdn -stalepwd 365”.</t>
    </r>
    <r>
      <rPr>
        <sz val="11"/>
        <color rgb="FF000000"/>
        <rFont val="Calibri"/>
      </rPr>
      <t xml:space="preserve">
</t>
    </r>
    <r>
      <rPr>
        <sz val="11"/>
        <color rgb="FF000000"/>
        <rFont val="Calibri"/>
      </rPr>
      <t>This will return a list of User Accounts with passwords older the one year.</t>
    </r>
  </si>
  <si>
    <t>V-15505</t>
  </si>
  <si>
    <r>
      <rPr>
        <sz val="11"/>
        <rFont val="Calibri"/>
      </rPr>
      <t>The HBSS McAfee Agent is not installed.</t>
    </r>
  </si>
  <si>
    <r>
      <rPr>
        <sz val="11"/>
        <color rgb="FF000000"/>
        <rFont val="Calibri"/>
      </rPr>
      <t>Deploy the McAfee Agent as detailed in accordance with the DoD HBSS STIG.</t>
    </r>
  </si>
  <si>
    <r>
      <rPr>
        <sz val="11"/>
        <color rgb="FF000000"/>
        <rFont val="Calibri"/>
      </rPr>
      <t>Verify the following file is installed and at a version listed or above:</t>
    </r>
    <r>
      <rPr>
        <sz val="11"/>
        <color rgb="FF000000"/>
        <rFont val="Calibri"/>
      </rPr>
      <t xml:space="preserve">
</t>
    </r>
    <r>
      <rPr>
        <sz val="11"/>
        <color rgb="FF000000"/>
        <rFont val="Calibri"/>
      </rPr>
      <t>McAfee Agent v5.x - masvc.exe</t>
    </r>
    <r>
      <rPr>
        <sz val="11"/>
        <color rgb="FF000000"/>
        <rFont val="Calibri"/>
      </rPr>
      <t xml:space="preserve">
</t>
    </r>
    <r>
      <rPr>
        <sz val="11"/>
        <color rgb="FF000000"/>
        <rFont val="Calibri"/>
      </rPr>
      <t>McAfee Agent v4.x - FrameworkService.exe</t>
    </r>
    <r>
      <rPr>
        <sz val="11"/>
        <color rgb="FF000000"/>
        <rFont val="Calibri"/>
      </rPr>
      <t xml:space="preserve">
</t>
    </r>
    <r>
      <rPr>
        <sz val="11"/>
        <color rgb="FF000000"/>
        <rFont val="Calibri"/>
      </rPr>
      <t>The default location is C:\Program Files (x86)\McAfee\Common Framework\</t>
    </r>
    <r>
      <rPr>
        <sz val="11"/>
        <color rgb="FF000000"/>
        <rFont val="Calibri"/>
      </rPr>
      <t xml:space="preserve">
</t>
    </r>
    <r>
      <rPr>
        <sz val="11"/>
        <color rgb="FF000000"/>
        <rFont val="Calibri"/>
      </rPr>
      <t>If the McAfee Agent file is not found or at a version specified or above, this is a finding.</t>
    </r>
    <r>
      <rPr>
        <sz val="11"/>
        <color rgb="FF000000"/>
        <rFont val="Calibri"/>
      </rPr>
      <t xml:space="preserve">
</t>
    </r>
    <r>
      <rPr>
        <sz val="11"/>
        <color rgb="FF000000"/>
        <rFont val="Calibri"/>
      </rPr>
      <t>Run "Services.msc".</t>
    </r>
    <r>
      <rPr>
        <sz val="11"/>
        <color rgb="FF000000"/>
        <rFont val="Calibri"/>
      </rPr>
      <t xml:space="preserve">
</t>
    </r>
    <r>
      <rPr>
        <sz val="11"/>
        <color rgb="FF000000"/>
        <rFont val="Calibri"/>
      </rPr>
      <t>Verify the corresponding service is running.</t>
    </r>
    <r>
      <rPr>
        <sz val="11"/>
        <color rgb="FF000000"/>
        <rFont val="Calibri"/>
      </rPr>
      <t xml:space="preserve">
</t>
    </r>
    <r>
      <rPr>
        <sz val="11"/>
        <color rgb="FF000000"/>
        <rFont val="Calibri"/>
      </rPr>
      <t>McAfee Agent v5.x - McAfee Agent Service</t>
    </r>
    <r>
      <rPr>
        <sz val="11"/>
        <color rgb="FF000000"/>
        <rFont val="Calibri"/>
      </rPr>
      <t xml:space="preserve">
</t>
    </r>
    <r>
      <rPr>
        <sz val="11"/>
        <color rgb="FF000000"/>
        <rFont val="Calibri"/>
      </rPr>
      <t>McAfee Agent v4.x - McAfee Framework Service</t>
    </r>
    <r>
      <rPr>
        <sz val="11"/>
        <color rgb="FF000000"/>
        <rFont val="Calibri"/>
      </rPr>
      <t xml:space="preserve">
</t>
    </r>
    <r>
      <rPr>
        <sz val="11"/>
        <color rgb="FF000000"/>
        <rFont val="Calibri"/>
      </rPr>
      <t>If the service does not have a Status of "Started", this is a finding.</t>
    </r>
  </si>
  <si>
    <t>V-15666</t>
  </si>
  <si>
    <r>
      <rPr>
        <sz val="11"/>
        <rFont val="Calibri"/>
      </rPr>
      <t>Windows Peer to Peer Networking</t>
    </r>
  </si>
  <si>
    <r>
      <rPr>
        <sz val="11"/>
        <color rgb="FF000000"/>
        <rFont val="Calibri"/>
      </rPr>
      <t>Configure the policy value for Computer Configuration -&gt; Administrative Templates -&gt; Network -&gt; Microsoft Peer-to-Peer Networking Services “Turn Off Microsoft Peer-to-Peer Networking Services” to “Enabled”.</t>
    </r>
  </si>
  <si>
    <r>
      <rPr>
        <sz val="11"/>
        <color rgb="FF000000"/>
        <rFont val="Calibri"/>
      </rPr>
      <t>This check verifies Microsoft Peer-to-Peer Networking Service is turned off.</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</si>
  <si>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\Software\Policies\Microsoft\Peernet\</t>
    </r>
    <r>
      <rPr>
        <sz val="11"/>
        <color rgb="FF000000"/>
        <rFont val="Calibri"/>
      </rPr>
      <t xml:space="preserve">
</t>
    </r>
    <r>
      <rPr>
        <sz val="11"/>
        <color rgb="FF000000"/>
        <rFont val="Calibri"/>
      </rPr>
      <t>Value Name:  Disabled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</si>
  <si>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V-15667</t>
  </si>
  <si>
    <r>
      <rPr>
        <sz val="11"/>
        <rFont val="Calibri"/>
      </rPr>
      <t>Prohibit Network Bridge in Windows</t>
    </r>
  </si>
  <si>
    <r>
      <rPr>
        <sz val="11"/>
        <color rgb="FF000000"/>
        <rFont val="Calibri"/>
      </rPr>
      <t>Configure the policy value for Computer Configuration -&gt; Administrative Templates -&gt; Network -&gt; Network Connections “Prohibit installation and configuration of Network Bridge on your DNS domain network” to “Enabled”.</t>
    </r>
  </si>
  <si>
    <r>
      <rPr>
        <sz val="11"/>
        <color rgb="FF000000"/>
        <rFont val="Calibri"/>
      </rPr>
      <t>This check verifies the Network Bridge can not be installed and configured.</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</si>
  <si>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\Software\Policies\Microsoft\Windows\Network Connections\</t>
    </r>
    <r>
      <rPr>
        <sz val="11"/>
        <color rgb="FF000000"/>
        <rFont val="Calibri"/>
      </rPr>
      <t xml:space="preserve">
</t>
    </r>
    <r>
      <rPr>
        <sz val="11"/>
        <color rgb="FF000000"/>
        <rFont val="Calibri"/>
      </rPr>
      <t>Value Name:  NC_AllowNetBridge_NLA</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</si>
  <si>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V-15672</t>
  </si>
  <si>
    <r>
      <rPr>
        <sz val="11"/>
        <rFont val="Calibri"/>
      </rPr>
      <t>Event Viewer Events.asp Links</t>
    </r>
  </si>
  <si>
    <r>
      <rPr>
        <sz val="11"/>
        <color rgb="FF000000"/>
        <rFont val="Calibri"/>
      </rPr>
      <t>Configure the policy value for Computer Configuration -&gt; Administrative Templates -&gt; System -&gt; Internet Communication Management -&gt; Internet Communication settings “Turn off Event Viewer “Events.asp” links” to “Disabled”.</t>
    </r>
  </si>
  <si>
    <r>
      <rPr>
        <sz val="11"/>
        <color rgb="FF000000"/>
        <rFont val="Calibri"/>
      </rPr>
      <t>This check verifies that Events.asp hyperlinks in Event Viewer are available.</t>
    </r>
  </si>
  <si>
    <r>
      <rPr>
        <sz val="11"/>
        <color rgb="FF000000"/>
        <rFont val="Calibri"/>
      </rPr>
      <t>If the following registry value doesn’t exist or is not configured as specified, then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\Software\Policies\Microsoft\EventViewer\</t>
    </r>
    <r>
      <rPr>
        <sz val="11"/>
        <color rgb="FF000000"/>
        <rFont val="Calibri"/>
      </rPr>
      <t xml:space="preserve">
</t>
    </r>
    <r>
      <rPr>
        <sz val="11"/>
        <color rgb="FF000000"/>
        <rFont val="Calibri"/>
      </rPr>
      <t>Value Name:  MicrosoftEventVwrDisableLinks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</si>
  <si>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V-15673</t>
  </si>
  <si>
    <r>
      <rPr>
        <sz val="11"/>
        <rFont val="Calibri"/>
      </rPr>
      <t>Internet Connection Wizard ISP Downloads</t>
    </r>
  </si>
  <si>
    <r>
      <rPr>
        <sz val="11"/>
        <color rgb="FF000000"/>
        <rFont val="Calibri"/>
      </rPr>
      <t>Configure the policy value for Computer Configuration -&gt; Administrative Templates -&gt; System -&gt; Internet Communication Management -&gt; Internet Communication settings “Turn off Internet Connection Wizard if URL connection is referring to Microsoft.com” to “Enabled”.</t>
    </r>
  </si>
  <si>
    <r>
      <rPr>
        <sz val="11"/>
        <color rgb="FF000000"/>
        <rFont val="Calibri"/>
      </rPr>
      <t>This check verifies that the Internet Connection Wizard cannot download a list of Internet Service Providers (ISPs) from Microsoft.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</si>
  <si>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\Software\Policies\Microsoft\Windows\Internet Connection Wizard\</t>
    </r>
    <r>
      <rPr>
        <sz val="11"/>
        <color rgb="FF000000"/>
        <rFont val="Calibri"/>
      </rPr>
      <t xml:space="preserve">
</t>
    </r>
    <r>
      <rPr>
        <sz val="11"/>
        <color rgb="FF000000"/>
        <rFont val="Calibri"/>
      </rPr>
      <t>Value Name:  ExitOnMSICW</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</si>
  <si>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V-15674</t>
  </si>
  <si>
    <r>
      <rPr>
        <sz val="11"/>
        <rFont val="Calibri"/>
      </rPr>
      <t>Disable Internet File Association Service</t>
    </r>
  </si>
  <si>
    <r>
      <rPr>
        <sz val="11"/>
        <color rgb="FF000000"/>
        <rFont val="Calibri"/>
      </rPr>
      <t>Configure the policy value for Computer Configuration -&gt; Administrative Templates -&gt; System -&gt; Internet Communication Management -&gt; Internet Communication settings “Turn off Internet File Association service” to “Enabled”.</t>
    </r>
  </si>
  <si>
    <r>
      <rPr>
        <sz val="11"/>
        <color rgb="FF000000"/>
        <rFont val="Calibri"/>
      </rPr>
      <t>This check verifies that unhandled file associations will not use the Microsoft Web service to find an application.</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</si>
  <si>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\Software\Microsoft\Windows\CurrentVersion\Policies\Explorer\</t>
    </r>
    <r>
      <rPr>
        <sz val="11"/>
        <color rgb="FF000000"/>
        <rFont val="Calibri"/>
      </rPr>
      <t xml:space="preserve">
</t>
    </r>
    <r>
      <rPr>
        <sz val="11"/>
        <color rgb="FF000000"/>
        <rFont val="Calibri"/>
      </rPr>
      <t>Value Name:  NoInternetOpenWith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</si>
  <si>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V-15675</t>
  </si>
  <si>
    <r>
      <rPr>
        <sz val="11"/>
        <rFont val="Calibri"/>
      </rPr>
      <t>Windows Registration Wizard</t>
    </r>
  </si>
  <si>
    <r>
      <rPr>
        <sz val="11"/>
        <color rgb="FF000000"/>
        <rFont val="Calibri"/>
      </rPr>
      <t>Configure the policy value for Computer Configuration -&gt; Administrative Templates -&gt; System -&gt; Internet Communication Management -&gt; Internet Communication settings “Turn off Registration if URL connection is referring to Microsoft.com” to “Enabled”.</t>
    </r>
  </si>
  <si>
    <r>
      <rPr>
        <sz val="11"/>
        <color rgb="FF000000"/>
        <rFont val="Calibri"/>
      </rPr>
      <t>This check verifies that the Windows Registration Wizard is blocked from online registration.</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</si>
  <si>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\Software\Policies\Microsoft\Windows\Registration Wizard Control\</t>
    </r>
    <r>
      <rPr>
        <sz val="11"/>
        <color rgb="FF000000"/>
        <rFont val="Calibri"/>
      </rPr>
      <t xml:space="preserve">
</t>
    </r>
    <r>
      <rPr>
        <sz val="11"/>
        <color rgb="FF000000"/>
        <rFont val="Calibri"/>
      </rPr>
      <t>Value Name:  NoRegistration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</si>
  <si>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V-15676</t>
  </si>
  <si>
    <r>
      <rPr>
        <sz val="11"/>
        <rFont val="Calibri"/>
      </rPr>
      <t>Order Prints Online</t>
    </r>
  </si>
  <si>
    <r>
      <rPr>
        <sz val="11"/>
        <color rgb="FF000000"/>
        <rFont val="Calibri"/>
      </rPr>
      <t>Configure the policy value for Computer Configuration -&gt; Administrative Templates -&gt; System -&gt; Internet Communication Management -&gt; Internet Communication settings “Turn off the “Order Prints” picture task” to “Enabled”.</t>
    </r>
  </si>
  <si>
    <r>
      <rPr>
        <sz val="11"/>
        <color rgb="FF000000"/>
        <rFont val="Calibri"/>
      </rPr>
      <t>This check verifies that the “Order Prints Online” task is not available in Windows Explorer.</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</si>
  <si>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\Software\Microsoft\Windows\CurrentVersion\Policies\Explorer\</t>
    </r>
    <r>
      <rPr>
        <sz val="11"/>
        <color rgb="FF000000"/>
        <rFont val="Calibri"/>
      </rPr>
      <t xml:space="preserve">
</t>
    </r>
    <r>
      <rPr>
        <sz val="11"/>
        <color rgb="FF000000"/>
        <rFont val="Calibri"/>
      </rPr>
      <t>Value Name:  NoOnlinePrintsWizard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</si>
  <si>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V-15677</t>
  </si>
  <si>
    <r>
      <rPr>
        <sz val="11"/>
        <rFont val="Calibri"/>
      </rPr>
      <t>Windows Movie Maker Codec Downloads</t>
    </r>
  </si>
  <si>
    <r>
      <rPr>
        <sz val="11"/>
        <color rgb="FF000000"/>
        <rFont val="Calibri"/>
      </rPr>
      <t>Configure the policy value for Computer Configuration -&gt; Administrative Templates -&gt; System -&gt; Internet Communication Management -&gt; Internet Communication settings “Turn off Windows Movie Maker automatic codec downloads” to “Enabled”.</t>
    </r>
  </si>
  <si>
    <r>
      <rPr>
        <sz val="11"/>
        <color rgb="FF000000"/>
        <rFont val="Calibri"/>
      </rPr>
      <t>This check verifies that the codecs will not be automatically downloaded for Windows Movie Maker.</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</si>
  <si>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\Software\Policies\Microsoft\WindowsMovieMaker\</t>
    </r>
    <r>
      <rPr>
        <sz val="11"/>
        <color rgb="FF000000"/>
        <rFont val="Calibri"/>
      </rPr>
      <t xml:space="preserve">
</t>
    </r>
    <r>
      <rPr>
        <sz val="11"/>
        <color rgb="FF000000"/>
        <rFont val="Calibri"/>
      </rPr>
      <t>Value Name:	 CodecDownload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</si>
  <si>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V-15678</t>
  </si>
  <si>
    <r>
      <rPr>
        <sz val="11"/>
        <rFont val="Calibri"/>
      </rPr>
      <t>Windows Movie Maker Web Links</t>
    </r>
  </si>
  <si>
    <r>
      <rPr>
        <sz val="11"/>
        <color rgb="FF000000"/>
        <rFont val="Calibri"/>
      </rPr>
      <t>Configure the policy value for Computer Configuration -&gt; Administrative Templates -&gt; System -&gt; Internet Communication Management -&gt; Internet Communication settings “Turn off Windows Movie Maker online Web links” to “Enabled”.</t>
    </r>
  </si>
  <si>
    <r>
      <rPr>
        <sz val="11"/>
        <color rgb="FF000000"/>
        <rFont val="Calibri"/>
      </rPr>
      <t>This check verifies that the links to web sites in Windows Movie Maker will not be available.</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</si>
  <si>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\Software\Policies\Microsoft\WindowsMovieMaker\</t>
    </r>
    <r>
      <rPr>
        <sz val="11"/>
        <color rgb="FF000000"/>
        <rFont val="Calibri"/>
      </rPr>
      <t xml:space="preserve">
</t>
    </r>
    <r>
      <rPr>
        <sz val="11"/>
        <color rgb="FF000000"/>
        <rFont val="Calibri"/>
      </rPr>
      <t>Value Name:	 Webhelp</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</si>
  <si>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V-15679</t>
  </si>
  <si>
    <r>
      <rPr>
        <sz val="11"/>
        <rFont val="Calibri"/>
      </rPr>
      <t>Windows Movie Maker Online Hosting</t>
    </r>
  </si>
  <si>
    <r>
      <rPr>
        <sz val="11"/>
        <color rgb="FF000000"/>
        <rFont val="Calibri"/>
      </rPr>
      <t>Configure the policy value for Computer Configuration -&gt; Administrative Templates -&gt; System -&gt; Internet Communication Management -&gt; Internet Communication settings “Turn off Windows Movie Maker saving to online video hosting provider” to “Enabled”.</t>
    </r>
  </si>
  <si>
    <r>
      <rPr>
        <sz val="11"/>
        <color rgb="FF000000"/>
        <rFont val="Calibri"/>
      </rPr>
      <t>This check verifies that movies can not be sent to a video hosting provider on the web.</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</si>
  <si>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\Software\Policies\Microsoft\WindowsMovieMaker\</t>
    </r>
    <r>
      <rPr>
        <sz val="11"/>
        <color rgb="FF000000"/>
        <rFont val="Calibri"/>
      </rPr>
      <t xml:space="preserve">
</t>
    </r>
    <r>
      <rPr>
        <sz val="11"/>
        <color rgb="FF000000"/>
        <rFont val="Calibri"/>
      </rPr>
      <t>Value Name:	 WebPublish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</si>
  <si>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V-15680</t>
  </si>
  <si>
    <r>
      <rPr>
        <sz val="11"/>
        <rFont val="Calibri"/>
      </rPr>
      <t>The classic logon screen must be required for user logons.</t>
    </r>
  </si>
  <si>
    <r>
      <rPr>
        <sz val="11"/>
        <color rgb="FF000000"/>
        <rFont val="Calibri"/>
      </rPr>
      <t>If the system is a member of a domain, this is NA.</t>
    </r>
    <r>
      <rPr>
        <sz val="11"/>
        <color rgb="FF000000"/>
        <rFont val="Calibri"/>
      </rPr>
      <t xml:space="preserve">
</t>
    </r>
    <r>
      <rPr>
        <sz val="11"/>
        <color rgb="FF000000"/>
        <rFont val="Calibri"/>
      </rPr>
      <t>Configure the policy value for Computer Configuration -&gt; Administrative Templates -&gt; System -&gt; Logon -&gt; "Always use classic logon" to "Enabled".</t>
    </r>
  </si>
  <si>
    <r>
      <rPr>
        <sz val="11"/>
        <color rgb="FF000000"/>
        <rFont val="Calibri"/>
      </rPr>
      <t>The classic logon screen requires users to enter a logon name and password to access a system.  The simple logon screen or Welcome screen displays usernames for selection, providing part of the necessary logon information.</t>
    </r>
  </si>
  <si>
    <r>
      <rPr>
        <sz val="11"/>
        <color rgb="FF000000"/>
        <rFont val="Calibri"/>
      </rPr>
      <t>If the system is a member of a domain,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LogonType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</si>
  <si>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V-15682</t>
  </si>
  <si>
    <r>
      <rPr>
        <sz val="11"/>
        <rFont val="Calibri"/>
      </rPr>
      <t>Attachments must be prevented from being downloaded from RSS feeds.</t>
    </r>
  </si>
  <si>
    <r>
      <rPr>
        <sz val="11"/>
        <color rgb="FF000000"/>
        <rFont val="Calibri"/>
      </rPr>
      <t>Configure the policy value for Computer Configuration -&gt; Administrative Templates -&gt; Windows Components -&gt; RSS Feeds -&gt; "Turn off downloading of enclosures" to "Enabled".</t>
    </r>
  </si>
  <si>
    <r>
      <rPr>
        <sz val="11"/>
        <color rgb="FF000000"/>
        <rFont val="Calibri"/>
      </rPr>
      <t>Attachments from RSS feeds may not be secure.  This setting will prevent attachments from being downloaded from RSS feeds.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</si>
  <si>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DisableEnclosureDownload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</si>
  <si>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V-15683</t>
  </si>
  <si>
    <r>
      <rPr>
        <sz val="11"/>
        <rFont val="Calibri"/>
      </rPr>
      <t>Windows Explorer – Shell Protocol Protected Mode</t>
    </r>
  </si>
  <si>
    <r>
      <rPr>
        <sz val="11"/>
        <color rgb="FF000000"/>
        <rFont val="Calibri"/>
      </rPr>
      <t>Configure the policy value for Computer Configuration -&gt; Administrative Templates -&gt; Windows Components -&gt; Windows Explorer “Turn off shell protocol protected mode” to “Disabled”.</t>
    </r>
  </si>
  <si>
    <r>
      <rPr>
        <sz val="11"/>
        <color rgb="FF000000"/>
        <rFont val="Calibri"/>
      </rPr>
      <t>This check verifies that the shell protocol is run in protected mode.  (This allows applications to only open limited folders.)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</si>
  <si>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\Software\Microsoft\Windows\CurrentVersion\Policies\Explorer\</t>
    </r>
    <r>
      <rPr>
        <sz val="11"/>
        <color rgb="FF000000"/>
        <rFont val="Calibri"/>
      </rPr>
      <t xml:space="preserve">
</t>
    </r>
    <r>
      <rPr>
        <sz val="11"/>
        <color rgb="FF000000"/>
        <rFont val="Calibri"/>
      </rPr>
      <t>Value Name:  PreXPSP2ShellProtocolBehavior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</si>
  <si>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V-15684</t>
  </si>
  <si>
    <r>
      <rPr>
        <sz val="11"/>
        <rFont val="Calibri"/>
      </rPr>
      <t>Windows Installer – IE Security Prompt</t>
    </r>
  </si>
  <si>
    <r>
      <rPr>
        <sz val="11"/>
        <color rgb="FF000000"/>
        <rFont val="Calibri"/>
      </rPr>
      <t>Configure the policy value for Computer Configuration -&gt; Administrative Templates -&gt; Windows Components -&gt; Windows Installer “Disable IE security prompt for Windows Installer scripts” to “Disabled”.</t>
    </r>
  </si>
  <si>
    <r>
      <rPr>
        <sz val="11"/>
        <color rgb="FF000000"/>
        <rFont val="Calibri"/>
      </rPr>
      <t>This check verifies that users are notified if a web-based program attempts to install software.</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</si>
  <si>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\Software\Policies\Microsoft\Windows\Installer\</t>
    </r>
    <r>
      <rPr>
        <sz val="11"/>
        <color rgb="FF000000"/>
        <rFont val="Calibri"/>
      </rPr>
      <t xml:space="preserve">
</t>
    </r>
    <r>
      <rPr>
        <sz val="11"/>
        <color rgb="FF000000"/>
        <rFont val="Calibri"/>
      </rPr>
      <t>Value Name:  SafeForScripting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</si>
  <si>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V-15685</t>
  </si>
  <si>
    <r>
      <rPr>
        <sz val="11"/>
        <rFont val="Calibri"/>
      </rPr>
      <t>Windows Installer – User Control</t>
    </r>
  </si>
  <si>
    <r>
      <rPr>
        <sz val="11"/>
        <color rgb="FF000000"/>
        <rFont val="Calibri"/>
      </rPr>
      <t>Configure the policy value for Computer Configuration -&gt; Administrative Templates -&gt; Windows Components -&gt; Windows Installer “Enable user control over installs” to “Disabled”.</t>
    </r>
  </si>
  <si>
    <r>
      <rPr>
        <sz val="11"/>
        <color rgb="FF000000"/>
        <rFont val="Calibri"/>
      </rPr>
      <t>This check verifies that users are prevented from changing installation options.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</si>
  <si>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\Software\Policies\Microsoft\Windows\Installer\</t>
    </r>
    <r>
      <rPr>
        <sz val="11"/>
        <color rgb="FF000000"/>
        <rFont val="Calibri"/>
      </rPr>
      <t xml:space="preserve">
</t>
    </r>
    <r>
      <rPr>
        <sz val="11"/>
        <color rgb="FF000000"/>
        <rFont val="Calibri"/>
      </rPr>
      <t>Value Name:  EnableUserControl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</si>
  <si>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V-15686</t>
  </si>
  <si>
    <r>
      <rPr>
        <sz val="11"/>
        <rFont val="Calibri"/>
      </rPr>
      <t>Windows Installer – Vendor Signed Updates</t>
    </r>
  </si>
  <si>
    <r>
      <rPr>
        <sz val="11"/>
        <color rgb="FF000000"/>
        <rFont val="Calibri"/>
      </rPr>
      <t>Configure the policy value for Computer Configuration -&gt; Administrative Templates -&gt; Windows Components -&gt; Windows Installer “Prohibit non-administrators from applying vendor signed updates” to “Enabled”.</t>
    </r>
  </si>
  <si>
    <r>
      <rPr>
        <sz val="11"/>
        <color rgb="FF000000"/>
        <rFont val="Calibri"/>
      </rPr>
      <t>This check verifies that users are prevented applying vendor signed updates.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</si>
  <si>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\Software\Policies\Microsoft\Windows\Installer\</t>
    </r>
    <r>
      <rPr>
        <sz val="11"/>
        <color rgb="FF000000"/>
        <rFont val="Calibri"/>
      </rPr>
      <t xml:space="preserve">
</t>
    </r>
    <r>
      <rPr>
        <sz val="11"/>
        <color rgb="FF000000"/>
        <rFont val="Calibri"/>
      </rPr>
      <t>Value Name:  DisableLUAPatching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</si>
  <si>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V-15687</t>
  </si>
  <si>
    <r>
      <rPr>
        <sz val="11"/>
        <rFont val="Calibri"/>
      </rPr>
      <t>Media Player – First Use Dialog Boxes</t>
    </r>
  </si>
  <si>
    <r>
      <rPr>
        <sz val="11"/>
        <color rgb="FF000000"/>
        <rFont val="Calibri"/>
      </rPr>
      <t>Configure the policy value for Computer Configuration -&gt; Administrative Templates -&gt; Windows Components -&gt; Windows Media Player “Do Not Show First Use Dialog Boxes” to “Enabled”.</t>
    </r>
  </si>
  <si>
    <r>
      <rPr>
        <sz val="11"/>
        <color rgb="FF000000"/>
        <rFont val="Calibri"/>
      </rPr>
      <t>This check verifies that users are not presented with Privacy and Installation options on first use of Windows Media Player.</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</si>
  <si>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\Software\Policies\Microsoft\WindowsMediaPlayer\</t>
    </r>
    <r>
      <rPr>
        <sz val="11"/>
        <color rgb="FF000000"/>
        <rFont val="Calibri"/>
      </rPr>
      <t xml:space="preserve">
</t>
    </r>
    <r>
      <rPr>
        <sz val="11"/>
        <color rgb="FF000000"/>
        <rFont val="Calibri"/>
      </rPr>
      <t>Value Name:  GroupPrivacyAcceptance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</si>
  <si>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V-15696</t>
  </si>
  <si>
    <r>
      <rPr>
        <sz val="11"/>
        <rFont val="Calibri"/>
      </rPr>
      <t>Network – Mapper I/O Driver</t>
    </r>
  </si>
  <si>
    <r>
      <rPr>
        <sz val="11"/>
        <color rgb="FF000000"/>
        <rFont val="Calibri"/>
      </rPr>
      <t>Configure the policy value for Computer Configuration -&gt; Administrative Templates -&gt; Network -&gt; Link-Layer Topology Discovery “Turn on Mapper I/O (LLTDIO) driver” to “Disabled”.</t>
    </r>
  </si>
  <si>
    <r>
      <rPr>
        <sz val="11"/>
        <color rgb="FF000000"/>
        <rFont val="Calibri"/>
      </rPr>
      <t>This check verifies that the Mapper I/O network protocol driver is disabled.</t>
    </r>
  </si>
  <si>
    <r>
      <rPr>
        <sz val="11"/>
        <color rgb="FF000000"/>
        <rFont val="Calibri"/>
      </rPr>
      <t>If the following registry values don’t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\Software\Policies\Microsoft\Windows\LLTD\</t>
    </r>
    <r>
      <rPr>
        <sz val="11"/>
        <color rgb="FF000000"/>
        <rFont val="Calibri"/>
      </rPr>
      <t xml:space="preserve">
</t>
    </r>
    <r>
      <rPr>
        <sz val="11"/>
        <color rgb="FF000000"/>
        <rFont val="Calibri"/>
      </rPr>
      <t>Value Name:  AllowLLTDIOOndomain</t>
    </r>
    <r>
      <rPr>
        <sz val="11"/>
        <color rgb="FF000000"/>
        <rFont val="Calibri"/>
      </rPr>
      <t xml:space="preserve">
</t>
    </r>
    <r>
      <rPr>
        <sz val="11"/>
        <color rgb="FF000000"/>
        <rFont val="Calibri"/>
      </rPr>
      <t>Value Name:  AllowLLTDIOOnPublicNet</t>
    </r>
    <r>
      <rPr>
        <sz val="11"/>
        <color rgb="FF000000"/>
        <rFont val="Calibri"/>
      </rPr>
      <t xml:space="preserve">
</t>
    </r>
    <r>
      <rPr>
        <sz val="11"/>
        <color rgb="FF000000"/>
        <rFont val="Calibri"/>
      </rPr>
      <t>Value Name:  EnableLLTDIO</t>
    </r>
    <r>
      <rPr>
        <sz val="11"/>
        <color rgb="FF000000"/>
        <rFont val="Calibri"/>
      </rPr>
      <t xml:space="preserve">
</t>
    </r>
    <r>
      <rPr>
        <sz val="11"/>
        <color rgb="FF000000"/>
        <rFont val="Calibri"/>
      </rPr>
      <t>Value Name:  ProhibitLLTDIOOnPrivateNet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</si>
  <si>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V-15697</t>
  </si>
  <si>
    <r>
      <rPr>
        <sz val="11"/>
        <rFont val="Calibri"/>
      </rPr>
      <t>Network – Responder Driver</t>
    </r>
  </si>
  <si>
    <r>
      <rPr>
        <sz val="11"/>
        <color rgb="FF000000"/>
        <rFont val="Calibri"/>
      </rPr>
      <t>Configure the policy value for Computer Configuration -&gt; Administrative Templates -&gt; Network -&gt; Link-Layer Topology Discovery “Turn on Responder (RSPNDR) driver” to “Disabled”.</t>
    </r>
  </si>
  <si>
    <r>
      <rPr>
        <sz val="11"/>
        <color rgb="FF000000"/>
        <rFont val="Calibri"/>
      </rPr>
      <t>This check verifies that the Responder network protocol driver is disabled.</t>
    </r>
  </si>
  <si>
    <r>
      <rPr>
        <sz val="11"/>
        <color rgb="FF000000"/>
        <rFont val="Calibri"/>
      </rPr>
      <t>If the following registry values don’t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\Software\Policies\Microsoft\Windows\LLTD\</t>
    </r>
    <r>
      <rPr>
        <sz val="11"/>
        <color rgb="FF000000"/>
        <rFont val="Calibri"/>
      </rPr>
      <t xml:space="preserve">
</t>
    </r>
    <r>
      <rPr>
        <sz val="11"/>
        <color rgb="FF000000"/>
        <rFont val="Calibri"/>
      </rPr>
      <t>Value Name:  AllowRspndrOndomain</t>
    </r>
    <r>
      <rPr>
        <sz val="11"/>
        <color rgb="FF000000"/>
        <rFont val="Calibri"/>
      </rPr>
      <t xml:space="preserve">
</t>
    </r>
    <r>
      <rPr>
        <sz val="11"/>
        <color rgb="FF000000"/>
        <rFont val="Calibri"/>
      </rPr>
      <t>Value Name:  AllowRspndrOnPublicNet</t>
    </r>
    <r>
      <rPr>
        <sz val="11"/>
        <color rgb="FF000000"/>
        <rFont val="Calibri"/>
      </rPr>
      <t xml:space="preserve">
</t>
    </r>
    <r>
      <rPr>
        <sz val="11"/>
        <color rgb="FF000000"/>
        <rFont val="Calibri"/>
      </rPr>
      <t>Value Name:  EnableRspndr</t>
    </r>
    <r>
      <rPr>
        <sz val="11"/>
        <color rgb="FF000000"/>
        <rFont val="Calibri"/>
      </rPr>
      <t xml:space="preserve">
</t>
    </r>
    <r>
      <rPr>
        <sz val="11"/>
        <color rgb="FF000000"/>
        <rFont val="Calibri"/>
      </rPr>
      <t>Value Name:  ProhibitRspndrOnPrivateNet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</si>
  <si>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V-15698</t>
  </si>
  <si>
    <r>
      <rPr>
        <sz val="11"/>
        <rFont val="Calibri"/>
      </rPr>
      <t>Network – Windows Connect Now Wireless Configuration</t>
    </r>
  </si>
  <si>
    <r>
      <rPr>
        <sz val="11"/>
        <color rgb="FF000000"/>
        <rFont val="Calibri"/>
      </rPr>
      <t>Configure the policy value for Computer Configuration -&gt; Administrative Templates -&gt; Network -&gt; Windows Connect Now “Configuration of wireless settings using Windows Connect Now” to “Disabled”.</t>
    </r>
  </si>
  <si>
    <r>
      <rPr>
        <sz val="11"/>
        <color rgb="FF000000"/>
        <rFont val="Calibri"/>
      </rPr>
      <t>This check verifies that the configuration of wireless devices using Windows Connect Now is disabled.</t>
    </r>
  </si>
  <si>
    <r>
      <rPr>
        <sz val="11"/>
        <color rgb="FF000000"/>
        <rFont val="Calibri"/>
      </rPr>
      <t>If the following registry values don’t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\Software\Policies\Microsoft\Windows\WCN\Registrars\</t>
    </r>
    <r>
      <rPr>
        <sz val="11"/>
        <color rgb="FF000000"/>
        <rFont val="Calibri"/>
      </rPr>
      <t xml:space="preserve">
</t>
    </r>
    <r>
      <rPr>
        <sz val="11"/>
        <color rgb="FF000000"/>
        <rFont val="Calibri"/>
      </rPr>
      <t>Value Name:  DisableFlashConfigRegistrar</t>
    </r>
    <r>
      <rPr>
        <sz val="11"/>
        <color rgb="FF000000"/>
        <rFont val="Calibri"/>
      </rPr>
      <t xml:space="preserve">
</t>
    </r>
    <r>
      <rPr>
        <sz val="11"/>
        <color rgb="FF000000"/>
        <rFont val="Calibri"/>
      </rPr>
      <t>Value Name:  DisableInBand802DOT11Registrar</t>
    </r>
    <r>
      <rPr>
        <sz val="11"/>
        <color rgb="FF000000"/>
        <rFont val="Calibri"/>
      </rPr>
      <t xml:space="preserve">
</t>
    </r>
    <r>
      <rPr>
        <sz val="11"/>
        <color rgb="FF000000"/>
        <rFont val="Calibri"/>
      </rPr>
      <t>Value Name:  DisableUPnPRegistrar</t>
    </r>
    <r>
      <rPr>
        <sz val="11"/>
        <color rgb="FF000000"/>
        <rFont val="Calibri"/>
      </rPr>
      <t xml:space="preserve">
</t>
    </r>
    <r>
      <rPr>
        <sz val="11"/>
        <color rgb="FF000000"/>
        <rFont val="Calibri"/>
      </rPr>
      <t>Value Name:  DisableWPDRegistrar</t>
    </r>
    <r>
      <rPr>
        <sz val="11"/>
        <color rgb="FF000000"/>
        <rFont val="Calibri"/>
      </rPr>
      <t xml:space="preserve">
</t>
    </r>
    <r>
      <rPr>
        <sz val="11"/>
        <color rgb="FF000000"/>
        <rFont val="Calibri"/>
      </rPr>
      <t>Value Name:  EnableRegistrars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</si>
  <si>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V-15699</t>
  </si>
  <si>
    <r>
      <rPr>
        <sz val="11"/>
        <rFont val="Calibri"/>
      </rPr>
      <t>Network – Windows Connect Now Wizards</t>
    </r>
  </si>
  <si>
    <r>
      <rPr>
        <sz val="11"/>
        <color rgb="FF000000"/>
        <rFont val="Calibri"/>
      </rPr>
      <t>Configure the policy value for Computer Configuration -&gt; Administrative Templates -&gt; Network -&gt; Windows Connect Now “Prohibit Access of the Windows Connect Now wizards” to “Enabled”.</t>
    </r>
  </si>
  <si>
    <r>
      <rPr>
        <sz val="11"/>
        <color rgb="FF000000"/>
        <rFont val="Calibri"/>
      </rPr>
      <t>This check verifies that access to the Windows Connect Now wizards is disabled.</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</si>
  <si>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\Software\Policies\Microsoft\Windows\WCN\UI\</t>
    </r>
    <r>
      <rPr>
        <sz val="11"/>
        <color rgb="FF000000"/>
        <rFont val="Calibri"/>
      </rPr>
      <t xml:space="preserve">
</t>
    </r>
    <r>
      <rPr>
        <sz val="11"/>
        <color rgb="FF000000"/>
        <rFont val="Calibri"/>
      </rPr>
      <t>Value Name:  DisableWcnUi</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</si>
  <si>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V-15700</t>
  </si>
  <si>
    <r>
      <rPr>
        <sz val="11"/>
        <rFont val="Calibri"/>
      </rPr>
      <t>Device Install – PnP Interface Remote Access</t>
    </r>
  </si>
  <si>
    <r>
      <rPr>
        <sz val="11"/>
        <color rgb="FF000000"/>
        <rFont val="Calibri"/>
      </rPr>
      <t>Vista -  Configure the policy value for Computer Configuration -&gt; Administrative Templates -&gt; System -&gt; Device Installation “Allow remote access to the PnP interface” to “Disabled”.</t>
    </r>
  </si>
  <si>
    <r>
      <rPr>
        <sz val="11"/>
        <color rgb="FF000000"/>
        <rFont val="Calibri"/>
      </rPr>
      <t>This check verifies that remote access to the Plug and Play interface is disabled.</t>
    </r>
  </si>
  <si>
    <r>
      <rPr>
        <sz val="11"/>
        <color rgb="FF000000"/>
        <rFont val="Calibri"/>
      </rPr>
      <t>Vista/7 - 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\Software\Policies\Microsoft\Windows\DeviceInstall\Settings\</t>
    </r>
    <r>
      <rPr>
        <sz val="11"/>
        <color rgb="FF000000"/>
        <rFont val="Calibri"/>
      </rPr>
      <t xml:space="preserve">
</t>
    </r>
    <r>
      <rPr>
        <sz val="11"/>
        <color rgb="FF000000"/>
        <rFont val="Calibri"/>
      </rPr>
      <t>Value Name:  AllowRemoteRPC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</si>
  <si>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V-15701</t>
  </si>
  <si>
    <r>
      <rPr>
        <sz val="11"/>
        <rFont val="Calibri"/>
      </rPr>
      <t>Device Install – Drivers System Restore Point</t>
    </r>
  </si>
  <si>
    <r>
      <rPr>
        <sz val="11"/>
        <color rgb="FF000000"/>
        <rFont val="Calibri"/>
      </rPr>
      <t>Vista - Configure the policy value for Computer Configuration -&gt; Administrative Templates -&gt; System -&gt; Device Installation “Do not create a system restore point when new device driver installed” to “Disabled”.</t>
    </r>
  </si>
  <si>
    <r>
      <rPr>
        <sz val="11"/>
        <color rgb="FF000000"/>
        <rFont val="Calibri"/>
      </rPr>
      <t>This check verifies that a system restore point will be created when a new device driver is installed.</t>
    </r>
  </si>
  <si>
    <r>
      <rPr>
        <sz val="11"/>
        <color rgb="FF000000"/>
        <rFont val="Calibri"/>
      </rPr>
      <t>Vista/7 - 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\Software\Policies\Microsoft\Windows\DeviceInstall\Settings\</t>
    </r>
    <r>
      <rPr>
        <sz val="11"/>
        <color rgb="FF000000"/>
        <rFont val="Calibri"/>
      </rPr>
      <t xml:space="preserve">
</t>
    </r>
    <r>
      <rPr>
        <sz val="11"/>
        <color rgb="FF000000"/>
        <rFont val="Calibri"/>
      </rPr>
      <t>Value Name:  DisableSystemRestore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</si>
  <si>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V-15702</t>
  </si>
  <si>
    <r>
      <rPr>
        <sz val="11"/>
        <rFont val="Calibri"/>
      </rPr>
      <t>Device Install – Generic Driver Error Report</t>
    </r>
  </si>
  <si>
    <r>
      <rPr>
        <sz val="11"/>
        <color rgb="FF000000"/>
        <rFont val="Calibri"/>
      </rPr>
      <t>Vista - Configure the policy value for Computer Configuration -&gt; Administrative Templates -&gt; System -&gt; Device Installation “Do not send a Windows Error Report when a generic driver is installed on a system” to “Enabled”.</t>
    </r>
  </si>
  <si>
    <r>
      <rPr>
        <sz val="11"/>
        <color rgb="FF000000"/>
        <rFont val="Calibri"/>
      </rPr>
      <t>This check verifies that an Error Report will not be sent when a generic device driver is installed.</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</si>
  <si>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\Software\Policies\Microsoft\Windows\DeviceInstall\Settings\</t>
    </r>
    <r>
      <rPr>
        <sz val="11"/>
        <color rgb="FF000000"/>
        <rFont val="Calibri"/>
      </rPr>
      <t xml:space="preserve">
</t>
    </r>
    <r>
      <rPr>
        <sz val="11"/>
        <color rgb="FF000000"/>
        <rFont val="Calibri"/>
      </rPr>
      <t>Value Name:  DisableSendGenericDriverNotFoundToWER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</si>
  <si>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V-15703</t>
  </si>
  <si>
    <r>
      <rPr>
        <sz val="11"/>
        <rFont val="Calibri"/>
      </rPr>
      <t>Driver Install – Device Driver Search Prompt</t>
    </r>
  </si>
  <si>
    <r>
      <rPr>
        <sz val="11"/>
        <color rgb="FF000000"/>
        <rFont val="Calibri"/>
      </rPr>
      <t>Configure the policy value for Computer Configuration -&gt; Administrative Templates -&gt; System -&gt; Driver Installation “Turn off Windows Update device driver search prompt” to “Enabled”.</t>
    </r>
  </si>
  <si>
    <r>
      <rPr>
        <sz val="11"/>
        <color rgb="FF000000"/>
        <rFont val="Calibri"/>
      </rPr>
      <t>This check verifies that users will not be prompted to search Windows Updated for device drivers.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</si>
  <si>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\Software\Policies\Microsoft\Windows\DriverSearching\</t>
    </r>
    <r>
      <rPr>
        <sz val="11"/>
        <color rgb="FF000000"/>
        <rFont val="Calibri"/>
      </rPr>
      <t xml:space="preserve">
</t>
    </r>
    <r>
      <rPr>
        <sz val="11"/>
        <color rgb="FF000000"/>
        <rFont val="Calibri"/>
      </rPr>
      <t>Value Name:  DontPromptForWindowsUpdate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</si>
  <si>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V-15704</t>
  </si>
  <si>
    <r>
      <rPr>
        <sz val="11"/>
        <rFont val="Calibri"/>
      </rPr>
      <t>Handwriting Recognition Error Reporting (Tablet PCs)</t>
    </r>
  </si>
  <si>
    <r>
      <rPr>
        <sz val="11"/>
        <color rgb="FF000000"/>
        <rFont val="Calibri"/>
      </rPr>
      <t>Configure the policy value for Computer Configuration -&gt; Administrative Templates -&gt; System -&gt; Internet Communication Management -&gt; Internet Communications settings “Turn off handwriting recognition error reporting” to “Enabled”.</t>
    </r>
  </si>
  <si>
    <r>
      <rPr>
        <sz val="11"/>
        <color rgb="FF000000"/>
        <rFont val="Calibri"/>
      </rPr>
      <t>This check verifies that errors in handwriting recognition on Tablet PCs are not reported to Microsoft.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</si>
  <si>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\Software\Policies\Microsoft\Windows\HandwritingErrorReports\</t>
    </r>
    <r>
      <rPr>
        <sz val="11"/>
        <color rgb="FF000000"/>
        <rFont val="Calibri"/>
      </rPr>
      <t xml:space="preserve">
</t>
    </r>
    <r>
      <rPr>
        <sz val="11"/>
        <color rgb="FF000000"/>
        <rFont val="Calibri"/>
      </rPr>
      <t>Value Name:  PreventHandwritingErrorReports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</si>
  <si>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V-15705</t>
  </si>
  <si>
    <r>
      <rPr>
        <sz val="11"/>
        <rFont val="Calibri"/>
      </rPr>
      <t>Power Mgmt – Password Wake on Battery</t>
    </r>
  </si>
  <si>
    <r>
      <rPr>
        <sz val="11"/>
        <color rgb="FF000000"/>
        <rFont val="Calibri"/>
      </rPr>
      <t>Configure the policy value for Computer Configuration -&gt; Administrative Templates -&gt; System -&gt; Power Management -&gt; Sleep Settings “Require a Password When a Computer Wakes (On Battery)” to “Enabled”.</t>
    </r>
  </si>
  <si>
    <r>
      <rPr>
        <sz val="11"/>
        <color rgb="FF000000"/>
        <rFont val="Calibri"/>
      </rPr>
      <t>This check verifies that the user is prompted for a password on resume from sleep (on battery).</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</si>
  <si>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\Software\Policies\Microsoft\Power\PowerSettings\0e796bdb-100d-47d6-a2d5-f7d2daa51f51\</t>
    </r>
    <r>
      <rPr>
        <sz val="11"/>
        <color rgb="FF000000"/>
        <rFont val="Calibri"/>
      </rPr>
      <t xml:space="preserve">
</t>
    </r>
    <r>
      <rPr>
        <sz val="11"/>
        <color rgb="FF000000"/>
        <rFont val="Calibri"/>
      </rPr>
      <t>Value Name:  DCSettingIndex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</si>
  <si>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V-15706</t>
  </si>
  <si>
    <r>
      <rPr>
        <sz val="11"/>
        <rFont val="Calibri"/>
      </rPr>
      <t>Power Mgmt – Password Wake When Plugged In</t>
    </r>
  </si>
  <si>
    <r>
      <rPr>
        <sz val="11"/>
        <color rgb="FF000000"/>
        <rFont val="Calibri"/>
      </rPr>
      <t>Configure the policy value for Computer Configuration -&gt; Administrative Templates -&gt; System -&gt; Power Management -&gt; Sleep Settings “Require a Password When a Computer Wakes (Plugged In)” to “Enabled”.</t>
    </r>
  </si>
  <si>
    <r>
      <rPr>
        <sz val="11"/>
        <color rgb="FF000000"/>
        <rFont val="Calibri"/>
      </rPr>
      <t>This check verifies that the user is prompted for a password on resume from sleep (Plugged In).</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</si>
  <si>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\Software\Policies\Microsoft\Power\PowerSettings\0e796bdb-100d-47d6-a2d5-f7d2daa51f51\</t>
    </r>
    <r>
      <rPr>
        <sz val="11"/>
        <color rgb="FF000000"/>
        <rFont val="Calibri"/>
      </rPr>
      <t xml:space="preserve">
</t>
    </r>
    <r>
      <rPr>
        <sz val="11"/>
        <color rgb="FF000000"/>
        <rFont val="Calibri"/>
      </rPr>
      <t>Value Name:  ACSettingIndex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</si>
  <si>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V-15707</t>
  </si>
  <si>
    <r>
      <rPr>
        <sz val="11"/>
        <rFont val="Calibri"/>
      </rPr>
      <t>Remote Assistance – Session Logging</t>
    </r>
  </si>
  <si>
    <r>
      <rPr>
        <sz val="11"/>
        <color rgb="FF000000"/>
        <rFont val="Calibri"/>
      </rPr>
      <t>Configure the policy value for Computer Configuration -&gt; Administrative Templates -&gt; System -&gt; Remote Assistance “Turn on session logging” to “Enabled”.</t>
    </r>
  </si>
  <si>
    <r>
      <rPr>
        <sz val="11"/>
        <color rgb="FF000000"/>
        <rFont val="Calibri"/>
      </rPr>
      <t>This check verifies that Remote Assistance log files will be generated.</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</si>
  <si>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NT\Terminal Services\</t>
    </r>
    <r>
      <rPr>
        <sz val="11"/>
        <color rgb="FF000000"/>
        <rFont val="Calibri"/>
      </rPr>
      <t xml:space="preserve">
</t>
    </r>
    <r>
      <rPr>
        <sz val="11"/>
        <color rgb="FF000000"/>
        <rFont val="Calibri"/>
      </rPr>
      <t>Value Name:  LoggingEnabled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</si>
  <si>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V-15708</t>
  </si>
  <si>
    <r>
      <rPr>
        <sz val="11"/>
        <rFont val="Calibri"/>
      </rPr>
      <t>Digital Locker</t>
    </r>
  </si>
  <si>
    <r>
      <rPr>
        <sz val="11"/>
        <color rgb="FF000000"/>
        <rFont val="Calibri"/>
      </rPr>
      <t>Vista - Configure the policy value for Computer Configuration -&gt; Administrative Templates -&gt; Windows Components -&gt; Digital Locker “Do not allow Digital Locker to run” to “Enabled”.</t>
    </r>
  </si>
  <si>
    <r>
      <rPr>
        <sz val="11"/>
        <color rgb="FF000000"/>
        <rFont val="Calibri"/>
      </rPr>
      <t>This check verifies that Digital Locker, a dedicated download manager can not run.</t>
    </r>
  </si>
  <si>
    <r>
      <rPr>
        <sz val="11"/>
        <color rgb="FF000000"/>
        <rFont val="Calibri"/>
      </rPr>
      <t>Vista - If the following registry value doesn’t exist or its value is not set to “1”, then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\Software\Policies\Microsoft\Windows\Digital Locker\</t>
    </r>
    <r>
      <rPr>
        <sz val="11"/>
        <color rgb="FF000000"/>
        <rFont val="Calibri"/>
      </rPr>
      <t xml:space="preserve">
</t>
    </r>
    <r>
      <rPr>
        <sz val="11"/>
        <color rgb="FF000000"/>
        <rFont val="Calibri"/>
      </rPr>
      <t>Value Name:	DoNotRunDigitalLocker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</si>
  <si>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V-15709</t>
  </si>
  <si>
    <r>
      <rPr>
        <sz val="11"/>
        <rFont val="Calibri"/>
      </rPr>
      <t>Game Explorer Information Downloads</t>
    </r>
  </si>
  <si>
    <r>
      <rPr>
        <sz val="11"/>
        <color rgb="FF000000"/>
        <rFont val="Calibri"/>
      </rPr>
      <t>Configure the policy value for Computer Configuration -&gt; Administrative Templates -&gt; Windows Components -&gt; Game Explorer “Turn off downloading of game information” to “Enabled”.</t>
    </r>
  </si>
  <si>
    <r>
      <rPr>
        <sz val="11"/>
        <color rgb="FF000000"/>
        <rFont val="Calibri"/>
      </rPr>
      <t>This check verifies that game information is not downloaded from Windows Metadata Services.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</si>
  <si>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\Software\Policies\Microsoft\Windows\GameUX\</t>
    </r>
    <r>
      <rPr>
        <sz val="11"/>
        <color rgb="FF000000"/>
        <rFont val="Calibri"/>
      </rPr>
      <t xml:space="preserve">
</t>
    </r>
    <r>
      <rPr>
        <sz val="11"/>
        <color rgb="FF000000"/>
        <rFont val="Calibri"/>
      </rPr>
      <t>Value Name:  DownloadGameInfo</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</si>
  <si>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V-15710</t>
  </si>
  <si>
    <r>
      <rPr>
        <sz val="11"/>
        <rFont val="Calibri"/>
      </rPr>
      <t>Online Assistance – Untrusted Content</t>
    </r>
  </si>
  <si>
    <r>
      <rPr>
        <sz val="11"/>
        <color rgb="FF000000"/>
        <rFont val="Calibri"/>
      </rPr>
      <t>Configure the policy value for Computer Configuration -&gt; Administrative Templates -&gt; Windows Components -&gt; Online Assistance “Turn off Untrusted Content” to “Enabled”.</t>
    </r>
  </si>
  <si>
    <r>
      <rPr>
        <sz val="11"/>
        <color rgb="FF000000"/>
        <rFont val="Calibri"/>
      </rPr>
      <t>This check verifies that untrusted content is not rendered for online assistance.</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</si>
  <si>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\Software\Policies\Microsoft\Assistance\Client\1.0\</t>
    </r>
    <r>
      <rPr>
        <sz val="11"/>
        <color rgb="FF000000"/>
        <rFont val="Calibri"/>
      </rPr>
      <t xml:space="preserve">
</t>
    </r>
    <r>
      <rPr>
        <sz val="11"/>
        <color rgb="FF000000"/>
        <rFont val="Calibri"/>
      </rPr>
      <t>Value Name:	NoUntrustedContent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</si>
  <si>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V-15711</t>
  </si>
  <si>
    <r>
      <rPr>
        <sz val="11"/>
        <rFont val="Calibri"/>
      </rPr>
      <t>Search – Encrypted Files Indexing</t>
    </r>
  </si>
  <si>
    <r>
      <rPr>
        <sz val="11"/>
        <color rgb="FF000000"/>
        <rFont val="Calibri"/>
      </rPr>
      <t>Configure the policy value for Computer Configuration -&gt; Administrative Templates -&gt; Windows Components -&gt; Search “Allow indexing of encrypted files” to “Disabled”.</t>
    </r>
  </si>
  <si>
    <r>
      <rPr>
        <sz val="11"/>
        <color rgb="FF000000"/>
        <rFont val="Calibri"/>
      </rPr>
      <t>This check verifies that encrypted files are not indexed.</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</si>
  <si>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\Software\Policies\Microsoft\Windows\Windows Search\</t>
    </r>
    <r>
      <rPr>
        <sz val="11"/>
        <color rgb="FF000000"/>
        <rFont val="Calibri"/>
      </rPr>
      <t xml:space="preserve">
</t>
    </r>
    <r>
      <rPr>
        <sz val="11"/>
        <color rgb="FF000000"/>
        <rFont val="Calibri"/>
      </rPr>
      <t>Value Name:  AllowIndexingEncryptedStoresOrItems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</si>
  <si>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V-15712</t>
  </si>
  <si>
    <r>
      <rPr>
        <sz val="11"/>
        <rFont val="Calibri"/>
      </rPr>
      <t>Indexing of mail items in Exchange folders when Outlook is running in uncached mode must be turned off.</t>
    </r>
  </si>
  <si>
    <r>
      <rPr>
        <sz val="11"/>
        <color rgb="FF000000"/>
        <rFont val="Calibri"/>
      </rPr>
      <t>If Outlook is not installed on the system, this is NA.</t>
    </r>
    <r>
      <rPr>
        <sz val="11"/>
        <color rgb="FF000000"/>
        <rFont val="Calibri"/>
      </rPr>
      <t xml:space="preserve">
</t>
    </r>
    <r>
      <rPr>
        <sz val="11"/>
        <color rgb="FF000000"/>
        <rFont val="Calibri"/>
      </rPr>
      <t>If Outlook is installed on the system, configure the policy value for Computer Configuration -&gt; Administrative Templates -&gt; Windows Components -&gt; Search -&gt; "Enable indexing uncached Exchange folders" to "Disabled".</t>
    </r>
  </si>
  <si>
    <r>
      <rPr>
        <sz val="11"/>
        <color rgb="FF000000"/>
        <rFont val="Calibri"/>
      </rPr>
      <t>Indexing of encrypted items may expose sensitive data.  This setting prevents mail items in a Microsoft Exchange folder from being indexed when Outlook is running in uncached mode.</t>
    </r>
  </si>
  <si>
    <r>
      <rPr>
        <sz val="11"/>
        <color rgb="FF000000"/>
        <rFont val="Calibri"/>
      </rPr>
      <t>If Outlook is not installed on the system, this is NA.</t>
    </r>
    <r>
      <rPr>
        <sz val="11"/>
        <color rgb="FF000000"/>
        <rFont val="Calibri"/>
      </rPr>
      <t xml:space="preserve">
</t>
    </r>
    <r>
      <rPr>
        <sz val="11"/>
        <color rgb="FF000000"/>
        <rFont val="Calibri"/>
      </rPr>
      <t>If Outlook is installed on the system and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Search\</t>
    </r>
    <r>
      <rPr>
        <sz val="11"/>
        <color rgb="FF000000"/>
        <rFont val="Calibri"/>
      </rPr>
      <t xml:space="preserve">
</t>
    </r>
    <r>
      <rPr>
        <sz val="11"/>
        <color rgb="FF000000"/>
        <rFont val="Calibri"/>
      </rPr>
      <t>Value Name:  PreventIndexingUncachedExchangeFolders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</si>
  <si>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V-15713</t>
  </si>
  <si>
    <r>
      <rPr>
        <sz val="11"/>
        <rFont val="Calibri"/>
      </rPr>
      <t>Defender – SpyNet Reporting</t>
    </r>
  </si>
  <si>
    <r>
      <rPr>
        <sz val="11"/>
        <color rgb="FF000000"/>
        <rFont val="Calibri"/>
      </rPr>
      <t>Configure the policy value for Computer Configuration -&gt; Administrative Templates -&gt; Windows Components -&gt; Windows Defender “Configure Microsoft Spynet Reporting” to “Disabled”.</t>
    </r>
  </si>
  <si>
    <r>
      <rPr>
        <sz val="11"/>
        <color rgb="FF000000"/>
        <rFont val="Calibri"/>
      </rPr>
      <t>This check verifies that SpyNet membership is disabled.</t>
    </r>
  </si>
  <si>
    <r>
      <rPr>
        <sz val="11"/>
        <color rgb="FF000000"/>
        <rFont val="Calibri"/>
      </rPr>
      <t>If the following registry value exists and is set to “1” (Basic) or “2” (Advanced),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Defender\Spynet\</t>
    </r>
    <r>
      <rPr>
        <sz val="11"/>
        <color rgb="FF000000"/>
        <rFont val="Calibri"/>
      </rPr>
      <t xml:space="preserve">
</t>
    </r>
    <r>
      <rPr>
        <sz val="11"/>
        <color rgb="FF000000"/>
        <rFont val="Calibri"/>
      </rPr>
      <t>Value Name:  SpyNetReporting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 or 2 = a Finding</t>
    </r>
  </si>
  <si>
    <t>V-15714</t>
  </si>
  <si>
    <r>
      <rPr>
        <sz val="11"/>
        <rFont val="Calibri"/>
      </rPr>
      <t>The system must be configured to save Error Reporting events and messages to the system event log.</t>
    </r>
  </si>
  <si>
    <r>
      <rPr>
        <sz val="11"/>
        <color rgb="FF000000"/>
        <rFont val="Calibri"/>
      </rPr>
      <t>Configure the policy value for Computer Configuration -&gt; Administrative Templates -&gt; Windows Components -&gt; Windows Error Reporting -&gt; "Disable logging" to "Disabled".</t>
    </r>
  </si>
  <si>
    <r>
      <rPr>
        <sz val="11"/>
        <color rgb="FF000000"/>
        <rFont val="Calibri"/>
      </rPr>
      <t>Maintaining an audit trail of system activity logs can help identify configuration errors, troubleshoot service disruptions, and analyze compromises that have occurred, as well as detect attacks.  This setting ensures that Error Reporting events will be saved in the system event log.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</si>
  <si>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LoggingDisabled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</si>
  <si>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V-15715</t>
  </si>
  <si>
    <r>
      <rPr>
        <sz val="11"/>
        <rFont val="Calibri"/>
      </rPr>
      <t>The system must be configured to generate error reports.</t>
    </r>
  </si>
  <si>
    <r>
      <rPr>
        <sz val="11"/>
        <color rgb="FF000000"/>
        <rFont val="Calibri"/>
      </rPr>
      <t>Configure the policy value for Computer Configuration -&gt; Administrative Templates -&gt; Windows Components -&gt; Windows Error Reporting -&gt; "Disable Windows Error Reporting" to "Disabled".</t>
    </r>
  </si>
  <si>
    <r>
      <rPr>
        <sz val="11"/>
        <color rgb="FF000000"/>
        <rFont val="Calibri"/>
      </rPr>
      <t>Enabling Windows Error Reporting generates information useful to system administrators and forensics analysts for diagnosing system problems and investigating intrusions.  If Windows Error Reporting is turned off, valuable system diagnostic and vulnerability information may be lost.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</si>
  <si>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Disabled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</si>
  <si>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V-15717</t>
  </si>
  <si>
    <r>
      <rPr>
        <sz val="11"/>
        <rFont val="Calibri"/>
      </rPr>
      <t>The system must be configured to allow a local or DOD-wide collector to request additional error reporting diagnostic data to be sent.</t>
    </r>
  </si>
  <si>
    <r>
      <rPr>
        <sz val="11"/>
        <color rgb="FF000000"/>
        <rFont val="Calibri"/>
      </rPr>
      <t>Configure the policy value for Computer Configuration -&gt; Administrative Templates -&gt; Windows Components -&gt; Windows Error Reporting -&gt; "Do not send additional data" to "Disabled".</t>
    </r>
  </si>
  <si>
    <r>
      <rPr>
        <sz val="11"/>
        <color rgb="FF000000"/>
        <rFont val="Calibri"/>
      </rPr>
      <t>Sending additional error reporting data provides valuable system diagnostic and vulnerability information that would otherwise not be generated nor collected.  This setting controls whether additional data in support of error reports can be sent to a local or DOD-wide reporting site.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</si>
  <si>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DontSendAdditionalData</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</si>
  <si>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V-15718</t>
  </si>
  <si>
    <r>
      <rPr>
        <sz val="11"/>
        <rFont val="Calibri"/>
      </rPr>
      <t>Windows Explorer – Heap Termination</t>
    </r>
  </si>
  <si>
    <r>
      <rPr>
        <sz val="11"/>
        <color rgb="FF000000"/>
        <rFont val="Calibri"/>
      </rPr>
      <t>Configure the policy value for Computer Configuration -&gt; Administrative Templates -&gt; Windows Components -&gt; Windows Explorer “Turn off heap termination on corruption” to “Disabled”.</t>
    </r>
  </si>
  <si>
    <r>
      <rPr>
        <sz val="11"/>
        <color rgb="FF000000"/>
        <rFont val="Calibri"/>
      </rPr>
      <t>This check verifies that heap termination on corruption is disabled.  This may prevent Windows Explorer from terminating immediately from certain legacy plug-in applications.</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</si>
  <si>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\Software\Policies\Microsoft\Windows\Explorer\</t>
    </r>
    <r>
      <rPr>
        <sz val="11"/>
        <color rgb="FF000000"/>
        <rFont val="Calibri"/>
      </rPr>
      <t xml:space="preserve">
</t>
    </r>
    <r>
      <rPr>
        <sz val="11"/>
        <color rgb="FF000000"/>
        <rFont val="Calibri"/>
      </rPr>
      <t>Value Name:  NoHeapTerminationOnCorruption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</si>
  <si>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V-15719</t>
  </si>
  <si>
    <r>
      <rPr>
        <sz val="11"/>
        <rFont val="Calibri"/>
      </rPr>
      <t>Users must be notified if the logon server was inaccessible and cached credentials were used.</t>
    </r>
  </si>
  <si>
    <r>
      <rPr>
        <sz val="11"/>
        <color rgb="FF000000"/>
        <rFont val="Calibri"/>
      </rPr>
      <t>If the system is not a member of a domain, this is NA.</t>
    </r>
    <r>
      <rPr>
        <sz val="11"/>
        <color rgb="FF000000"/>
        <rFont val="Calibri"/>
      </rPr>
      <t xml:space="preserve">
</t>
    </r>
    <r>
      <rPr>
        <sz val="11"/>
        <color rgb="FF000000"/>
        <rFont val="Calibri"/>
      </rPr>
      <t>Configure the policy value for Computer Configuration -&gt; Administrative Templates -&gt; Windows Components -&gt; Windows Logon Options -&gt; "Report when logon server was not available during user logon" to "Enabled".</t>
    </r>
  </si>
  <si>
    <r>
      <rPr>
        <sz val="11"/>
        <color rgb="FF000000"/>
        <rFont val="Calibri"/>
      </rPr>
      <t>Notifying a user whether cached credentials were used may make them aware of connection issues.</t>
    </r>
  </si>
  <si>
    <r>
      <rPr>
        <sz val="11"/>
        <color rgb="FF000000"/>
        <rFont val="Calibri"/>
      </rPr>
      <t>If the system is not a member of a domain,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ReportControllerMissing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</si>
  <si>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V-15720</t>
  </si>
  <si>
    <r>
      <rPr>
        <sz val="11"/>
        <rFont val="Calibri"/>
      </rPr>
      <t>Windows Mail – Communities</t>
    </r>
  </si>
  <si>
    <r>
      <rPr>
        <sz val="11"/>
        <color rgb="FF000000"/>
        <rFont val="Calibri"/>
      </rPr>
      <t>Configure the policy value for Computer Configuration -&gt; Administrative Templates -&gt; Windows Components -&gt; Windows Mail “Turn off the communities features” to “Enabled”</t>
    </r>
  </si>
  <si>
    <r>
      <rPr>
        <sz val="11"/>
        <color rgb="FF000000"/>
        <rFont val="Calibri"/>
      </rPr>
      <t>This check verifies that Windows Mail will not check newsgroups for Communities support.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</si>
  <si>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Mail\</t>
    </r>
    <r>
      <rPr>
        <sz val="11"/>
        <color rgb="FF000000"/>
        <rFont val="Calibri"/>
      </rPr>
      <t xml:space="preserve">
</t>
    </r>
    <r>
      <rPr>
        <sz val="11"/>
        <color rgb="FF000000"/>
        <rFont val="Calibri"/>
      </rPr>
      <t>Value Name:	DisableCommunities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</si>
  <si>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V-15721</t>
  </si>
  <si>
    <r>
      <rPr>
        <sz val="11"/>
        <rFont val="Calibri"/>
      </rPr>
      <t>Windows Mail – Disable Application</t>
    </r>
  </si>
  <si>
    <r>
      <rPr>
        <sz val="11"/>
        <color rgb="FF000000"/>
        <rFont val="Calibri"/>
      </rPr>
      <t>Configure the policy value for Computer Configuration -&gt; Administrative Templates -&gt; Windows Components -&gt; Windows Mail “Turn off Windows Mail application” to “Enabled”</t>
    </r>
  </si>
  <si>
    <r>
      <rPr>
        <sz val="11"/>
        <color rgb="FF000000"/>
        <rFont val="Calibri"/>
      </rPr>
      <t>This check verifies that Windows Mail will be disabled.</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</si>
  <si>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 Mail\</t>
    </r>
    <r>
      <rPr>
        <sz val="11"/>
        <color rgb="FF000000"/>
        <rFont val="Calibri"/>
      </rPr>
      <t xml:space="preserve">
</t>
    </r>
    <r>
      <rPr>
        <sz val="11"/>
        <color rgb="FF000000"/>
        <rFont val="Calibri"/>
      </rPr>
      <t>Value Name:	ManualLaunchAllowed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</si>
  <si>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V-15722</t>
  </si>
  <si>
    <r>
      <rPr>
        <sz val="11"/>
        <rFont val="Calibri"/>
      </rPr>
      <t>Media DRM – Internet Access</t>
    </r>
  </si>
  <si>
    <r>
      <rPr>
        <sz val="11"/>
        <color rgb="FF000000"/>
        <rFont val="Calibri"/>
      </rPr>
      <t>Configure the policy value for Computer Configuration -&gt; Administrative Templates -&gt; Windows Components -&gt; Windows Media Digital Rights Management “Prevent Windows Media DRM Internet Access” to “Enabled”.</t>
    </r>
  </si>
  <si>
    <r>
      <rPr>
        <sz val="11"/>
        <color rgb="FF000000"/>
        <rFont val="Calibri"/>
      </rPr>
      <t>This check verifies that Windows Media Digital Rights Management will be prevented from accessing the internet.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</si>
  <si>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\Software\Policies\Microsoft\WMDRM\</t>
    </r>
    <r>
      <rPr>
        <sz val="11"/>
        <color rgb="FF000000"/>
        <rFont val="Calibri"/>
      </rPr>
      <t xml:space="preserve">
</t>
    </r>
    <r>
      <rPr>
        <sz val="11"/>
        <color rgb="FF000000"/>
        <rFont val="Calibri"/>
      </rPr>
      <t>Value Name:  DisableOnline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</si>
  <si>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V-15723</t>
  </si>
  <si>
    <r>
      <rPr>
        <sz val="11"/>
        <rFont val="Calibri"/>
      </rPr>
      <t>Meeting Space</t>
    </r>
  </si>
  <si>
    <r>
      <rPr>
        <sz val="11"/>
        <color rgb="FF000000"/>
        <rFont val="Calibri"/>
      </rPr>
      <t>Vista - Configure the policy value for Computer Configuration -&gt; Administrative Templates -&gt; Windows Components -&gt; Windows Meeting Space “Turn off Windows Meeting Space” to “Enabled”</t>
    </r>
  </si>
  <si>
    <r>
      <rPr>
        <sz val="11"/>
        <color rgb="FF000000"/>
        <rFont val="Calibri"/>
      </rPr>
      <t>This check verifies that Windows Meeting Space is disabled.</t>
    </r>
  </si>
  <si>
    <r>
      <rPr>
        <sz val="11"/>
        <color rgb="FF000000"/>
        <rFont val="Calibri"/>
      </rPr>
      <t>Vista - If the following registry value doesn’t exist or its value is not set to “1”, then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\Software\Policies\Microsoft\Windows\Windows Collaboration\</t>
    </r>
    <r>
      <rPr>
        <sz val="11"/>
        <color rgb="FF000000"/>
        <rFont val="Calibri"/>
      </rPr>
      <t xml:space="preserve">
</t>
    </r>
    <r>
      <rPr>
        <sz val="11"/>
        <color rgb="FF000000"/>
        <rFont val="Calibri"/>
      </rPr>
      <t>Value Name:	TurnOffWindowsCollaboration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</si>
  <si>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V-15724</t>
  </si>
  <si>
    <r>
      <rPr>
        <sz val="11"/>
        <rFont val="Calibri"/>
      </rPr>
      <t>Unsigned gadgets must not be installed.</t>
    </r>
  </si>
  <si>
    <r>
      <rPr>
        <sz val="11"/>
        <color rgb="FF000000"/>
        <rFont val="Calibri"/>
      </rPr>
      <t>Configure the policy value for Computer Configuration -&gt; Administrative Templates -&gt; Windows Components -&gt; Windows Sidebar -&gt;  "Disable unpacking and installation of gadgets that are not digitally signed" to "Enabled".</t>
    </r>
    <r>
      <rPr>
        <sz val="11"/>
        <color rgb="FF000000"/>
        <rFont val="Calibri"/>
      </rPr>
      <t xml:space="preserve">
</t>
    </r>
    <r>
      <rPr>
        <sz val="11"/>
        <color rgb="FF000000"/>
        <rFont val="Calibri"/>
      </rPr>
      <t>To turn off Windows Sidebar completely, configure the policy value for Computer Configuration -&gt; Administrative Templates -&gt; Windows Components -&gt; Windows Sidebar -&gt; "Turn off Windows Sidebar" to "Enabled".</t>
    </r>
  </si>
  <si>
    <r>
      <rPr>
        <sz val="11"/>
        <color rgb="FF000000"/>
        <rFont val="Calibri"/>
      </rPr>
      <t>Uncontrolled installation of applications can introduce various issues, including system instability, and allow access to sensitive information.  Installation of applications must be controlled by the enterprise.  This setting prevents unsigned gadgets from being installed.</t>
    </r>
  </si>
  <si>
    <r>
      <rPr>
        <sz val="11"/>
        <color rgb="FF000000"/>
        <rFont val="Calibri"/>
      </rPr>
      <t>If Windows Sidebar has been disabled, this is NA.</t>
    </r>
    <r>
      <rPr>
        <sz val="11"/>
        <color rgb="FF000000"/>
        <rFont val="Calibri"/>
      </rPr>
      <t xml:space="preserve">
</t>
    </r>
    <r>
      <rPr>
        <sz val="11"/>
        <color rgb="FF000000"/>
        <rFont val="Calibri"/>
      </rPr>
      <t>Verify the following registry value to determine if Windows Sidebar has been disabled: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\SOFTWARE\Microsoft\Windows\CurrentVersion\Policies\Windows\Sidebar\</t>
    </r>
    <r>
      <rPr>
        <sz val="11"/>
        <color rgb="FF000000"/>
        <rFont val="Calibri"/>
      </rPr>
      <t xml:space="preserve">
</t>
    </r>
    <r>
      <rPr>
        <sz val="11"/>
        <color rgb="FF000000"/>
        <rFont val="Calibri"/>
      </rPr>
      <t>Value Name:  TurnOffSidebar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Windows Sidebar has not been disabled and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\SOFTWARE\Microsoft\Windows\CurrentVersion\Policies\Windows\Sidebar\</t>
    </r>
    <r>
      <rPr>
        <sz val="11"/>
        <color rgb="FF000000"/>
        <rFont val="Calibri"/>
      </rPr>
      <t xml:space="preserve">
</t>
    </r>
    <r>
      <rPr>
        <sz val="11"/>
        <color rgb="FF000000"/>
        <rFont val="Calibri"/>
      </rPr>
      <t>Value Name:  TurnOffUnsignedGadgets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</si>
  <si>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V-15725</t>
  </si>
  <si>
    <r>
      <rPr>
        <sz val="11"/>
        <rFont val="Calibri"/>
      </rPr>
      <t>The More Gadgets link must be disabled.</t>
    </r>
  </si>
  <si>
    <r>
      <rPr>
        <sz val="11"/>
        <color rgb="FF000000"/>
        <rFont val="Calibri"/>
      </rPr>
      <t xml:space="preserve">Configure the policy value for Computer Configuration -&gt; Administrative Templates -&gt; Windows Components -&gt; Windows Sidebar -&gt; "Override the More Gadgets Link" to "Enabled" with "about:blank" entered in the "Override Gadget Location".   </t>
    </r>
    <r>
      <rPr>
        <sz val="11"/>
        <color rgb="FF000000"/>
        <rFont val="Calibri"/>
      </rPr>
      <t xml:space="preserve">
</t>
    </r>
    <r>
      <rPr>
        <sz val="11"/>
        <color rgb="FF000000"/>
        <rFont val="Calibri"/>
      </rPr>
      <t>To turn off Windows Sidebar completely, configure the policy value for Computer Configuration -&gt; Administrative Templates -&gt; Windows Components -&gt; Windows Sidebar -&gt; "Turn off Windows Sidebar" to "Enabled".</t>
    </r>
  </si>
  <si>
    <r>
      <rPr>
        <sz val="11"/>
        <color rgb="FF000000"/>
        <rFont val="Calibri"/>
      </rPr>
      <t>Uncontrolled installation of applications can introduce various issues, including system instability, and allow access to sensitive information.  Installation of applications must be controlled by the enterprise.  This setting prevents access to gadgets through the More Gadgets link.</t>
    </r>
  </si>
  <si>
    <r>
      <rPr>
        <sz val="11"/>
        <color rgb="FF000000"/>
        <rFont val="Calibri"/>
      </rPr>
      <t>If Windows Sidebar has been disabled, this is NA.</t>
    </r>
    <r>
      <rPr>
        <sz val="11"/>
        <color rgb="FF000000"/>
        <rFont val="Calibri"/>
      </rPr>
      <t xml:space="preserve">
</t>
    </r>
    <r>
      <rPr>
        <sz val="11"/>
        <color rgb="FF000000"/>
        <rFont val="Calibri"/>
      </rPr>
      <t>Verify the following registry value to determine if Windows Sidebar has been disabled: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\SOFTWARE\Microsoft\Windows\CurrentVersion\Policies\Windows\Sidebar\</t>
    </r>
    <r>
      <rPr>
        <sz val="11"/>
        <color rgb="FF000000"/>
        <rFont val="Calibri"/>
      </rPr>
      <t xml:space="preserve">
</t>
    </r>
    <r>
      <rPr>
        <sz val="11"/>
        <color rgb="FF000000"/>
        <rFont val="Calibri"/>
      </rPr>
      <t>Value Name:  TurnOffSidebar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Windows Sidebar has not been disabled and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\SOFTWARE\Microsoft\Windows\CurrentVersion\Policies\Windows\Sidebar\</t>
    </r>
    <r>
      <rPr>
        <sz val="11"/>
        <color rgb="FF000000"/>
        <rFont val="Calibri"/>
      </rPr>
      <t xml:space="preserve">
</t>
    </r>
    <r>
      <rPr>
        <sz val="11"/>
        <color rgb="FF000000"/>
        <rFont val="Calibri"/>
      </rPr>
      <t>Value Name:  OverrideMoreGadgetsLink</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about:blank</t>
    </r>
  </si>
  <si>
    <t>V-15726</t>
  </si>
  <si>
    <r>
      <rPr>
        <sz val="11"/>
        <rFont val="Calibri"/>
      </rPr>
      <t>User-installed gadgets must be turned off.</t>
    </r>
  </si>
  <si>
    <r>
      <rPr>
        <sz val="11"/>
        <color rgb="FF000000"/>
        <rFont val="Calibri"/>
      </rPr>
      <t>Configure the policy value for Computer Configuration -&gt; Administrative Templates -&gt; Windows Components -&gt; Windows Sidebar -&gt; "Turn Off User Installed Windows Sidebar Gadgets" to "Enabled".</t>
    </r>
    <r>
      <rPr>
        <sz val="11"/>
        <color rgb="FF000000"/>
        <rFont val="Calibri"/>
      </rPr>
      <t xml:space="preserve">
</t>
    </r>
    <r>
      <rPr>
        <sz val="11"/>
        <color rgb="FF000000"/>
        <rFont val="Calibri"/>
      </rPr>
      <t>To turn off Windows Sidebar completely, configure the policy value for Computer Configuration -&gt; Administrative Templates -&gt; Windows Components -&gt; Windows Sidebar -&gt; "Turn off Windows Sidebar" to "Enabled".</t>
    </r>
  </si>
  <si>
    <r>
      <rPr>
        <sz val="11"/>
        <color rgb="FF000000"/>
        <rFont val="Calibri"/>
      </rPr>
      <t>Uncontrolled installation of applications can introduce various issues, including system instability, and allow access to sensitive information.  Installation of applications must be controlled by the enterprise.  This setting prevents user-installed gadgets from running.</t>
    </r>
  </si>
  <si>
    <r>
      <rPr>
        <sz val="11"/>
        <color rgb="FF000000"/>
        <rFont val="Calibri"/>
      </rPr>
      <t>If Windows Sidebar has been disabled, this is NA.</t>
    </r>
    <r>
      <rPr>
        <sz val="11"/>
        <color rgb="FF000000"/>
        <rFont val="Calibri"/>
      </rPr>
      <t xml:space="preserve">
</t>
    </r>
    <r>
      <rPr>
        <sz val="11"/>
        <color rgb="FF000000"/>
        <rFont val="Calibri"/>
      </rPr>
      <t>Verify the following registry value to determine if Windows Sidebar has been disabled:</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\SOFTWARE\Microsoft\Windows\CurrentVersion\Policies\Windows\Sidebar\</t>
    </r>
    <r>
      <rPr>
        <sz val="11"/>
        <color rgb="FF000000"/>
        <rFont val="Calibri"/>
      </rPr>
      <t xml:space="preserve">
</t>
    </r>
    <r>
      <rPr>
        <sz val="11"/>
        <color rgb="FF000000"/>
        <rFont val="Calibri"/>
      </rPr>
      <t>Value Name:  TurnOffSidebar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If Windows Sidebar has not been disabled and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\SOFTWARE\Microsoft\Windows\CurrentVersion\Policies\Windows\Sidebar\</t>
    </r>
    <r>
      <rPr>
        <sz val="11"/>
        <color rgb="FF000000"/>
        <rFont val="Calibri"/>
      </rPr>
      <t xml:space="preserve">
</t>
    </r>
    <r>
      <rPr>
        <sz val="11"/>
        <color rgb="FF000000"/>
        <rFont val="Calibri"/>
      </rPr>
      <t>Value Name:  TurnOffUserInstalledGadgets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</si>
  <si>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V-15727</t>
  </si>
  <si>
    <r>
      <rPr>
        <sz val="11"/>
        <rFont val="Calibri"/>
      </rPr>
      <t>User Network Sharing</t>
    </r>
  </si>
  <si>
    <r>
      <rPr>
        <sz val="11"/>
        <color rgb="FF000000"/>
        <rFont val="Calibri"/>
      </rPr>
      <t xml:space="preserve">Note:  This setting is under USER Configuration not COMPUTER Configuration </t>
    </r>
    <r>
      <rPr>
        <sz val="11"/>
        <color rgb="FF000000"/>
        <rFont val="Calibri"/>
      </rPr>
      <t xml:space="preserve">
</t>
    </r>
    <r>
      <rPr>
        <sz val="11"/>
        <color rgb="FF000000"/>
        <rFont val="Calibri"/>
      </rPr>
      <t>Configure the policy value for User Configuration -&gt; Administrative Templates -&gt; Windows Components -&gt; Network Sharing “Prevent users from sharing files within their profile” to “Enabled”.</t>
    </r>
  </si>
  <si>
    <r>
      <rPr>
        <sz val="11"/>
        <color rgb="FF000000"/>
        <rFont val="Calibri"/>
      </rPr>
      <t>This check verifies that users are prevented from sharing files.</t>
    </r>
  </si>
  <si>
    <r>
      <rPr>
        <sz val="11"/>
        <color rgb="FF000000"/>
        <rFont val="Calibri"/>
      </rPr>
      <t>Note:  This setting is in HKEY_CURRENT_USER, not HKEY_LOCAL_MACHINE</t>
    </r>
    <r>
      <rPr>
        <sz val="11"/>
        <color rgb="FF000000"/>
        <rFont val="Calibri"/>
      </rPr>
      <t xml:space="preserve">
</t>
    </r>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Subkey:  \Software\Microsoft\Windows\CurrentVersion\Policies\Explorer\</t>
    </r>
    <r>
      <rPr>
        <sz val="11"/>
        <color rgb="FF000000"/>
        <rFont val="Calibri"/>
      </rPr>
      <t xml:space="preserve">
</t>
    </r>
    <r>
      <rPr>
        <sz val="11"/>
        <color rgb="FF000000"/>
        <rFont val="Calibri"/>
      </rPr>
      <t>Value Name:  NoInPlaceSharing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</si>
  <si>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V-15823</t>
  </si>
  <si>
    <r>
      <rPr>
        <sz val="11"/>
        <rFont val="Calibri"/>
      </rPr>
      <t>Remove Software Certificate Installation Files</t>
    </r>
  </si>
  <si>
    <r>
      <rPr>
        <sz val="11"/>
        <color rgb="FF000000"/>
        <rFont val="Calibri"/>
      </rPr>
      <t>Remove any certificate installation files found on a system.</t>
    </r>
    <r>
      <rPr>
        <sz val="11"/>
        <color rgb="FF000000"/>
        <rFont val="Calibri"/>
      </rPr>
      <t xml:space="preserve">
</t>
    </r>
    <r>
      <rPr>
        <sz val="11"/>
        <color rgb="FF000000"/>
        <rFont val="Calibri"/>
      </rPr>
      <t>Note:  This does not apply to server-based applications that have a requirement for .p12 certificate files (e.g., Oracle Wallet Manager)</t>
    </r>
  </si>
  <si>
    <r>
      <rPr>
        <sz val="11"/>
        <color rgb="FF000000"/>
        <rFont val="Calibri"/>
      </rPr>
      <t>This check verifies that software certificate installation files have been removed from a system.</t>
    </r>
  </si>
  <si>
    <r>
      <rPr>
        <sz val="11"/>
        <color rgb="FF000000"/>
        <rFont val="Calibri"/>
      </rPr>
      <t>Search all drives for *.p12 and *.pfx files.</t>
    </r>
    <r>
      <rPr>
        <sz val="11"/>
        <color rgb="FF000000"/>
        <rFont val="Calibri"/>
      </rPr>
      <t xml:space="preserve">
</t>
    </r>
    <r>
      <rPr>
        <sz val="11"/>
        <color rgb="FF000000"/>
        <rFont val="Calibri"/>
      </rPr>
      <t>If any files with these extensions exist, then this is a finding.</t>
    </r>
    <r>
      <rPr>
        <sz val="11"/>
        <color rgb="FF000000"/>
        <rFont val="Calibri"/>
      </rPr>
      <t xml:space="preserve">
</t>
    </r>
    <r>
      <rPr>
        <sz val="11"/>
        <color rgb="FF000000"/>
        <rFont val="Calibri"/>
      </rPr>
      <t>Documentable Explanation:  This does not apply to server-based applications that have a requirement for .p12 certificate files (e.g., Oracle Wallet Manager).  Some applications create files with extensions of .p12 that are NOT certificate installation files.  Removal from systems of non-certificate installation files are not required.  These should be documented with the IAO.</t>
    </r>
  </si>
  <si>
    <t>V-16020</t>
  </si>
  <si>
    <r>
      <rPr>
        <sz val="11"/>
        <rFont val="Calibri"/>
      </rPr>
      <t>Windows Customer Experience Improvement Program is disabled.</t>
    </r>
  </si>
  <si>
    <r>
      <rPr>
        <sz val="11"/>
        <color rgb="FF000000"/>
        <rFont val="Calibri"/>
      </rPr>
      <t>Configure the policy value for Computer Configuration -&gt; Administrative Templates -&gt; System -&gt; Internet Communication Management -&gt; Internet Communication Settings -&gt; “Turn off Windows Customer Experience Improvement Program” to “Enabled”.</t>
    </r>
  </si>
  <si>
    <r>
      <rPr>
        <sz val="11"/>
        <color rgb="FF000000"/>
        <rFont val="Calibri"/>
      </rPr>
      <t>This check verifies that the Windows Customer Experience Improvement Program is disabled so information is not passed to the vendor.</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</si>
  <si>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\Software\Policies\Microsoft\SQMClient\Windows</t>
    </r>
    <r>
      <rPr>
        <sz val="11"/>
        <color rgb="FF000000"/>
        <rFont val="Calibri"/>
      </rPr>
      <t xml:space="preserve">
</t>
    </r>
    <r>
      <rPr>
        <sz val="11"/>
        <color rgb="FF000000"/>
        <rFont val="Calibri"/>
      </rPr>
      <t>Value Name:  CEIPEnable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</si>
  <si>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V-16021</t>
  </si>
  <si>
    <r>
      <rPr>
        <sz val="11"/>
        <rFont val="Calibri"/>
      </rPr>
      <t>Help Experience Improvement Program is disabled.</t>
    </r>
  </si>
  <si>
    <r>
      <rPr>
        <sz val="11"/>
        <color rgb="FF000000"/>
        <rFont val="Calibri"/>
      </rPr>
      <t>Configure the policy value for User Configuration -&gt; Administrative Templates -&gt; System -&gt; Internet Communication Management -&gt; Internet Communication Settings -&gt; “Turn off Help Experience Improvement Program” to “Enabled”.</t>
    </r>
  </si>
  <si>
    <r>
      <rPr>
        <sz val="11"/>
        <color rgb="FF000000"/>
        <rFont val="Calibri"/>
      </rPr>
      <t>This check verifies that the Windows Help Experience Improvement Program is disabled to prevent information from being passed to the vendor.</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</si>
  <si>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Subkey:  \Software\Policies\Microsoft\Assistance\Client\1.0</t>
    </r>
    <r>
      <rPr>
        <sz val="11"/>
        <color rgb="FF000000"/>
        <rFont val="Calibri"/>
      </rPr>
      <t xml:space="preserve">
</t>
    </r>
    <r>
      <rPr>
        <sz val="11"/>
        <color rgb="FF000000"/>
        <rFont val="Calibri"/>
      </rPr>
      <t>Value Name:  NoImplicitFeedback</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</si>
  <si>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V-16047</t>
  </si>
  <si>
    <r>
      <rPr>
        <sz val="11"/>
        <rFont val="Calibri"/>
      </rPr>
      <t>Built-in Admin Account Status</t>
    </r>
  </si>
  <si>
    <r>
      <rPr>
        <sz val="11"/>
        <color rgb="FF000000"/>
        <rFont val="Calibri"/>
      </rPr>
      <t>Configure the system to disable the built-in administrator account.</t>
    </r>
  </si>
  <si>
    <r>
      <rPr>
        <sz val="11"/>
        <color rgb="FF000000"/>
        <rFont val="Calibri"/>
      </rPr>
      <t>This check verifies that Windows Vista is configured to disable the built-in administrator account which provides no accountability.</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</si>
  <si>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“Accounts: Administrator account status” is not set to "Disabled”, then this is a finding.</t>
    </r>
  </si>
  <si>
    <t>V-16048</t>
  </si>
  <si>
    <r>
      <rPr>
        <sz val="11"/>
        <rFont val="Calibri"/>
      </rPr>
      <t>Disable Help Ratings feed back.</t>
    </r>
  </si>
  <si>
    <r>
      <rPr>
        <sz val="11"/>
        <color rgb="FF000000"/>
        <rFont val="Calibri"/>
      </rPr>
      <t>Configure the policy value for User Configuration -&gt; Administrative Templates -&gt; System -&gt; Internet Communication Management -&gt; Internet Communication Settings -&gt; “Turn off Help Ratings” to “Enabled”.</t>
    </r>
  </si>
  <si>
    <r>
      <rPr>
        <sz val="11"/>
        <color rgb="FF000000"/>
        <rFont val="Calibri"/>
      </rPr>
      <t>This check verifies that the users cannot provide ratings feedback to Microsoft for Help content</t>
    </r>
  </si>
  <si>
    <r>
      <rPr>
        <sz val="11"/>
        <color rgb="FF000000"/>
        <rFont val="Calibri"/>
      </rPr>
      <t>If the following registry value doesn’t exist or is not configured as specified,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Subkey:  \Software\Policies\Microsoft\Assistance\Client\1.0</t>
    </r>
    <r>
      <rPr>
        <sz val="11"/>
        <color rgb="FF000000"/>
        <rFont val="Calibri"/>
      </rPr>
      <t xml:space="preserve">
</t>
    </r>
    <r>
      <rPr>
        <sz val="11"/>
        <color rgb="FF000000"/>
        <rFont val="Calibri"/>
      </rPr>
      <t>Value Name:  NoExplicitFeedback</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</si>
  <si>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V-17373</t>
  </si>
  <si>
    <r>
      <rPr>
        <sz val="11"/>
        <rFont val="Calibri"/>
      </rPr>
      <t>Secure Removable Media – CD-ROM</t>
    </r>
  </si>
  <si>
    <r>
      <rPr>
        <sz val="11"/>
        <color rgb="FF000000"/>
        <rFont val="Calibri"/>
      </rPr>
      <t>Configure the policy value for Computer Configuration -&gt; Windows Settings -&gt; Security Settings -&gt; Local Policies -&gt; Security Options -&gt; “Devices: Restrict CD-ROM access to locally logged-on user only” to “Disabled”.</t>
    </r>
  </si>
  <si>
    <r>
      <rPr>
        <sz val="11"/>
        <color rgb="FF000000"/>
        <rFont val="Calibri"/>
      </rPr>
      <t>This check verifies that Windows is configured to not limit access to CD drives when a user is logged on locally per the FDCC.</t>
    </r>
  </si>
  <si>
    <r>
      <rPr>
        <sz val="11"/>
        <color rgb="FF000000"/>
        <rFont val="Calibri"/>
      </rPr>
      <t>Analyze the system using the Security Configuration and Analysis snap-in.  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If the value for “Devices: Restrict CD-ROM access to locally logged-on user only” is not set to “Disabled”, then this is a finding.</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Subkey: \Software\Microsoft\Windows NT\CurrentVersion\Winlogon\</t>
    </r>
    <r>
      <rPr>
        <sz val="11"/>
        <color rgb="FF000000"/>
        <rFont val="Calibri"/>
      </rPr>
      <t xml:space="preserve">
</t>
    </r>
    <r>
      <rPr>
        <sz val="11"/>
        <color rgb="FF000000"/>
        <rFont val="Calibri"/>
      </rPr>
      <t>Value Name: AllocateCDRoms</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0</t>
    </r>
  </si>
  <si>
    <t>V-17374</t>
  </si>
  <si>
    <r>
      <rPr>
        <sz val="11"/>
        <rFont val="Calibri"/>
      </rPr>
      <t>User Account Control – Executable Elevation</t>
    </r>
  </si>
  <si>
    <r>
      <rPr>
        <sz val="11"/>
        <color rgb="FF000000"/>
        <rFont val="Calibri"/>
      </rPr>
      <t>Configure the setting for “User Account Control: Only elevate executables that are signed and validated” to “Disabled”.</t>
    </r>
  </si>
  <si>
    <r>
      <rPr>
        <sz val="11"/>
        <color rgb="FF000000"/>
        <rFont val="Calibri"/>
      </rPr>
      <t>This check verifies that elevation of application in UAC is not restricted to signed and validated applications per the FDCC.</t>
    </r>
  </si>
  <si>
    <r>
      <rPr>
        <sz val="11"/>
        <color rgb="FF000000"/>
        <rFont val="Calibri"/>
      </rPr>
      <t>Analyze the system using the Security Configuration and Analysis snap-in. Expand the Security Configuration and Analysis tree view.  Navigate to Local Policies -&gt; Security Options. If the value for “User Account Control: Only elevate executables that are signed and validated” is not set to “Disabled”, then this is a finding.</t>
    </r>
  </si>
  <si>
    <t>V-17900</t>
  </si>
  <si>
    <r>
      <rPr>
        <sz val="11"/>
        <rFont val="Calibri"/>
      </rPr>
      <t>Disallow AutoPlay/Autorun from Autorun.inf</t>
    </r>
  </si>
  <si>
    <r>
      <rPr>
        <sz val="11"/>
        <color rgb="FF000000"/>
        <rFont val="Calibri"/>
      </rPr>
      <t>Add the registry value as specified in the manual check.</t>
    </r>
  </si>
  <si>
    <r>
      <rPr>
        <sz val="11"/>
        <color rgb="FF000000"/>
        <rFont val="Calibri"/>
      </rPr>
      <t>This registry key will prevent the autorun.inf from executing commands.</t>
    </r>
  </si>
  <si>
    <r>
      <rPr>
        <sz val="11"/>
        <color rgb="FF000000"/>
        <rFont val="Calibri"/>
      </rPr>
      <t>In the Registry Editor, navigate to the following registry key:</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 NT\CurrentVersion\IniFileMapping\Autorun.inf</t>
    </r>
    <r>
      <rPr>
        <sz val="11"/>
        <color rgb="FF000000"/>
        <rFont val="Calibri"/>
      </rPr>
      <t xml:space="preserve">
</t>
    </r>
    <r>
      <rPr>
        <sz val="11"/>
        <color rgb="FF000000"/>
        <rFont val="Calibri"/>
      </rPr>
      <t>Value Name:	 (Default)</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@SYS:DoesNotExist</t>
    </r>
    <r>
      <rPr>
        <sz val="11"/>
        <color rgb="FF000000"/>
        <rFont val="Calibri"/>
      </rPr>
      <t xml:space="preserve">
</t>
    </r>
    <r>
      <rPr>
        <sz val="11"/>
        <color rgb="FF000000"/>
        <rFont val="Calibri"/>
      </rPr>
      <t>If the above listed registry value does not exist, then this is a finding.</t>
    </r>
  </si>
  <si>
    <t>V-18010</t>
  </si>
  <si>
    <r>
      <rPr>
        <sz val="11"/>
        <rFont val="Calibri"/>
      </rPr>
      <t>Unapproved Users have access to Debug programs.</t>
    </r>
  </si>
  <si>
    <r>
      <rPr>
        <sz val="11"/>
        <color rgb="FF000000"/>
        <rFont val="Calibri"/>
      </rPr>
      <t>Configure the system to remove any accounts from the "Debug programs" user right.</t>
    </r>
  </si>
  <si>
    <r>
      <rPr>
        <sz val="11"/>
        <color rgb="FF000000"/>
        <rFont val="Calibri"/>
      </rPr>
      <t>This is a Category 1 finding as it provides access to the kernel with complete access to sensitive and critical operating system components.</t>
    </r>
  </si>
  <si>
    <r>
      <rPr>
        <sz val="11"/>
        <color rgb="FF000000"/>
        <rFont val="Calibri"/>
      </rPr>
      <t xml:space="preserve">Analyze the system using the Security Configuration and Analysis snap-in. </t>
    </r>
    <r>
      <rPr>
        <sz val="11"/>
        <color rgb="FF000000"/>
        <rFont val="Calibri"/>
      </rPr>
      <t xml:space="preserve">
</t>
    </r>
    <r>
      <rPr>
        <sz val="11"/>
        <color rgb="FF000000"/>
        <rFont val="Calibri"/>
      </rPr>
      <t xml:space="preserve">Expand the Security Configuration and Analysis tree view. </t>
    </r>
    <r>
      <rPr>
        <sz val="11"/>
        <color rgb="FF000000"/>
        <rFont val="Calibri"/>
      </rPr>
      <t xml:space="preserve">
</t>
    </r>
    <r>
      <rPr>
        <sz val="11"/>
        <color rgb="FF000000"/>
        <rFont val="Calibri"/>
      </rPr>
      <t xml:space="preserve">Navigate to Local Policies -&gt; User Rights Assignment. </t>
    </r>
    <r>
      <rPr>
        <sz val="11"/>
        <color rgb="FF000000"/>
        <rFont val="Calibri"/>
      </rPr>
      <t xml:space="preserve">
</t>
    </r>
    <r>
      <rPr>
        <sz val="11"/>
        <color rgb="FF000000"/>
        <rFont val="Calibri"/>
      </rPr>
      <t xml:space="preserve">If any user accounts, or groups, (to include administrators) are granted the “Debug programs” right, then this is a finding.  </t>
    </r>
    <r>
      <rPr>
        <sz val="11"/>
        <color rgb="FF000000"/>
        <rFont val="Calibri"/>
      </rPr>
      <t xml:space="preserve">
</t>
    </r>
    <r>
      <rPr>
        <sz val="11"/>
        <color rgb="FF000000"/>
        <rFont val="Calibri"/>
      </rPr>
      <t xml:space="preserve">If Administrators require this right for troubleshooting or application issues, it should be assigned on a </t>
    </r>
    <r>
      <rPr>
        <sz val="11"/>
        <color rgb="FF000000"/>
        <rFont val="Calibri"/>
      </rPr>
      <t xml:space="preserve">
</t>
    </r>
    <r>
      <rPr>
        <sz val="11"/>
        <color rgb="FF000000"/>
        <rFont val="Calibri"/>
      </rPr>
      <t>temporary basis as needed.</t>
    </r>
    <r>
      <rPr>
        <sz val="11"/>
        <color rgb="FF000000"/>
        <rFont val="Calibri"/>
      </rPr>
      <t xml:space="preserve">
</t>
    </r>
    <r>
      <rPr>
        <sz val="11"/>
        <color rgb="FF000000"/>
        <rFont val="Calibri"/>
      </rPr>
      <t>Documentable Explanation: Some applications may require this right to function such as the Windows 2003 Cluster service account. Any exception needs to be documented with the IAO.  Acceptable forms of documentation include vendor published documents and application owner confirmation.</t>
    </r>
  </si>
  <si>
    <t>V-26070</t>
  </si>
  <si>
    <r>
      <rPr>
        <sz val="11"/>
        <rFont val="Calibri"/>
      </rPr>
      <t>Standard user accounts must only have Read permissions to the Winlogon registry key.</t>
    </r>
  </si>
  <si>
    <r>
      <rPr>
        <sz val="11"/>
        <color rgb="FF000000"/>
        <rFont val="Calibri"/>
      </rPr>
      <t>Maintain the default permissions of the following registry key:</t>
    </r>
    <r>
      <rPr>
        <sz val="11"/>
        <color rgb="FF000000"/>
        <rFont val="Calibri"/>
      </rPr>
      <t xml:space="preserve">
</t>
    </r>
    <r>
      <rPr>
        <sz val="11"/>
        <color rgb="FF000000"/>
        <rFont val="Calibri"/>
      </rPr>
      <t>HKEY_LOCAL_MACHINE\SOFTWARE\Microsoft\Windows NT\CurrentVersion\Winlogon\</t>
    </r>
    <r>
      <rPr>
        <sz val="11"/>
        <color rgb="FF000000"/>
        <rFont val="Calibri"/>
      </rPr>
      <t xml:space="preserve">
</t>
    </r>
    <r>
      <rPr>
        <sz val="11"/>
        <color rgb="FF000000"/>
        <rFont val="Calibri"/>
      </rPr>
      <t>Users - Read</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CREATOR OWNER - Special</t>
    </r>
    <r>
      <rPr>
        <sz val="11"/>
        <color rgb="FF000000"/>
        <rFont val="Calibri"/>
      </rPr>
      <t xml:space="preserve">
</t>
    </r>
    <r>
      <rPr>
        <sz val="11"/>
        <color rgb="FF000000"/>
        <rFont val="Calibri"/>
      </rPr>
      <t>(Special = Full Control - Subkeys only)</t>
    </r>
  </si>
  <si>
    <r>
      <rPr>
        <sz val="11"/>
        <color rgb="FF000000"/>
        <rFont val="Calibri"/>
      </rPr>
      <t>Permissions on the Winlogon registry key must only allow privileged accounts to change registry values. If standard users have this capability there is a potential for programs to run with elevated privileges when a privileged user logs on to the system.</t>
    </r>
  </si>
  <si>
    <r>
      <rPr>
        <sz val="11"/>
        <color rgb="FF000000"/>
        <rFont val="Calibri"/>
      </rPr>
      <t>Run "Regedit".</t>
    </r>
    <r>
      <rPr>
        <sz val="11"/>
        <color rgb="FF000000"/>
        <rFont val="Calibri"/>
      </rPr>
      <t xml:space="preserve">
</t>
    </r>
    <r>
      <rPr>
        <sz val="11"/>
        <color rgb="FF000000"/>
        <rFont val="Calibri"/>
      </rPr>
      <t>Navigate to the following registry key:</t>
    </r>
    <r>
      <rPr>
        <sz val="11"/>
        <color rgb="FF000000"/>
        <rFont val="Calibri"/>
      </rPr>
      <t xml:space="preserve">
</t>
    </r>
    <r>
      <rPr>
        <sz val="11"/>
        <color rgb="FF000000"/>
        <rFont val="Calibri"/>
      </rPr>
      <t>HKEY_LOCAL_MACHINE\SOFTWARE\Microsoft\Windows NT\CurrentVersion\Winlogon\</t>
    </r>
    <r>
      <rPr>
        <sz val="11"/>
        <color rgb="FF000000"/>
        <rFont val="Calibri"/>
      </rPr>
      <t xml:space="preserve">
</t>
    </r>
    <r>
      <rPr>
        <sz val="11"/>
        <color rgb="FF000000"/>
        <rFont val="Calibri"/>
      </rPr>
      <t>Review the permissions.</t>
    </r>
    <r>
      <rPr>
        <sz val="11"/>
        <color rgb="FF000000"/>
        <rFont val="Calibri"/>
      </rPr>
      <t xml:space="preserve">
</t>
    </r>
    <r>
      <rPr>
        <sz val="11"/>
        <color rgb="FF000000"/>
        <rFont val="Calibri"/>
      </rPr>
      <t>If the default permissions listed below have been changed, this is a finding.</t>
    </r>
    <r>
      <rPr>
        <sz val="11"/>
        <color rgb="FF000000"/>
        <rFont val="Calibri"/>
      </rPr>
      <t xml:space="preserve">
</t>
    </r>
    <r>
      <rPr>
        <sz val="11"/>
        <color rgb="FF000000"/>
        <rFont val="Calibri"/>
      </rPr>
      <t>Users - Read</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CREATOR OWNER - Special</t>
    </r>
    <r>
      <rPr>
        <sz val="11"/>
        <color rgb="FF000000"/>
        <rFont val="Calibri"/>
      </rPr>
      <t xml:space="preserve">
</t>
    </r>
    <r>
      <rPr>
        <sz val="11"/>
        <color rgb="FF000000"/>
        <rFont val="Calibri"/>
      </rPr>
      <t>(Special = Full Control - Subkeys only)</t>
    </r>
  </si>
  <si>
    <t>V-26359</t>
  </si>
  <si>
    <r>
      <rPr>
        <sz val="11"/>
        <rFont val="Calibri"/>
      </rPr>
      <t>The Windows dialog box title for the legal banner must be configured.</t>
    </r>
  </si>
  <si>
    <r>
      <rPr>
        <sz val="11"/>
        <color rgb="FF000000"/>
        <rFont val="Calibri"/>
      </rPr>
      <t xml:space="preserve">Configure the policy value for Computer Configuration -&gt; Windows Settings -&gt; Security Settings -&gt; Local Policies -&gt; Security Options “Interactive Logon: Message title for users attempting to log on” to “DoD Notice and Consent Banner”, “US Department of Defense Warning Statement”, or a site defined equivalent.  </t>
    </r>
    <r>
      <rPr>
        <sz val="11"/>
        <color rgb="FF000000"/>
        <rFont val="Calibri"/>
      </rPr>
      <t xml:space="preserve">
</t>
    </r>
    <r>
      <rPr>
        <sz val="11"/>
        <color rgb="FF000000"/>
        <rFont val="Calibri"/>
      </rPr>
      <t>If a site defined title is used, it can in no case contravene or modify the language of the banner text required in V-1089.</t>
    </r>
  </si>
  <si>
    <r>
      <rPr>
        <sz val="11"/>
        <color rgb="FF000000"/>
        <rFont val="Calibri"/>
      </rPr>
      <t>Analyze the system using the Security Configuration and Analysis snap-in.</t>
    </r>
    <r>
      <rPr>
        <sz val="11"/>
        <color rgb="FF000000"/>
        <rFont val="Calibri"/>
      </rPr>
      <t xml:space="preserve">
</t>
    </r>
    <r>
      <rPr>
        <sz val="11"/>
        <color rgb="FF000000"/>
        <rFont val="Calibri"/>
      </rPr>
      <t>Expand the Security Configuration and Analysis tree view.</t>
    </r>
    <r>
      <rPr>
        <sz val="11"/>
        <color rgb="FF000000"/>
        <rFont val="Calibri"/>
      </rPr>
      <t xml:space="preserve">
</t>
    </r>
    <r>
      <rPr>
        <sz val="11"/>
        <color rgb="FF000000"/>
        <rFont val="Calibri"/>
      </rPr>
      <t>Navigate to Local Policies -&gt; Security Options.</t>
    </r>
    <r>
      <rPr>
        <sz val="11"/>
        <color rgb="FF000000"/>
        <rFont val="Calibri"/>
      </rPr>
      <t xml:space="preserve">
</t>
    </r>
    <r>
      <rPr>
        <sz val="11"/>
        <color rgb="FF000000"/>
        <rFont val="Calibri"/>
      </rPr>
      <t xml:space="preserve">If the value for “Interactive Logon: Message title for users attempting to log on” is not set to “DoD Notice and Consent Banner”, “US Department of Defense Warning Statement”, or a site defined equivalent, this is a finding.  </t>
    </r>
    <r>
      <rPr>
        <sz val="11"/>
        <color rgb="FF000000"/>
        <rFont val="Calibri"/>
      </rPr>
      <t xml:space="preserve">
</t>
    </r>
    <r>
      <rPr>
        <sz val="11"/>
        <color rgb="FF000000"/>
        <rFont val="Calibri"/>
      </rPr>
      <t>If a site defined title is used, it can in no case contravene or modify the language of the banner text required in V-1089.</t>
    </r>
    <r>
      <rPr>
        <sz val="11"/>
        <color rgb="FF000000"/>
        <rFont val="Calibri"/>
      </rPr>
      <t xml:space="preserve">
</t>
    </r>
    <r>
      <rPr>
        <sz val="11"/>
        <color rgb="FF000000"/>
        <rFont val="Calibri"/>
      </rPr>
      <t>Automated tools may only search for the titles defined above.  If a site defined title is used, a manual review will be required.</t>
    </r>
    <r>
      <rPr>
        <sz val="11"/>
        <color rgb="FF000000"/>
        <rFont val="Calibri"/>
      </rPr>
      <t xml:space="preserve">
</t>
    </r>
    <r>
      <rPr>
        <sz val="11"/>
        <color rgb="FF000000"/>
        <rFont val="Calibri"/>
      </rPr>
      <t>The policy referenced configures the following registry value:</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LegalNoticeCaption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title above</t>
    </r>
  </si>
  <si>
    <t>V-26483</t>
  </si>
  <si>
    <r>
      <rPr>
        <sz val="11"/>
        <rFont val="Calibri"/>
      </rPr>
      <t>The Deny log on as a batch job user right on workstations must be configured to prevent access from highly privileged domain accounts on domain systems and unauthenticated access on all systems.</t>
    </r>
  </si>
  <si>
    <r>
      <rPr>
        <sz val="11"/>
        <color rgb="FF000000"/>
        <rFont val="Calibri"/>
      </rPr>
      <t>Configure the policy value for Computer Configuration -&gt; Windows Settings -&gt; Security Settings -&gt; Local Policies -&gt; User Rights Assignment -&gt; "Deny log on as a batch job"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</si>
  <si>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 xml:space="preserve">The "Deny log on as a batch job" right defines accounts that are prevented from logging on to the system as a batch job, such as Task Scheduler.  </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to prevent unauthenticated access.</t>
    </r>
  </si>
  <si>
    <r>
      <rPr>
        <sz val="11"/>
        <color rgb="FF000000"/>
        <rFont val="Calibri"/>
      </rPr>
      <t xml:space="preserve">Analyze the system using the Security Configuration and Analysis snap-in.  Expand the Security Configuration and Analysis tree view. </t>
    </r>
    <r>
      <rPr>
        <sz val="11"/>
        <color rgb="FF000000"/>
        <rFont val="Calibri"/>
      </rPr>
      <t xml:space="preserve">
</t>
    </r>
    <r>
      <rPr>
        <sz val="11"/>
        <color rgb="FF000000"/>
        <rFont val="Calibri"/>
      </rPr>
      <t>Navigate to Local Policies -&gt; User Rights Assignment.</t>
    </r>
    <r>
      <rPr>
        <sz val="11"/>
        <color rgb="FF000000"/>
        <rFont val="Calibri"/>
      </rPr>
      <t xml:space="preserve">
</t>
    </r>
    <r>
      <rPr>
        <sz val="11"/>
        <color rgb="FF000000"/>
        <rFont val="Calibri"/>
      </rPr>
      <t>If the following accounts or groups are not defined for the "Deny log on as a batch job"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</si>
  <si>
    <t>V-26484</t>
  </si>
  <si>
    <r>
      <rPr>
        <sz val="11"/>
        <rFont val="Calibri"/>
      </rPr>
      <t>The Deny log on as a service user right on workstations must be configured to prevent access from highly privileged domain accounts on domain systems. No other groups or accounts must be assigned this right.</t>
    </r>
  </si>
  <si>
    <r>
      <rPr>
        <sz val="11"/>
        <color rgb="FF000000"/>
        <rFont val="Calibri"/>
      </rPr>
      <t>Configure the policy value for Computer Configuration -&gt; Windows Settings -&gt; Security Settings -&gt; Local Policies -&gt; User Rights Assignment -&gt; "Deny log on as a service" to include the following for domain joined systems.</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Configure the "Deny log on as a service" for non-domain systems to include no entries (blank).</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</si>
  <si>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 xml:space="preserve">The "Deny log on as a service" right defines accounts that are denied log on as a service.  </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Incorrect configurations could prevent services from starting and result in a DoS.</t>
    </r>
  </si>
  <si>
    <r>
      <rPr>
        <sz val="11"/>
        <color rgb="FF000000"/>
        <rFont val="Calibri"/>
      </rPr>
      <t xml:space="preserve">Analyze the system using the Security Configuration and Analysis snap-in. Expand the Security Configuration and Analysis tree view. </t>
    </r>
    <r>
      <rPr>
        <sz val="11"/>
        <color rgb="FF000000"/>
        <rFont val="Calibri"/>
      </rPr>
      <t xml:space="preserve">
</t>
    </r>
    <r>
      <rPr>
        <sz val="11"/>
        <color rgb="FF000000"/>
        <rFont val="Calibri"/>
      </rPr>
      <t>Navigate to Local Policies -&gt; User Rights Assignment.</t>
    </r>
    <r>
      <rPr>
        <sz val="11"/>
        <color rgb="FF000000"/>
        <rFont val="Calibri"/>
      </rPr>
      <t xml:space="preserve">
</t>
    </r>
    <r>
      <rPr>
        <sz val="11"/>
        <color rgb="FF000000"/>
        <rFont val="Calibri"/>
      </rPr>
      <t>If the following accounts or groups are not defined for the "Deny log on as a service" right on domain joined systems, this is a finding:</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If any accounts or groups are defined for the "Deny log on as a service" right on non-domain joined systems, this is a finding.</t>
    </r>
  </si>
  <si>
    <t>V-26485</t>
  </si>
  <si>
    <r>
      <rPr>
        <sz val="11"/>
        <rFont val="Calibri"/>
      </rPr>
      <t>The Deny log on locally user right on workstations must be configured to prevent access from highly privileged domain accounts on domain systems and unauthenticated access on all systems.</t>
    </r>
  </si>
  <si>
    <r>
      <rPr>
        <sz val="11"/>
        <color rgb="FF000000"/>
        <rFont val="Calibri"/>
      </rPr>
      <t>Configure the policy value for Computer Configuration -&gt; Windows Settings -&gt; Security Settings -&gt; Local Policies -&gt; User Rights Assignment -&gt; "Deny log on locally"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</si>
  <si>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 xml:space="preserve">The "Deny log on locally" right defines accounts that are prevented from logging on interactively.  </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this right to prevent unauthenticated access.</t>
    </r>
  </si>
  <si>
    <r>
      <rPr>
        <sz val="11"/>
        <color rgb="FF000000"/>
        <rFont val="Calibri"/>
      </rPr>
      <t xml:space="preserve">Analyze the system using the Security Configuration and Analysis snap-in. Expand the Security Configuration and Analysis tree view. </t>
    </r>
    <r>
      <rPr>
        <sz val="11"/>
        <color rgb="FF000000"/>
        <rFont val="Calibri"/>
      </rPr>
      <t xml:space="preserve">
</t>
    </r>
    <r>
      <rPr>
        <sz val="11"/>
        <color rgb="FF000000"/>
        <rFont val="Calibri"/>
      </rPr>
      <t>Navigate to Local Policies -&gt; User Rights Assignment.</t>
    </r>
    <r>
      <rPr>
        <sz val="11"/>
        <color rgb="FF000000"/>
        <rFont val="Calibri"/>
      </rPr>
      <t xml:space="preserve">
</t>
    </r>
    <r>
      <rPr>
        <sz val="11"/>
        <color rgb="FF000000"/>
        <rFont val="Calibri"/>
      </rPr>
      <t>If the following accounts or groups are not defined for the "Deny log on locally"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</si>
  <si>
    <t>V-26486</t>
  </si>
  <si>
    <r>
      <rPr>
        <sz val="11"/>
        <rFont val="Calibri"/>
      </rPr>
      <t>The Deny log on through Terminal Services user right on workstations must prevent all access if TS is not used by the organization. If TS is used, it must be configured to prevent access from highly privileged domain accounts and local administrator accounts on domain systems and unauthenticated access on all systems.</t>
    </r>
  </si>
  <si>
    <r>
      <rPr>
        <sz val="11"/>
        <color rgb="FF000000"/>
        <rFont val="Calibri"/>
      </rPr>
      <t>Configure the policy value for Computer Configuration -&gt; Windows Settings -&gt; Security Settings -&gt; Local Policies -&gt; User Rights Assignment -&gt; "Deny log on through Terminal Services" to include the following.</t>
    </r>
    <r>
      <rPr>
        <sz val="11"/>
        <color rgb="FF000000"/>
        <rFont val="Calibri"/>
      </rPr>
      <t xml:space="preserve">
</t>
    </r>
    <r>
      <rPr>
        <sz val="11"/>
        <color rgb="FF000000"/>
        <rFont val="Calibri"/>
      </rPr>
      <t>If Terminal Services is not used by the organization, assign the Everyone group this right to prevent all access.</t>
    </r>
    <r>
      <rPr>
        <sz val="11"/>
        <color rgb="FF000000"/>
        <rFont val="Calibri"/>
      </rPr>
      <t xml:space="preserve">
</t>
    </r>
    <r>
      <rPr>
        <sz val="11"/>
        <color rgb="FF000000"/>
        <rFont val="Calibri"/>
      </rPr>
      <t>If TS is used by the organization, assign the following groups.</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Local Administrator Accounts using the "DenyNetworkAccess" or "DeniedNetworkAccess" group (see V-45589).  Do not use the built-in Administrators group.  This group must contain the appropriate accounts/groups responsible for administering the system.</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*Documentation and scripts supporting the use of this group to restrict local administrative accounts were changed at one point.  The original name, "DeniedNetworkAccess", was changed to "DenyNetworkAccess".  Automated benchmarks will look for either of these groups.  Use of other methods will require manual validation.</t>
    </r>
  </si>
  <si>
    <r>
      <rPr>
        <sz val="11"/>
        <color rgb="FF000000"/>
        <rFont val="Calibri"/>
      </rPr>
      <t>Inappropriate granting of user rights can provide system, administrative, and other high level capabilities.</t>
    </r>
    <r>
      <rPr>
        <sz val="11"/>
        <color rgb="FF000000"/>
        <rFont val="Calibri"/>
      </rPr>
      <t xml:space="preserve">
</t>
    </r>
    <r>
      <rPr>
        <sz val="11"/>
        <color rgb="FF000000"/>
        <rFont val="Calibri"/>
      </rPr>
      <t>The "Deny log on through Terminal Services" right defines the accounts that are prevented from logging on using Terminal Services.</t>
    </r>
    <r>
      <rPr>
        <sz val="11"/>
        <color rgb="FF000000"/>
        <rFont val="Calibri"/>
      </rPr>
      <t xml:space="preserve">
</t>
    </r>
    <r>
      <rPr>
        <sz val="11"/>
        <color rgb="FF000000"/>
        <rFont val="Calibri"/>
      </rPr>
      <t>If Terminal Services is not used by the organization, the Everyone group must be assigned this right to prevent all access.</t>
    </r>
    <r>
      <rPr>
        <sz val="11"/>
        <color rgb="FF000000"/>
        <rFont val="Calibri"/>
      </rPr>
      <t xml:space="preserve">
</t>
    </r>
    <r>
      <rPr>
        <sz val="11"/>
        <color rgb="FF000000"/>
        <rFont val="Calibri"/>
      </rPr>
      <t>In an Active Directory Domain, denying logons to the Enterprise Admins and Domain Admins groups on lower 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administrator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</si>
  <si>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 xml:space="preserve">Analyze the system using the Security Configuration and Analysis snap-in. Expand the Security Configuration and Analysis tree view. </t>
    </r>
    <r>
      <rPr>
        <sz val="11"/>
        <color rgb="FF000000"/>
        <rFont val="Calibri"/>
      </rPr>
      <t xml:space="preserve">
</t>
    </r>
    <r>
      <rPr>
        <sz val="11"/>
        <color rgb="FF000000"/>
        <rFont val="Calibri"/>
      </rPr>
      <t>Navigate to Local Policies -&gt; User Rights Assignment.</t>
    </r>
    <r>
      <rPr>
        <sz val="11"/>
        <color rgb="FF000000"/>
        <rFont val="Calibri"/>
      </rPr>
      <t xml:space="preserve">
</t>
    </r>
    <r>
      <rPr>
        <sz val="11"/>
        <color rgb="FF000000"/>
        <rFont val="Calibri"/>
      </rPr>
      <t>If the following accounts or groups are not defined for the "Deny log on through Terminal Services" right, this is a finding.</t>
    </r>
    <r>
      <rPr>
        <sz val="11"/>
        <color rgb="FF000000"/>
        <rFont val="Calibri"/>
      </rPr>
      <t xml:space="preserve">
</t>
    </r>
    <r>
      <rPr>
        <sz val="11"/>
        <color rgb="FF000000"/>
        <rFont val="Calibri"/>
      </rPr>
      <t>If Terminal Services is not used by the organization, the Everyone group can replace all of the groups listed below.</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Enterprise Admins group</t>
    </r>
    <r>
      <rPr>
        <sz val="11"/>
        <color rgb="FF000000"/>
        <rFont val="Calibri"/>
      </rPr>
      <t xml:space="preserve">
</t>
    </r>
    <r>
      <rPr>
        <sz val="11"/>
        <color rgb="FF000000"/>
        <rFont val="Calibri"/>
      </rPr>
      <t>Domain Admins group</t>
    </r>
    <r>
      <rPr>
        <sz val="11"/>
        <color rgb="FF000000"/>
        <rFont val="Calibri"/>
      </rPr>
      <t xml:space="preserve">
</t>
    </r>
    <r>
      <rPr>
        <sz val="11"/>
        <color rgb="FF000000"/>
        <rFont val="Calibri"/>
      </rPr>
      <t>*All Local Administrator Accounts using the "DenyNetworkAccess" or "DeniedNetworkAccess" group (see V-45589).  Do not use the built-in Administrators group.  This group must contain the appropriate accounts/groups responsible for administering the system.</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Guests group</t>
    </r>
    <r>
      <rPr>
        <sz val="11"/>
        <color rgb="FF000000"/>
        <rFont val="Calibri"/>
      </rPr>
      <t xml:space="preserve">
</t>
    </r>
    <r>
      <rPr>
        <sz val="11"/>
        <color rgb="FF000000"/>
        <rFont val="Calibri"/>
      </rPr>
      <t>*Documentation and scripts supporting the use of this group to restrict local administrative accounts were changed at one point.  The original name, "DeniedNetworkAccess", was changed to "DenyNetworkAccess".  Automated benchmarks will look for either of these groups.  Use of other methods will require manual validation.</t>
    </r>
  </si>
  <si>
    <t>V-32272</t>
  </si>
  <si>
    <r>
      <rPr>
        <sz val="11"/>
        <rFont val="Calibri"/>
      </rPr>
      <t>The DoD Root CA certificates must be installed in the Trusted Root Store.</t>
    </r>
  </si>
  <si>
    <r>
      <rPr>
        <sz val="11"/>
        <color rgb="FF000000"/>
        <rFont val="Calibri"/>
      </rPr>
      <t>Install the DoD Root CA certificates.</t>
    </r>
    <r>
      <rPr>
        <sz val="11"/>
        <color rgb="FF000000"/>
        <rFont val="Calibri"/>
      </rPr>
      <t xml:space="preserve">
</t>
    </r>
    <r>
      <rPr>
        <sz val="11"/>
        <color rgb="FF000000"/>
        <rFont val="Calibri"/>
      </rPr>
      <t>DoD Root CA 2</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The InstallRoot tool is available on IASE at http://iase.disa.mil/pki-pke/Pages/tools.aspx.</t>
    </r>
  </si>
  <si>
    <r>
      <rPr>
        <sz val="11"/>
        <color rgb="FF000000"/>
        <rFont val="Calibri"/>
      </rPr>
      <t>To ensure secure DoD websites and DoD-signed code are properly validated, the system must trust the DoD Root Certificate Authorities (CAs). The DoD root certificates will ensure that the trust chain is established for server certificates issued from the DoD CAs.</t>
    </r>
  </si>
  <si>
    <r>
      <rPr>
        <sz val="11"/>
        <color rgb="FF000000"/>
        <rFont val="Calibri"/>
      </rPr>
      <t>Verify the DoD Root CA certificates are installed as Trusted Root Certification Authorities.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If there are no entries for "DoD Root CA 2", "DoD Root CA 3", and "DoD Root CA 4", this is a finding.</t>
    </r>
    <r>
      <rPr>
        <sz val="11"/>
        <color rgb="FF000000"/>
        <rFont val="Calibri"/>
      </rPr>
      <t xml:space="preserve">
</t>
    </r>
    <r>
      <rPr>
        <sz val="11"/>
        <color rgb="FF000000"/>
        <rFont val="Calibri"/>
      </rPr>
      <t>For each of the DoD Root CA certificates noted above:</t>
    </r>
    <r>
      <rPr>
        <sz val="11"/>
        <color rgb="FF000000"/>
        <rFont val="Calibri"/>
      </rPr>
      <t xml:space="preserve">
</t>
    </r>
    <r>
      <rPr>
        <sz val="11"/>
        <color rgb="FF000000"/>
        <rFont val="Calibri"/>
      </rPr>
      <t>Right 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value for the "Thumbprint" field is not as noted below, this is a finding.</t>
    </r>
    <r>
      <rPr>
        <sz val="11"/>
        <color rgb="FF000000"/>
        <rFont val="Calibri"/>
      </rPr>
      <t xml:space="preserve">
</t>
    </r>
    <r>
      <rPr>
        <sz val="11"/>
        <color rgb="FF000000"/>
        <rFont val="Calibri"/>
      </rPr>
      <t>DoD Root CA 2 - 8C941B34EA1EA6ED9AE2BC54CF687252B4C9B561</t>
    </r>
    <r>
      <rPr>
        <sz val="11"/>
        <color rgb="FF000000"/>
        <rFont val="Calibri"/>
      </rPr>
      <t xml:space="preserve">
</t>
    </r>
    <r>
      <rPr>
        <sz val="11"/>
        <color rgb="FF000000"/>
        <rFont val="Calibri"/>
      </rPr>
      <t>DoD Root CA 3 - D73CA91102A2204A36459ED32213B467D7CE97FB</t>
    </r>
    <r>
      <rPr>
        <sz val="11"/>
        <color rgb="FF000000"/>
        <rFont val="Calibri"/>
      </rPr>
      <t xml:space="preserve">
</t>
    </r>
    <r>
      <rPr>
        <sz val="11"/>
        <color rgb="FF000000"/>
        <rFont val="Calibri"/>
      </rPr>
      <t>DoD Root CA 4 - B8269F25DBD937ECAFD4C35A9838571723F2D026</t>
    </r>
    <r>
      <rPr>
        <sz val="11"/>
        <color rgb="FF000000"/>
        <rFont val="Calibri"/>
      </rPr>
      <t xml:space="preserve">
</t>
    </r>
    <r>
      <rPr>
        <sz val="11"/>
        <color rgb="FF000000"/>
        <rFont val="Calibri"/>
      </rPr>
      <t>The thumbprints referenced apply to unclassified systems; see PKE documentation for other networks.</t>
    </r>
  </si>
  <si>
    <t>V-32273</t>
  </si>
  <si>
    <r>
      <rPr>
        <sz val="11"/>
        <rFont val="Calibri"/>
      </rPr>
      <t>The External Root CA certificates must be installed in the Trusted Root Store on unclassified systems.</t>
    </r>
  </si>
  <si>
    <r>
      <rPr>
        <sz val="11"/>
        <color rgb="FF000000"/>
        <rFont val="Calibri"/>
      </rPr>
      <t>Install the ECA Root CA certificates on unclassified systems.</t>
    </r>
    <r>
      <rPr>
        <sz val="11"/>
        <color rgb="FF000000"/>
        <rFont val="Calibri"/>
      </rPr>
      <t xml:space="preserve">
</t>
    </r>
    <r>
      <rPr>
        <sz val="11"/>
        <color rgb="FF000000"/>
        <rFont val="Calibri"/>
      </rPr>
      <t>ECA Root CA 2</t>
    </r>
    <r>
      <rPr>
        <sz val="11"/>
        <color rgb="FF000000"/>
        <rFont val="Calibri"/>
      </rPr>
      <t xml:space="preserve">
</t>
    </r>
    <r>
      <rPr>
        <sz val="11"/>
        <color rgb="FF000000"/>
        <rFont val="Calibri"/>
      </rPr>
      <t>ECA Root CA 4</t>
    </r>
    <r>
      <rPr>
        <sz val="11"/>
        <color rgb="FF000000"/>
        <rFont val="Calibri"/>
      </rPr>
      <t xml:space="preserve">
</t>
    </r>
    <r>
      <rPr>
        <sz val="11"/>
        <color rgb="FF000000"/>
        <rFont val="Calibri"/>
      </rPr>
      <t>The InstallRoot tool is available on IASE at http://iase.disa.mil/pki-pke/Pages/tools.aspx.</t>
    </r>
  </si>
  <si>
    <r>
      <rPr>
        <sz val="11"/>
        <color rgb="FF000000"/>
        <rFont val="Calibri"/>
      </rPr>
      <t>To ensure secure websites protected with External Certificate Authority (ECA) server certificates are properly validated, the system must trust the ECA Root CAs. The ECA root certificates will ensure the trust chain is established for server certificates issued from the External CAs. This requirement only applies to unclassified systems.</t>
    </r>
  </si>
  <si>
    <r>
      <rPr>
        <sz val="11"/>
        <color rgb="FF000000"/>
        <rFont val="Calibri"/>
      </rPr>
      <t>Verify the ECA Root CA certificates are installed on unclassified systems as Trusted Root Certification Authorities.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If there are no entries for "ECA Root CA 2", and "ECA Root CA 4", this is a finding.</t>
    </r>
    <r>
      <rPr>
        <sz val="11"/>
        <color rgb="FF000000"/>
        <rFont val="Calibri"/>
      </rPr>
      <t xml:space="preserve">
</t>
    </r>
    <r>
      <rPr>
        <sz val="11"/>
        <color rgb="FF000000"/>
        <rFont val="Calibri"/>
      </rPr>
      <t>For each of the ECA Root CA certificates noted above:</t>
    </r>
    <r>
      <rPr>
        <sz val="11"/>
        <color rgb="FF000000"/>
        <rFont val="Calibri"/>
      </rPr>
      <t xml:space="preserve">
</t>
    </r>
    <r>
      <rPr>
        <sz val="11"/>
        <color rgb="FF000000"/>
        <rFont val="Calibri"/>
      </rPr>
      <t>Right 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value for the "Thumbprint" field is not as noted below, this is a finding.</t>
    </r>
    <r>
      <rPr>
        <sz val="11"/>
        <color rgb="FF000000"/>
        <rFont val="Calibri"/>
      </rPr>
      <t xml:space="preserve">
</t>
    </r>
    <r>
      <rPr>
        <sz val="11"/>
        <color rgb="FF000000"/>
        <rFont val="Calibri"/>
      </rPr>
      <t>ECA Root CA 2 - C313F919A6ED4E0E8451AFA930FB419A20F181E4</t>
    </r>
    <r>
      <rPr>
        <sz val="11"/>
        <color rgb="FF000000"/>
        <rFont val="Calibri"/>
      </rPr>
      <t xml:space="preserve">
</t>
    </r>
    <r>
      <rPr>
        <sz val="11"/>
        <color rgb="FF000000"/>
        <rFont val="Calibri"/>
      </rPr>
      <t>ECA Root CA 4 - 73E8BB08E337D6A5A6AEF90CFFDD97D9176CB582</t>
    </r>
  </si>
  <si>
    <t>V-32274</t>
  </si>
  <si>
    <r>
      <rPr>
        <sz val="11"/>
        <rFont val="Calibri"/>
      </rPr>
      <t>The DoD Interoperability Root CA cross-certificates must be installed in the Untrusted Certificates Store on unclassified systems.</t>
    </r>
  </si>
  <si>
    <r>
      <rPr>
        <sz val="11"/>
        <color rgb="FF000000"/>
        <rFont val="Calibri"/>
      </rPr>
      <t>Install the DoD Interoperability Root CA cross-certificates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2 - DoD Interoperability Root CA 1 - 99C494ECE4FC093EEE13C4D65B1B1E01B9B5D434</t>
    </r>
    <r>
      <rPr>
        <sz val="11"/>
        <color rgb="FF000000"/>
        <rFont val="Calibri"/>
      </rPr>
      <t xml:space="preserve">
</t>
    </r>
    <r>
      <rPr>
        <sz val="11"/>
        <color rgb="FF000000"/>
        <rFont val="Calibri"/>
      </rPr>
      <t>DoD Root CA 3 - DoD Interoperability Root CA 2 - FFAD03329B9E527A43EEC66A56F9CBB5393E6E13</t>
    </r>
    <r>
      <rPr>
        <sz val="11"/>
        <color rgb="FF000000"/>
        <rFont val="Calibri"/>
      </rPr>
      <t xml:space="preserve">
</t>
    </r>
    <r>
      <rPr>
        <sz val="11"/>
        <color rgb="FF000000"/>
        <rFont val="Calibri"/>
      </rPr>
      <t>DoD Root CA 3 - DoD Interoperability Root CA 2 - FCE1B1E25374DD94F5935BEB86CA643D8C8D1FF4</t>
    </r>
    <r>
      <rPr>
        <sz val="11"/>
        <color rgb="FF000000"/>
        <rFont val="Calibri"/>
      </rPr>
      <t xml:space="preserve">
</t>
    </r>
    <r>
      <rPr>
        <sz val="11"/>
        <color rgb="FF000000"/>
        <rFont val="Calibri"/>
      </rPr>
      <t>Administrators should run the Federal Bridge Certification Authority (FBCA) Cross-Certificate Removal Tool once as an administrator and once as the current user.</t>
    </r>
    <r>
      <rPr>
        <sz val="11"/>
        <color rgb="FF000000"/>
        <rFont val="Calibri"/>
      </rPr>
      <t xml:space="preserve">
</t>
    </r>
    <r>
      <rPr>
        <sz val="11"/>
        <color rgb="FF000000"/>
        <rFont val="Calibri"/>
      </rPr>
      <t>The FBCA Cross-Certificate Remover tool and user guide is available on IASE at http://iase.disa.mil/pki-pke/Pages/tools.aspx.</t>
    </r>
  </si>
  <si>
    <r>
      <rPr>
        <sz val="11"/>
        <color rgb="FF000000"/>
        <rFont val="Calibri"/>
      </rPr>
      <t>To ensure users do not experience denial of service when performing certificate-based authentication to DoD websites due to the system chaining to a root other than DoD Root CAs, the DoD Interoperability Root CA cross-certificates must be installed in the Untrusted Certificate Store. This requirement only applies to unclassified systems.</t>
    </r>
  </si>
  <si>
    <r>
      <rPr>
        <sz val="11"/>
        <color rgb="FF000000"/>
        <rFont val="Calibri"/>
      </rPr>
      <t>Verify the DoD Interoperability cross-certificates are installed on unclassified systems as Untrusted Certificates.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"DoD Root CA…" under "Issued To" and "DoD Interoperability Root CA…" under "Issued By":</t>
    </r>
    <r>
      <rPr>
        <sz val="11"/>
        <color rgb="FF000000"/>
        <rFont val="Calibri"/>
      </rPr>
      <t xml:space="preserve">
</t>
    </r>
    <r>
      <rPr>
        <sz val="11"/>
        <color rgb="FF000000"/>
        <rFont val="Calibri"/>
      </rPr>
      <t>Right 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certificates below are not listed or the value for the "Thumbprint" field is not as noted, this is a finding.</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2 - DoD Interoperability Root CA 1 - 99C494ECE4FC093EEE13C4D65B1B1E01B9B5D434</t>
    </r>
    <r>
      <rPr>
        <sz val="11"/>
        <color rgb="FF000000"/>
        <rFont val="Calibri"/>
      </rPr>
      <t xml:space="preserve">
</t>
    </r>
    <r>
      <rPr>
        <sz val="11"/>
        <color rgb="FF000000"/>
        <rFont val="Calibri"/>
      </rPr>
      <t>DoD Root CA 3 - DoD Interoperability Root CA 2 - FFAD03329B9E527A43EEC66A56F9CBB5393E6E13</t>
    </r>
    <r>
      <rPr>
        <sz val="11"/>
        <color rgb="FF000000"/>
        <rFont val="Calibri"/>
      </rPr>
      <t xml:space="preserve">
</t>
    </r>
    <r>
      <rPr>
        <sz val="11"/>
        <color rgb="FF000000"/>
        <rFont val="Calibri"/>
      </rPr>
      <t>DoD Root CA 3 - DoD Interoperability Root CA 2 - FCE1B1E25374DD94F5935BEB86CA643D8C8D1FF4</t>
    </r>
  </si>
  <si>
    <t>V-32282</t>
  </si>
  <si>
    <r>
      <rPr>
        <sz val="11"/>
        <rFont val="Calibri"/>
      </rPr>
      <t>Standard user accounts must only have Read permissions to the Active Setup\Installed Components registry key.</t>
    </r>
  </si>
  <si>
    <r>
      <rPr>
        <sz val="11"/>
        <color rgb="FF000000"/>
        <rFont val="Calibri"/>
      </rPr>
      <t>Maintain the default permissions of the following registry keys:</t>
    </r>
    <r>
      <rPr>
        <sz val="11"/>
        <color rgb="FF000000"/>
        <rFont val="Calibri"/>
      </rPr>
      <t xml:space="preserve">
</t>
    </r>
    <r>
      <rPr>
        <sz val="11"/>
        <color rgb="FF000000"/>
        <rFont val="Calibri"/>
      </rPr>
      <t>HKEY_LOCAL_MACHINE\SOFTWARE\Microsoft\Active Setup\Installed Components\</t>
    </r>
    <r>
      <rPr>
        <sz val="11"/>
        <color rgb="FF000000"/>
        <rFont val="Calibri"/>
      </rPr>
      <t xml:space="preserve">
</t>
    </r>
    <r>
      <rPr>
        <sz val="11"/>
        <color rgb="FF000000"/>
        <rFont val="Calibri"/>
      </rPr>
      <t>HKEY_LOCAL_MACHINE\SOFTWARE\Wow6432Node\Microsoft\Active Setup\Installed Components\ (64-bit systems only)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Users - Read</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CREATOR OWNER - Special</t>
    </r>
    <r>
      <rPr>
        <sz val="11"/>
        <color rgb="FF000000"/>
        <rFont val="Calibri"/>
      </rPr>
      <t xml:space="preserve">
</t>
    </r>
    <r>
      <rPr>
        <sz val="11"/>
        <color rgb="FF000000"/>
        <rFont val="Calibri"/>
      </rPr>
      <t>(Special = Full Control - Subkeys only)</t>
    </r>
  </si>
  <si>
    <r>
      <rPr>
        <sz val="11"/>
        <color rgb="FF000000"/>
        <rFont val="Calibri"/>
      </rPr>
      <t>Permissions on the Active Setup\Installed Components registry key must only allow privileged accounts to add or change registry values.  If standard user accounts have this capability there is a potential for programs to run with elevated privileges when a privileged user logs on to the system.</t>
    </r>
  </si>
  <si>
    <r>
      <rPr>
        <sz val="11"/>
        <color rgb="FF000000"/>
        <rFont val="Calibri"/>
      </rPr>
      <t>Run "Regedit".</t>
    </r>
    <r>
      <rPr>
        <sz val="11"/>
        <color rgb="FF000000"/>
        <rFont val="Calibri"/>
      </rPr>
      <t xml:space="preserve">
</t>
    </r>
    <r>
      <rPr>
        <sz val="11"/>
        <color rgb="FF000000"/>
        <rFont val="Calibri"/>
      </rPr>
      <t>Navigate to the following registry keys and review the permissions:</t>
    </r>
    <r>
      <rPr>
        <sz val="11"/>
        <color rgb="FF000000"/>
        <rFont val="Calibri"/>
      </rPr>
      <t xml:space="preserve">
</t>
    </r>
    <r>
      <rPr>
        <sz val="11"/>
        <color rgb="FF000000"/>
        <rFont val="Calibri"/>
      </rPr>
      <t>HKEY_LOCAL_MACHINE\SOFTWARE\Microsoft\Active Setup\Installed Components\</t>
    </r>
    <r>
      <rPr>
        <sz val="11"/>
        <color rgb="FF000000"/>
        <rFont val="Calibri"/>
      </rPr>
      <t xml:space="preserve">
</t>
    </r>
    <r>
      <rPr>
        <sz val="11"/>
        <color rgb="FF000000"/>
        <rFont val="Calibri"/>
      </rPr>
      <t>HKEY_LOCAL_MACHINE\SOFTWARE\Wow6432Node\Microsoft\Active Setup\Installed Components\ (64-bit systems)</t>
    </r>
    <r>
      <rPr>
        <sz val="11"/>
        <color rgb="FF000000"/>
        <rFont val="Calibri"/>
      </rPr>
      <t xml:space="preserve">
</t>
    </r>
    <r>
      <rPr>
        <sz val="11"/>
        <color rgb="FF000000"/>
        <rFont val="Calibri"/>
      </rPr>
      <t>If the default permissions listed below have been changed, this is a finding.</t>
    </r>
    <r>
      <rPr>
        <sz val="11"/>
        <color rgb="FF000000"/>
        <rFont val="Calibri"/>
      </rPr>
      <t xml:space="preserve">
</t>
    </r>
    <r>
      <rPr>
        <sz val="11"/>
        <color rgb="FF000000"/>
        <rFont val="Calibri"/>
      </rPr>
      <t>Users - Read</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CREATOR OWNER - Special</t>
    </r>
    <r>
      <rPr>
        <sz val="11"/>
        <color rgb="FF000000"/>
        <rFont val="Calibri"/>
      </rPr>
      <t xml:space="preserve">
</t>
    </r>
    <r>
      <rPr>
        <sz val="11"/>
        <color rgb="FF000000"/>
        <rFont val="Calibri"/>
      </rPr>
      <t>(Special = Full Control - Subkeys only)</t>
    </r>
  </si>
  <si>
    <t>V-34974</t>
  </si>
  <si>
    <r>
      <rPr>
        <sz val="11"/>
        <rFont val="Calibri"/>
      </rPr>
      <t>The Windows Installer Always install with elevated privileges must be disabled.</t>
    </r>
  </si>
  <si>
    <r>
      <rPr>
        <sz val="11"/>
        <color rgb="FF000000"/>
        <rFont val="Calibri"/>
      </rPr>
      <t>Configure the policy value for Computer Configuration -&gt; Administrative Templates -&gt; Windows Components -&gt; Windows Installer -&gt; "Always install with elevated privileges" to "Disabled".</t>
    </r>
  </si>
  <si>
    <r>
      <rPr>
        <sz val="11"/>
        <color rgb="FF000000"/>
        <rFont val="Calibri"/>
      </rPr>
      <t>Standard user accounts must not be granted elevated privileges.  Enabling Windows Installer to elevate privileges when installing applications can allow malicious persons and applications to gain full control of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</si>
  <si>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\Software\Policies\Microsoft\Windows\Installer\</t>
    </r>
    <r>
      <rPr>
        <sz val="11"/>
        <color rgb="FF000000"/>
        <rFont val="Calibri"/>
      </rPr>
      <t xml:space="preserve">
</t>
    </r>
    <r>
      <rPr>
        <sz val="11"/>
        <color rgb="FF000000"/>
        <rFont val="Calibri"/>
      </rPr>
      <t>Value Name: AlwaysInstallElevated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</si>
  <si>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V-36439</t>
  </si>
  <si>
    <r>
      <rPr>
        <sz val="11"/>
        <rFont val="Calibri"/>
      </rPr>
      <t>Local administrator accounts must have their privileged token filtered to prevent elevated privileges from being used over the network on domain systems.</t>
    </r>
  </si>
  <si>
    <r>
      <rPr>
        <sz val="11"/>
        <color rgb="FF000000"/>
        <rFont val="Calibri"/>
      </rPr>
      <t>Configure the following registry value:</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SOFTWARE\Microsoft\Windows\CurrentVersion\Policies\System</t>
    </r>
    <r>
      <rPr>
        <sz val="11"/>
        <color rgb="FF000000"/>
        <rFont val="Calibri"/>
      </rPr>
      <t xml:space="preserve">
</t>
    </r>
    <r>
      <rPr>
        <sz val="11"/>
        <color rgb="FF000000"/>
        <rFont val="Calibri"/>
      </rPr>
      <t>Value Name:  LocalAccountTokenFilterPolicy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</si>
  <si>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r>
      <rPr>
        <sz val="11"/>
        <color rgb="FF000000"/>
        <rFont val="Calibri"/>
      </rPr>
      <t xml:space="preserve">A compromised local administrator account can provide means for an attacker to move laterally between domain systems. </t>
    </r>
    <r>
      <rPr>
        <sz val="11"/>
        <color rgb="FF000000"/>
        <rFont val="Calibri"/>
      </rPr>
      <t xml:space="preserve">
</t>
    </r>
    <r>
      <rPr>
        <sz val="11"/>
        <color rgb="FF000000"/>
        <rFont val="Calibri"/>
      </rPr>
      <t>With User Account Control enabled, filtering the privileged token for local administrator accounts will prevent the elevated privileges of these accounts from being used over the network.</t>
    </r>
  </si>
  <si>
    <r>
      <rPr>
        <sz val="11"/>
        <color rgb="FF000000"/>
        <rFont val="Calibri"/>
      </rPr>
      <t xml:space="preserve">If the system is not a member of a domain, this is NA. </t>
    </r>
    <r>
      <rPr>
        <sz val="11"/>
        <color rgb="FF000000"/>
        <rFont val="Calibri"/>
      </rPr>
      <t xml:space="preserve">
</t>
    </r>
    <r>
      <rPr>
        <sz val="11"/>
        <color rgb="FF000000"/>
        <rFont val="Calibri"/>
      </rPr>
      <t xml:space="preserve">If the following registry value does not exist or is not configured as specified, this is a finding: </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Subkey: SOFTWARE\Microsoft\Windows\CurrentVersion\Policies\System</t>
    </r>
    <r>
      <rPr>
        <sz val="11"/>
        <color rgb="FF000000"/>
        <rFont val="Calibri"/>
      </rPr>
      <t xml:space="preserve">
</t>
    </r>
    <r>
      <rPr>
        <sz val="11"/>
        <color rgb="FF000000"/>
        <rFont val="Calibri"/>
      </rPr>
      <t>Value Name: LocalAccountTokenFilterPolicy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r>
      <rPr>
        <sz val="11"/>
        <color rgb="FF000000"/>
        <rFont val="Calibri"/>
      </rPr>
      <t xml:space="preserve">
</t>
    </r>
    <r>
      <rPr>
        <sz val="11"/>
        <color rgb="FF000000"/>
        <rFont val="Calibri"/>
      </rPr>
      <t>This setting may cause issues with some network scanning tools if local administrative accounts are used remotely.  Scans should use domain accounts where possible.  If a local administrative account must be used, temporarily enabling the privileged token by configuring the registry value to 1 may be required.</t>
    </r>
  </si>
  <si>
    <t>V-36440</t>
  </si>
  <si>
    <r>
      <rPr>
        <sz val="11"/>
        <rFont val="Calibri"/>
      </rPr>
      <t>Inbound exceptions to the firewall on domain workstations must only allow authorized management systems and remote management hosts.</t>
    </r>
  </si>
  <si>
    <r>
      <rPr>
        <sz val="11"/>
        <color rgb="FF000000"/>
        <rFont val="Calibri"/>
      </rPr>
      <t>Ensure firewall exceptions to inbound connections on domain workstations only allow authorized management systems and remote management hosts.</t>
    </r>
    <r>
      <rPr>
        <sz val="11"/>
        <color rgb="FF000000"/>
        <rFont val="Calibri"/>
      </rPr>
      <t xml:space="preserve">
</t>
    </r>
    <r>
      <rPr>
        <sz val="11"/>
        <color rgb="FF000000"/>
        <rFont val="Calibri"/>
      </rPr>
      <t>Firewall rules can be complex and should be thoroughly tested be applying in a production environment.</t>
    </r>
    <r>
      <rPr>
        <sz val="11"/>
        <color rgb="FF000000"/>
        <rFont val="Calibri"/>
      </rPr>
      <t xml:space="preserve">
</t>
    </r>
    <r>
      <rPr>
        <sz val="11"/>
        <color rgb="FF000000"/>
        <rFont val="Calibri"/>
      </rPr>
      <t>One method for restricting inbound connections is to only allow exceptions for a specific scope of remote IP addresses.  For any inbound rules that allow connections from other systems, configure the Scope for Remote IP address to those of authorized management systems and remote management hosts. This may be defined as an IP address, subnet or range. Apply the rule to all firewall profiles.</t>
    </r>
    <r>
      <rPr>
        <sz val="11"/>
        <color rgb="FF000000"/>
        <rFont val="Calibri"/>
      </rPr>
      <t xml:space="preserve">
</t>
    </r>
    <r>
      <rPr>
        <sz val="11"/>
        <color rgb="FF000000"/>
        <rFont val="Calibri"/>
      </rPr>
      <t>If a third-party firewall is used, configure inbound exceptions to only include authorized remote management hosts.</t>
    </r>
  </si>
  <si>
    <r>
      <rPr>
        <sz val="11"/>
        <color rgb="FF000000"/>
        <rFont val="Calibri"/>
      </rPr>
      <t>Allowing inbound access to domain workstations from other systems may allow lateral movement across systems if credentials are compromised.  Limiting inbound connections only from authorized management systems and remote management hosts will help limit this exposure.</t>
    </r>
  </si>
  <si>
    <r>
      <rPr>
        <sz val="11"/>
        <color rgb="FF000000"/>
        <rFont val="Calibri"/>
      </rPr>
      <t>Verify firewall exceptions for inbound connections on domain workstations only allow authorized management systems and remote management hosts.</t>
    </r>
    <r>
      <rPr>
        <sz val="11"/>
        <color rgb="FF000000"/>
        <rFont val="Calibri"/>
      </rPr>
      <t xml:space="preserve">
</t>
    </r>
    <r>
      <rPr>
        <sz val="11"/>
        <color rgb="FF000000"/>
        <rFont val="Calibri"/>
      </rPr>
      <t>Review inbound firewall exception rules in Windows Firewall with Advanced Security.  Firewall rules can be complex and should be reviewed with the firewall administrator.</t>
    </r>
    <r>
      <rPr>
        <sz val="11"/>
        <color rgb="FF000000"/>
        <rFont val="Calibri"/>
      </rPr>
      <t xml:space="preserve">
</t>
    </r>
    <r>
      <rPr>
        <sz val="11"/>
        <color rgb="FF000000"/>
        <rFont val="Calibri"/>
      </rPr>
      <t>One method for restricting inbound connections is to only allow exceptions for a specific scope of remote IP addresses.</t>
    </r>
    <r>
      <rPr>
        <sz val="11"/>
        <color rgb="FF000000"/>
        <rFont val="Calibri"/>
      </rPr>
      <t xml:space="preserve">
</t>
    </r>
    <r>
      <rPr>
        <sz val="11"/>
        <color rgb="FF000000"/>
        <rFont val="Calibri"/>
      </rPr>
      <t>If allowed inbound exceptions are not limited to authorized management systems and remote management hosts, this is a finding.</t>
    </r>
    <r>
      <rPr>
        <sz val="11"/>
        <color rgb="FF000000"/>
        <rFont val="Calibri"/>
      </rPr>
      <t xml:space="preserve">
</t>
    </r>
    <r>
      <rPr>
        <sz val="11"/>
        <color rgb="FF000000"/>
        <rFont val="Calibri"/>
      </rPr>
      <t>If a third-party firewall is used, ensure comparable settings are in place.</t>
    </r>
  </si>
  <si>
    <t>V-36451</t>
  </si>
  <si>
    <r>
      <rPr>
        <sz val="11"/>
        <rFont val="Calibri"/>
      </rPr>
      <t>Policy must require that administrative user accounts not be used with applications that access the internet, such as web browsers, or with potential internet sources, such as email.</t>
    </r>
  </si>
  <si>
    <r>
      <rPr>
        <sz val="11"/>
        <color rgb="FF000000"/>
        <rFont val="Calibri"/>
      </rPr>
      <t>Establish a site policy to prohibit the use applications that access the internet, such as web browsers, or with potential internet sources, such as email, by administrative user accounts.  Ensure the policy is enforced.</t>
    </r>
  </si>
  <si>
    <r>
      <rPr>
        <sz val="11"/>
        <color rgb="FF000000"/>
        <rFont val="Calibri"/>
      </rPr>
      <t>Using applications that access the internet or have potential internet sources using administrative privileges exposes a system to compromise.  If a flaw in an application is exploited while running as a privileged user, the entire system could be compromised.  Web browsers and email are common attack vectors for introducing malicious code and must not be run with an administrative user account.</t>
    </r>
    <r>
      <rPr>
        <sz val="11"/>
        <color rgb="FF000000"/>
        <rFont val="Calibri"/>
      </rPr>
      <t xml:space="preserve">
</t>
    </r>
    <r>
      <rPr>
        <sz val="11"/>
        <color rgb="FF000000"/>
        <rFont val="Calibri"/>
      </rPr>
      <t>Since administrative user accounts may generally change or work around technical restrictions for running a web browser or other applications, it is essential that policy requires administrative users not access the internet or use applications, such as email.</t>
    </r>
    <r>
      <rPr>
        <sz val="11"/>
        <color rgb="FF000000"/>
        <rFont val="Calibri"/>
      </rPr>
      <t xml:space="preserve">
</t>
    </r>
    <r>
      <rPr>
        <sz val="11"/>
        <color rgb="FF000000"/>
        <rFont val="Calibri"/>
      </rPr>
      <t>The policy should define specific exceptions for local service administration.  These exceptions may include HTTP(S)-based tools that are used for the administration of the local system, services, or attached devices.</t>
    </r>
  </si>
  <si>
    <r>
      <rPr>
        <sz val="11"/>
        <color rgb="FF000000"/>
        <rFont val="Calibri"/>
      </rPr>
      <t>Determine if site policy prohibits the use of applications that access the internet, such as web browsers, or with potential internet sources, such as email, by administrative user accounts, except as necessary for local service administration.  If it does not, this is a finding.</t>
    </r>
  </si>
  <si>
    <t>V-36701</t>
  </si>
  <si>
    <r>
      <rPr>
        <sz val="11"/>
        <rFont val="Calibri"/>
      </rPr>
      <t>The Enhanced Mitigation Experience Toolkit (EMET) system-wide Address Space Layout Randomization (ASLR) must be enabled and configured to Application Opt In.</t>
    </r>
  </si>
  <si>
    <r>
      <rPr>
        <sz val="11"/>
        <color rgb="FF000000"/>
        <rFont val="Calibri"/>
      </rPr>
      <t>This is applicable to unclassified systems, for other systems this is NA.</t>
    </r>
    <r>
      <rPr>
        <sz val="11"/>
        <color rgb="FF000000"/>
        <rFont val="Calibri"/>
      </rPr>
      <t xml:space="preserve">
</t>
    </r>
    <r>
      <rPr>
        <sz val="11"/>
        <color rgb="FF000000"/>
        <rFont val="Calibri"/>
      </rPr>
      <t>Configure the policy value for Computer Configuration -&gt; Administrative Templates -&gt; Windows Components -&gt; EMET -&gt; "System ASLR" to "Enabled" with "Application Opt-In" selected.</t>
    </r>
    <r>
      <rPr>
        <sz val="11"/>
        <color rgb="FF000000"/>
        <rFont val="Calibri"/>
      </rPr>
      <t xml:space="preserve">
</t>
    </r>
    <r>
      <rPr>
        <sz val="11"/>
        <color rgb="FF000000"/>
        <rFont val="Calibri"/>
      </rPr>
      <t>The Enhanced Mitigation Experience Toolkit must be installed on the system and the administrative template files added to make this setting available.</t>
    </r>
  </si>
  <si>
    <r>
      <rPr>
        <sz val="11"/>
        <color rgb="FF000000"/>
        <rFont val="Calibri"/>
      </rPr>
      <t>Attackers are constantly looking for vulnerabilities in systems and applications.  The Enhanced Mitigation Experience Toolkit can enable several mechanisms, such as Data Execution Prevention (DEP), Address Space Layout Randomization (ASLR), and Structured Exception Handler Overwrite Protection (SEHOP) on the system and applications adding additional levels of protection.</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</si>
  <si>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\SOFTWARE\Policies\Microsoft\EMET\SysSettings\</t>
    </r>
    <r>
      <rPr>
        <sz val="11"/>
        <color rgb="FF000000"/>
        <rFont val="Calibri"/>
      </rPr>
      <t xml:space="preserve">
</t>
    </r>
    <r>
      <rPr>
        <sz val="11"/>
        <color rgb="FF000000"/>
        <rFont val="Calibri"/>
      </rPr>
      <t>Value Name:  ASLR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3</t>
    </r>
  </si>
  <si>
    <t>V-36702</t>
  </si>
  <si>
    <r>
      <rPr>
        <sz val="11"/>
        <rFont val="Calibri"/>
      </rPr>
      <t>The Enhanced Mitigation Experience Toolkit (EMET) Default Protections for Internet Explorer must be enabled.</t>
    </r>
  </si>
  <si>
    <r>
      <rPr>
        <sz val="11"/>
        <color rgb="FF000000"/>
        <rFont val="Calibri"/>
      </rPr>
      <t>Configure the policy value for Computer Configuration &gt;&gt; Administrative Templates &gt;&gt; Windows Components &gt;&gt; EMET &gt;&gt; "Default Protections for Internet Explorer" to "Enabled".</t>
    </r>
    <r>
      <rPr>
        <sz val="11"/>
        <color rgb="FF000000"/>
        <rFont val="Calibri"/>
      </rPr>
      <t xml:space="preserve">
</t>
    </r>
    <r>
      <rPr>
        <sz val="11"/>
        <color rgb="FF000000"/>
        <rFont val="Calibri"/>
      </rPr>
      <t xml:space="preserve">Note: The Enhanced Mitigation Experience Toolkit must be installed on the system and the administrative template files added to make this setting available.   </t>
    </r>
    <r>
      <rPr>
        <sz val="11"/>
        <color rgb="FF000000"/>
        <rFont val="Calibri"/>
      </rPr>
      <t xml:space="preserve">
</t>
    </r>
    <r>
      <rPr>
        <sz val="11"/>
        <color rgb="FF000000"/>
        <rFont val="Calibri"/>
      </rPr>
      <t>Due to a change in the registry structure for EMET 5.5, if the system has a previous version of EMET installed and configured, this setting needs to be set to "Not Configured" prior to the upgrade to EMET 5.5, and the new administrative template files copied to the appropriate area.  The setting can then be re-enabled.</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</si>
  <si>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\SOFTWARE\Policies\Microsoft\EMET\Defaults\</t>
    </r>
    <r>
      <rPr>
        <sz val="11"/>
        <color rgb="FF000000"/>
        <rFont val="Calibri"/>
      </rPr>
      <t xml:space="preserve">
</t>
    </r>
    <r>
      <rPr>
        <sz val="11"/>
        <color rgb="FF000000"/>
        <rFont val="Calibri"/>
      </rPr>
      <t>Value Name: *\Internet Explorer\iexplore.exe</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+EAF+ eaf_modules:mshtml.dll;flash*.ocx;jscript*.dll;vbscript.dll;vgx.dll +ASR asr_modules:npjpi*.dll;jp2iexp.dll;vgx.dll;msxml4*.dll;wshom.ocx;scrrun.dll;vbscript.dll asr_zones:1;2</t>
    </r>
    <r>
      <rPr>
        <sz val="11"/>
        <color rgb="FF000000"/>
        <rFont val="Calibri"/>
      </rPr>
      <t xml:space="preserve">
</t>
    </r>
    <r>
      <rPr>
        <sz val="11"/>
        <color rgb="FF000000"/>
        <rFont val="Calibri"/>
      </rPr>
      <t>Due to a change in the registry structure for EMET 5.5, if the system has a previous version of EMET installed and configured, this setting needs to be set to "Not Configured" prior to the upgrade to EMET 5.5, and the new administrative template files copied to the appropriate area.  The setting can then be re-enabled.</t>
    </r>
  </si>
  <si>
    <t>V-36703</t>
  </si>
  <si>
    <r>
      <rPr>
        <sz val="11"/>
        <rFont val="Calibri"/>
      </rPr>
      <t>The Enhanced Mitigation Experience Toolkit (EMET) Default Protections for Recommended Software must be enabled.</t>
    </r>
  </si>
  <si>
    <r>
      <rPr>
        <sz val="11"/>
        <color rgb="FF000000"/>
        <rFont val="Calibri"/>
      </rPr>
      <t>Configure the policy value for Computer Configuration &gt;&gt; Administrative Templates &gt;&gt; Windows Components &gt;&gt; EMET &gt;&gt; "Default Protections for Recommended Software" to "Enabled".</t>
    </r>
    <r>
      <rPr>
        <sz val="11"/>
        <color rgb="FF000000"/>
        <rFont val="Calibri"/>
      </rPr>
      <t xml:space="preserve">
</t>
    </r>
    <r>
      <rPr>
        <sz val="11"/>
        <color rgb="FF000000"/>
        <rFont val="Calibri"/>
      </rPr>
      <t xml:space="preserve">Note: The Enhanced Mitigation Experience Toolkit must be installed on the system and the administrative template files added to make this setting available.   </t>
    </r>
    <r>
      <rPr>
        <sz val="11"/>
        <color rgb="FF000000"/>
        <rFont val="Calibri"/>
      </rPr>
      <t xml:space="preserve">
</t>
    </r>
    <r>
      <rPr>
        <sz val="11"/>
        <color rgb="FF000000"/>
        <rFont val="Calibri"/>
      </rPr>
      <t>Due to a change in the registry structure for EMET 5.5, if the system has a previous version of EMET installed and configured, this setting needs to be set to "Not Configured" prior to the upgrade to EMET 5.5, and the new administrative template files copied to the appropriate area.  The setting can then be re-enabled.</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</si>
  <si>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\SOFTWARE\Policies\Microsoft\EMET\Defaults\</t>
    </r>
    <r>
      <rPr>
        <sz val="11"/>
        <color rgb="FF000000"/>
        <rFont val="Calibri"/>
      </rPr>
      <t xml:space="preserve">
</t>
    </r>
    <r>
      <rPr>
        <sz val="11"/>
        <color rgb="FF000000"/>
        <rFont val="Calibri"/>
      </rPr>
      <t>Value Type: REG_SZ (for each Value below)</t>
    </r>
    <r>
      <rPr>
        <sz val="11"/>
        <color rgb="FF000000"/>
        <rFont val="Calibri"/>
      </rPr>
      <t xml:space="preserve">
</t>
    </r>
    <r>
      <rPr>
        <sz val="11"/>
        <color rgb="FF000000"/>
        <rFont val="Calibri"/>
      </rPr>
      <t>Values noted as "Blank" are empty in the registry.</t>
    </r>
    <r>
      <rPr>
        <sz val="11"/>
        <color rgb="FF000000"/>
        <rFont val="Calibri"/>
      </rPr>
      <t xml:space="preserve">
</t>
    </r>
    <r>
      <rPr>
        <sz val="11"/>
        <color rgb="FF000000"/>
        <rFont val="Calibri"/>
      </rPr>
      <t>Value Name: *\Adobe\*\Reader\AcroRd32.exe</t>
    </r>
    <r>
      <rPr>
        <sz val="11"/>
        <color rgb="FF000000"/>
        <rFont val="Calibri"/>
      </rPr>
      <t xml:space="preserve">
</t>
    </r>
    <r>
      <rPr>
        <sz val="11"/>
        <color rgb="FF000000"/>
        <rFont val="Calibri"/>
      </rPr>
      <t>Value: +EAF+ eaf_modules:AcroRd32.dll;Acrofx32.dll;AcroForm.api</t>
    </r>
    <r>
      <rPr>
        <sz val="11"/>
        <color rgb="FF000000"/>
        <rFont val="Calibri"/>
      </rPr>
      <t xml:space="preserve">
</t>
    </r>
    <r>
      <rPr>
        <sz val="11"/>
        <color rgb="FF000000"/>
        <rFont val="Calibri"/>
      </rPr>
      <t>Value Name: *\Adobe\Acrobat*\Acrobat\Acrobat.exe</t>
    </r>
    <r>
      <rPr>
        <sz val="11"/>
        <color rgb="FF000000"/>
        <rFont val="Calibri"/>
      </rPr>
      <t xml:space="preserve">
</t>
    </r>
    <r>
      <rPr>
        <sz val="11"/>
        <color rgb="FF000000"/>
        <rFont val="Calibri"/>
      </rPr>
      <t>Value: +EAF+ eaf_modules:AcroRd32.dll;Acrofx32.dll;AcroForm.api</t>
    </r>
    <r>
      <rPr>
        <sz val="11"/>
        <color rgb="FF000000"/>
        <rFont val="Calibri"/>
      </rPr>
      <t xml:space="preserve">
</t>
    </r>
    <r>
      <rPr>
        <sz val="11"/>
        <color rgb="FF000000"/>
        <rFont val="Calibri"/>
      </rPr>
      <t>Value Name: *\Java\jre*\bin\java.exe</t>
    </r>
    <r>
      <rPr>
        <sz val="11"/>
        <color rgb="FF000000"/>
        <rFont val="Calibri"/>
      </rPr>
      <t xml:space="preserve">
</t>
    </r>
    <r>
      <rPr>
        <sz val="11"/>
        <color rgb="FF000000"/>
        <rFont val="Calibri"/>
      </rPr>
      <t>Value: -HeapSpray</t>
    </r>
    <r>
      <rPr>
        <sz val="11"/>
        <color rgb="FF000000"/>
        <rFont val="Calibri"/>
      </rPr>
      <t xml:space="preserve">
</t>
    </r>
    <r>
      <rPr>
        <sz val="11"/>
        <color rgb="FF000000"/>
        <rFont val="Calibri"/>
      </rPr>
      <t>Value Name: *\Java\jre*\bin\javaw.exe</t>
    </r>
    <r>
      <rPr>
        <sz val="11"/>
        <color rgb="FF000000"/>
        <rFont val="Calibri"/>
      </rPr>
      <t xml:space="preserve">
</t>
    </r>
    <r>
      <rPr>
        <sz val="11"/>
        <color rgb="FF000000"/>
        <rFont val="Calibri"/>
      </rPr>
      <t>Value: -HeapSpray</t>
    </r>
    <r>
      <rPr>
        <sz val="11"/>
        <color rgb="FF000000"/>
        <rFont val="Calibri"/>
      </rPr>
      <t xml:space="preserve">
</t>
    </r>
    <r>
      <rPr>
        <sz val="11"/>
        <color rgb="FF000000"/>
        <rFont val="Calibri"/>
      </rPr>
      <t>Value Name: *\Java\jre*\bin\javaws.exe</t>
    </r>
    <r>
      <rPr>
        <sz val="11"/>
        <color rgb="FF000000"/>
        <rFont val="Calibri"/>
      </rPr>
      <t xml:space="preserve">
</t>
    </r>
    <r>
      <rPr>
        <sz val="11"/>
        <color rgb="FF000000"/>
        <rFont val="Calibri"/>
      </rPr>
      <t>Value: -HeapSpray</t>
    </r>
    <r>
      <rPr>
        <sz val="11"/>
        <color rgb="FF000000"/>
        <rFont val="Calibri"/>
      </rPr>
      <t xml:space="preserve">
</t>
    </r>
    <r>
      <rPr>
        <sz val="11"/>
        <color rgb="FF000000"/>
        <rFont val="Calibri"/>
      </rPr>
      <t>Value Name: *\OFFICE1*\EXCEL.EXE</t>
    </r>
    <r>
      <rPr>
        <sz val="11"/>
        <color rgb="FF000000"/>
        <rFont val="Calibri"/>
      </rPr>
      <t xml:space="preserve">
</t>
    </r>
    <r>
      <rPr>
        <sz val="11"/>
        <color rgb="FF000000"/>
        <rFont val="Calibri"/>
      </rPr>
      <t>Value: +ASR asr_modules:flash*.ocx</t>
    </r>
    <r>
      <rPr>
        <sz val="11"/>
        <color rgb="FF000000"/>
        <rFont val="Calibri"/>
      </rPr>
      <t xml:space="preserve">
</t>
    </r>
    <r>
      <rPr>
        <sz val="11"/>
        <color rgb="FF000000"/>
        <rFont val="Calibri"/>
      </rPr>
      <t>Value Name: *\OFFICE1*\INFOPATH.EXE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*\OFFICE1*\LYNC.EXE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*\OFFICE1*\MSACCESS.EXE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*\OFFICE1*\MSPUB.EXE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*\OFFICE1*\OIS.EXE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*\OFFICE1*\OUTLOOK.EXE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*\OFFICE1*\POWERPNT.EXE</t>
    </r>
    <r>
      <rPr>
        <sz val="11"/>
        <color rgb="FF000000"/>
        <rFont val="Calibri"/>
      </rPr>
      <t xml:space="preserve">
</t>
    </r>
    <r>
      <rPr>
        <sz val="11"/>
        <color rgb="FF000000"/>
        <rFont val="Calibri"/>
      </rPr>
      <t>Value: +ASR asr_modules:flash*.ocx</t>
    </r>
    <r>
      <rPr>
        <sz val="11"/>
        <color rgb="FF000000"/>
        <rFont val="Calibri"/>
      </rPr>
      <t xml:space="preserve">
</t>
    </r>
    <r>
      <rPr>
        <sz val="11"/>
        <color rgb="FF000000"/>
        <rFont val="Calibri"/>
      </rPr>
      <t>Value Name: *\OFFICE1*\PPTVIEW.EXE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*\OFFICE1*\VISIO.EXE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*\OFFICE1*\VPREVIEW.EXE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*\OFFICE1*\WINWORD.EXE</t>
    </r>
    <r>
      <rPr>
        <sz val="11"/>
        <color rgb="FF000000"/>
        <rFont val="Calibri"/>
      </rPr>
      <t xml:space="preserve">
</t>
    </r>
    <r>
      <rPr>
        <sz val="11"/>
        <color rgb="FF000000"/>
        <rFont val="Calibri"/>
      </rPr>
      <t>Value: +ASR asr_modules:flash*.ocx</t>
    </r>
    <r>
      <rPr>
        <sz val="11"/>
        <color rgb="FF000000"/>
        <rFont val="Calibri"/>
      </rPr>
      <t xml:space="preserve">
</t>
    </r>
    <r>
      <rPr>
        <sz val="11"/>
        <color rgb="FF000000"/>
        <rFont val="Calibri"/>
      </rPr>
      <t>Value Name: *\Windows NT\Accessories\wordpad.exe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Due to a change in the registry structure for EMET 5.5, if the system has a previous version of EMET installed and configured, this setting needs to be set to "Not Configured" prior to the upgrade to EMET 5.5, and the new administrative template files copied to the appropriate area.  The setting can then be re-enabled.</t>
    </r>
  </si>
  <si>
    <t>V-36704</t>
  </si>
  <si>
    <r>
      <rPr>
        <sz val="11"/>
        <rFont val="Calibri"/>
      </rPr>
      <t>The Enhanced Mitigation Experience Toolkit (EMET) Default Protections for Popular Software must be enabled.</t>
    </r>
  </si>
  <si>
    <r>
      <rPr>
        <sz val="11"/>
        <color rgb="FF000000"/>
        <rFont val="Calibri"/>
      </rPr>
      <t>Configure the policy value for Computer Configuration &gt;&gt; Administrative Templates &gt;&gt; Windows Components &gt;&gt; EMET &gt;&gt; "Default Protections for Popular Software" to "Enabled".</t>
    </r>
    <r>
      <rPr>
        <sz val="11"/>
        <color rgb="FF000000"/>
        <rFont val="Calibri"/>
      </rPr>
      <t xml:space="preserve">
</t>
    </r>
    <r>
      <rPr>
        <sz val="11"/>
        <color rgb="FF000000"/>
        <rFont val="Calibri"/>
      </rPr>
      <t xml:space="preserve">Note: The Enhanced Mitigation Experience Toolkit must be installed on the system and the administrative template files added to make this setting available.   </t>
    </r>
    <r>
      <rPr>
        <sz val="11"/>
        <color rgb="FF000000"/>
        <rFont val="Calibri"/>
      </rPr>
      <t xml:space="preserve">
</t>
    </r>
    <r>
      <rPr>
        <sz val="11"/>
        <color rgb="FF000000"/>
        <rFont val="Calibri"/>
      </rPr>
      <t>Due to a change in the registry structure for EMET 5.5, if the system has a previous version of EMET installed and configured, this setting needs to be set to "Not Configured" prior to the upgrade to EMET 5.5, and the new administrative template files copied to the appropriate area.  The setting can then be re-enabled.</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</si>
  <si>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\SOFTWARE\Policies\Microsoft\EMET\Defaults\</t>
    </r>
    <r>
      <rPr>
        <sz val="11"/>
        <color rgb="FF000000"/>
        <rFont val="Calibri"/>
      </rPr>
      <t xml:space="preserve">
</t>
    </r>
    <r>
      <rPr>
        <sz val="11"/>
        <color rgb="FF000000"/>
        <rFont val="Calibri"/>
      </rPr>
      <t>Value Type: REG_SZ (for each Value below)</t>
    </r>
    <r>
      <rPr>
        <sz val="11"/>
        <color rgb="FF000000"/>
        <rFont val="Calibri"/>
      </rPr>
      <t xml:space="preserve">
</t>
    </r>
    <r>
      <rPr>
        <sz val="11"/>
        <color rgb="FF000000"/>
        <rFont val="Calibri"/>
      </rPr>
      <t>Values noted as "Blank" are empty in the registry.</t>
    </r>
    <r>
      <rPr>
        <sz val="11"/>
        <color rgb="FF000000"/>
        <rFont val="Calibri"/>
      </rPr>
      <t xml:space="preserve">
</t>
    </r>
    <r>
      <rPr>
        <sz val="11"/>
        <color rgb="FF000000"/>
        <rFont val="Calibri"/>
      </rPr>
      <t>Value Name: *\7-Zip\7z.exe</t>
    </r>
    <r>
      <rPr>
        <sz val="11"/>
        <color rgb="FF000000"/>
        <rFont val="Calibri"/>
      </rPr>
      <t xml:space="preserve">
</t>
    </r>
    <r>
      <rPr>
        <sz val="11"/>
        <color rgb="FF000000"/>
        <rFont val="Calibri"/>
      </rPr>
      <t>Value: -EAF</t>
    </r>
    <r>
      <rPr>
        <sz val="11"/>
        <color rgb="FF000000"/>
        <rFont val="Calibri"/>
      </rPr>
      <t xml:space="preserve">
</t>
    </r>
    <r>
      <rPr>
        <sz val="11"/>
        <color rgb="FF000000"/>
        <rFont val="Calibri"/>
      </rPr>
      <t>Value Name: *\7-Zip\7zG.exe</t>
    </r>
    <r>
      <rPr>
        <sz val="11"/>
        <color rgb="FF000000"/>
        <rFont val="Calibri"/>
      </rPr>
      <t xml:space="preserve">
</t>
    </r>
    <r>
      <rPr>
        <sz val="11"/>
        <color rgb="FF000000"/>
        <rFont val="Calibri"/>
      </rPr>
      <t>Value: -EAF</t>
    </r>
    <r>
      <rPr>
        <sz val="11"/>
        <color rgb="FF000000"/>
        <rFont val="Calibri"/>
      </rPr>
      <t xml:space="preserve">
</t>
    </r>
    <r>
      <rPr>
        <sz val="11"/>
        <color rgb="FF000000"/>
        <rFont val="Calibri"/>
      </rPr>
      <t>Value Name: *\7-Zip\7zFM.exe</t>
    </r>
    <r>
      <rPr>
        <sz val="11"/>
        <color rgb="FF000000"/>
        <rFont val="Calibri"/>
      </rPr>
      <t xml:space="preserve">
</t>
    </r>
    <r>
      <rPr>
        <sz val="11"/>
        <color rgb="FF000000"/>
        <rFont val="Calibri"/>
      </rPr>
      <t>Value: -EAF</t>
    </r>
    <r>
      <rPr>
        <sz val="11"/>
        <color rgb="FF000000"/>
        <rFont val="Calibri"/>
      </rPr>
      <t xml:space="preserve">
</t>
    </r>
    <r>
      <rPr>
        <sz val="11"/>
        <color rgb="FF000000"/>
        <rFont val="Calibri"/>
      </rPr>
      <t>Value Name: *\Adobe\Adobe Photoshop CS*\Photoshop.exe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*\Foxit Reader\Foxit Reader.exe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*\Google\Chrome\Application\chrome.exe</t>
    </r>
    <r>
      <rPr>
        <sz val="11"/>
        <color rgb="FF000000"/>
        <rFont val="Calibri"/>
      </rPr>
      <t xml:space="preserve">
</t>
    </r>
    <r>
      <rPr>
        <sz val="11"/>
        <color rgb="FF000000"/>
        <rFont val="Calibri"/>
      </rPr>
      <t>Value: +EAF+ eaf_modules:chrome_child.dll</t>
    </r>
    <r>
      <rPr>
        <sz val="11"/>
        <color rgb="FF000000"/>
        <rFont val="Calibri"/>
      </rPr>
      <t xml:space="preserve">
</t>
    </r>
    <r>
      <rPr>
        <sz val="11"/>
        <color rgb="FF000000"/>
        <rFont val="Calibri"/>
      </rPr>
      <t>Value Name: *\Google\Google Talk\googletalk.exe</t>
    </r>
    <r>
      <rPr>
        <sz val="11"/>
        <color rgb="FF000000"/>
        <rFont val="Calibri"/>
      </rPr>
      <t xml:space="preserve">
</t>
    </r>
    <r>
      <rPr>
        <sz val="11"/>
        <color rgb="FF000000"/>
        <rFont val="Calibri"/>
      </rPr>
      <t>Value: -DEP</t>
    </r>
    <r>
      <rPr>
        <sz val="11"/>
        <color rgb="FF000000"/>
        <rFont val="Calibri"/>
      </rPr>
      <t xml:space="preserve">
</t>
    </r>
    <r>
      <rPr>
        <sz val="11"/>
        <color rgb="FF000000"/>
        <rFont val="Calibri"/>
      </rPr>
      <t>Value Name: *\iTunes\iTunes.exe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*\Microsoft Lync\communicator.exe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*\mIRC\mirc.exe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*\Mozilla Firefox\firefox.exe</t>
    </r>
    <r>
      <rPr>
        <sz val="11"/>
        <color rgb="FF000000"/>
        <rFont val="Calibri"/>
      </rPr>
      <t xml:space="preserve">
</t>
    </r>
    <r>
      <rPr>
        <sz val="11"/>
        <color rgb="FF000000"/>
        <rFont val="Calibri"/>
      </rPr>
      <t>Value: +EAF+ eaf_modules:mozjs.dll;xul.dll</t>
    </r>
    <r>
      <rPr>
        <sz val="11"/>
        <color rgb="FF000000"/>
        <rFont val="Calibri"/>
      </rPr>
      <t xml:space="preserve">
</t>
    </r>
    <r>
      <rPr>
        <sz val="11"/>
        <color rgb="FF000000"/>
        <rFont val="Calibri"/>
      </rPr>
      <t>Value Name: *\Mozilla Firefox\plugin-container.exe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*\Mozilla Thunderbird\plugin-container.exe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*\Mozilla Thunderbird\thunderbird.exe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*\Opera\*\opera.exe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*\Opera\opera.exe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*\Pidgin\pidgin.exe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*\QuickTime\QuickTimePlayer.exe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*\Real\RealPlayer\realconverter.exe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*\Real\RealPlayer\realplay.exe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*\Safari\Safari.exe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*\SkyDrive\SkyDrive.exe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*\Skype\Phone\Skype.exe</t>
    </r>
    <r>
      <rPr>
        <sz val="11"/>
        <color rgb="FF000000"/>
        <rFont val="Calibri"/>
      </rPr>
      <t xml:space="preserve">
</t>
    </r>
    <r>
      <rPr>
        <sz val="11"/>
        <color rgb="FF000000"/>
        <rFont val="Calibri"/>
      </rPr>
      <t>Value: -EAF</t>
    </r>
    <r>
      <rPr>
        <sz val="11"/>
        <color rgb="FF000000"/>
        <rFont val="Calibri"/>
      </rPr>
      <t xml:space="preserve">
</t>
    </r>
    <r>
      <rPr>
        <sz val="11"/>
        <color rgb="FF000000"/>
        <rFont val="Calibri"/>
      </rPr>
      <t>Value Name: *\VideoLAN\VLC\vlc.exe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*\Winamp\winamp.exe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*\Windows Live\Mail\wlmail.exe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*\Windows Live\Photo Gallery\WLXPhotoGallery.exe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*\Windows Live\Writer\WindowsLiveWriter.exe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*\Windows Media Player\wmplayer.exe</t>
    </r>
    <r>
      <rPr>
        <sz val="11"/>
        <color rgb="FF000000"/>
        <rFont val="Calibri"/>
      </rPr>
      <t xml:space="preserve">
</t>
    </r>
    <r>
      <rPr>
        <sz val="11"/>
        <color rgb="FF000000"/>
        <rFont val="Calibri"/>
      </rPr>
      <t>Value: -EAF -MandatoryASLR</t>
    </r>
    <r>
      <rPr>
        <sz val="11"/>
        <color rgb="FF000000"/>
        <rFont val="Calibri"/>
      </rPr>
      <t xml:space="preserve">
</t>
    </r>
    <r>
      <rPr>
        <sz val="11"/>
        <color rgb="FF000000"/>
        <rFont val="Calibri"/>
      </rPr>
      <t>Value Name: *\WinRAR\rar.exe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*\WinRAR\unrar.exe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*\WinRAR\winrar.exe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*\WinZip\winzip32.exe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Value Name: *\WinZip\winzip64.exe</t>
    </r>
    <r>
      <rPr>
        <sz val="11"/>
        <color rgb="FF000000"/>
        <rFont val="Calibri"/>
      </rPr>
      <t xml:space="preserve">
</t>
    </r>
    <r>
      <rPr>
        <sz val="11"/>
        <color rgb="FF000000"/>
        <rFont val="Calibri"/>
      </rPr>
      <t>Value: "Blank"</t>
    </r>
    <r>
      <rPr>
        <sz val="11"/>
        <color rgb="FF000000"/>
        <rFont val="Calibri"/>
      </rPr>
      <t xml:space="preserve">
</t>
    </r>
    <r>
      <rPr>
        <sz val="11"/>
        <color rgb="FF000000"/>
        <rFont val="Calibri"/>
      </rPr>
      <t>Due to a change in the registry structure for EMET 5.5, if the system has a previous version of EMET installed and configured, this setting needs to be set to "Not Configured" prior to the upgrade to EMET 5.5, and the new administrative template files copied to the appropriate area.  The setting can then be re-enabled.</t>
    </r>
  </si>
  <si>
    <t>V-36705</t>
  </si>
  <si>
    <r>
      <rPr>
        <sz val="11"/>
        <rFont val="Calibri"/>
      </rPr>
      <t>The Enhanced Mitigation Experience Toolkit (EMET) system-wide Data Execution Prevention (DEP) must be enabled and configured to at least Application Opt Out.</t>
    </r>
  </si>
  <si>
    <r>
      <rPr>
        <sz val="11"/>
        <color rgb="FF000000"/>
        <rFont val="Calibri"/>
      </rPr>
      <t>This is applicable to unclassified systems, for other systems this is NA.</t>
    </r>
    <r>
      <rPr>
        <sz val="11"/>
        <color rgb="FF000000"/>
        <rFont val="Calibri"/>
      </rPr>
      <t xml:space="preserve">
</t>
    </r>
    <r>
      <rPr>
        <sz val="11"/>
        <color rgb="FF000000"/>
        <rFont val="Calibri"/>
      </rPr>
      <t xml:space="preserve">Configure the policy value for Computer Configuration -&gt; Administrative Templates -&gt; Windows Components -&gt; EMET -&gt; "System DEP" to "Enabled" with at least "Application Opt-Out" selected. </t>
    </r>
    <r>
      <rPr>
        <sz val="11"/>
        <color rgb="FF000000"/>
        <rFont val="Calibri"/>
      </rPr>
      <t xml:space="preserve">
</t>
    </r>
    <r>
      <rPr>
        <sz val="11"/>
        <color rgb="FF000000"/>
        <rFont val="Calibri"/>
      </rPr>
      <t>The Enhanced Mitigation Experience Toolkit must be installed on the system and the administrative template files added to make this setting available.</t>
    </r>
    <r>
      <rPr>
        <sz val="11"/>
        <color rgb="FF000000"/>
        <rFont val="Calibri"/>
      </rPr>
      <t xml:space="preserve">
</t>
    </r>
    <r>
      <rPr>
        <sz val="11"/>
        <color rgb="FF000000"/>
        <rFont val="Calibri"/>
      </rPr>
      <t>Document applications that do not function properly due to this setting, and are opted out, with the ISSO.</t>
    </r>
    <r>
      <rPr>
        <sz val="11"/>
        <color rgb="FF000000"/>
        <rFont val="Calibri"/>
      </rPr>
      <t xml:space="preserve">
</t>
    </r>
    <r>
      <rPr>
        <sz val="11"/>
        <color rgb="FF000000"/>
        <rFont val="Calibri"/>
      </rPr>
      <t>Opted out exceptions can be configured with the following command:</t>
    </r>
    <r>
      <rPr>
        <sz val="11"/>
        <color rgb="FF000000"/>
        <rFont val="Calibri"/>
      </rPr>
      <t xml:space="preserve">
</t>
    </r>
    <r>
      <rPr>
        <sz val="11"/>
        <color rgb="FF000000"/>
        <rFont val="Calibri"/>
      </rPr>
      <t>EMET_Conf --Set "application path\executable name" -DEP</t>
    </r>
    <r>
      <rPr>
        <sz val="11"/>
        <color rgb="FF000000"/>
        <rFont val="Calibri"/>
      </rPr>
      <t xml:space="preserve">
</t>
    </r>
    <r>
      <rPr>
        <sz val="11"/>
        <color rgb="FF000000"/>
        <rFont val="Calibri"/>
      </rPr>
      <t>Alternately, configure exceptions in System Properties:</t>
    </r>
    <r>
      <rPr>
        <sz val="11"/>
        <color rgb="FF000000"/>
        <rFont val="Calibri"/>
      </rPr>
      <t xml:space="preserve">
</t>
    </r>
    <r>
      <rPr>
        <sz val="11"/>
        <color rgb="FF000000"/>
        <rFont val="Calibri"/>
      </rPr>
      <t>Select "System" in Control Panel.</t>
    </r>
    <r>
      <rPr>
        <sz val="11"/>
        <color rgb="FF000000"/>
        <rFont val="Calibri"/>
      </rPr>
      <t xml:space="preserve">
</t>
    </r>
    <r>
      <rPr>
        <sz val="11"/>
        <color rgb="FF000000"/>
        <rFont val="Calibri"/>
      </rPr>
      <t>Select "Advanced system settings".</t>
    </r>
    <r>
      <rPr>
        <sz val="11"/>
        <color rgb="FF000000"/>
        <rFont val="Calibri"/>
      </rPr>
      <t xml:space="preserve">
</t>
    </r>
    <r>
      <rPr>
        <sz val="11"/>
        <color rgb="FF000000"/>
        <rFont val="Calibri"/>
      </rPr>
      <t>Click "Settings" in the "Performance" section.</t>
    </r>
    <r>
      <rPr>
        <sz val="11"/>
        <color rgb="FF000000"/>
        <rFont val="Calibri"/>
      </rPr>
      <t xml:space="preserve">
</t>
    </r>
    <r>
      <rPr>
        <sz val="11"/>
        <color rgb="FF000000"/>
        <rFont val="Calibri"/>
      </rPr>
      <t>Select the "Data Execution Prevention" tab.</t>
    </r>
    <r>
      <rPr>
        <sz val="11"/>
        <color rgb="FF000000"/>
        <rFont val="Calibri"/>
      </rPr>
      <t xml:space="preserve">
</t>
    </r>
    <r>
      <rPr>
        <sz val="11"/>
        <color rgb="FF000000"/>
        <rFont val="Calibri"/>
      </rPr>
      <t>Select "Turn on DEP for all programs and services except those I select:".</t>
    </r>
    <r>
      <rPr>
        <sz val="11"/>
        <color rgb="FF000000"/>
        <rFont val="Calibri"/>
      </rPr>
      <t xml:space="preserve">
</t>
    </r>
    <r>
      <rPr>
        <sz val="11"/>
        <color rgb="FF000000"/>
        <rFont val="Calibri"/>
      </rPr>
      <t>Applications that are opted out are configured in the window below this selection.</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</si>
  <si>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\SOFTWARE\Policies\Microsoft\EMET\SysSettings\</t>
    </r>
    <r>
      <rPr>
        <sz val="11"/>
        <color rgb="FF000000"/>
        <rFont val="Calibri"/>
      </rPr>
      <t xml:space="preserve">
</t>
    </r>
    <r>
      <rPr>
        <sz val="11"/>
        <color rgb="FF000000"/>
        <rFont val="Calibri"/>
      </rPr>
      <t>Value Name:  DEP</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 (Application Opt Out)</t>
    </r>
    <r>
      <rPr>
        <sz val="11"/>
        <color rgb="FF000000"/>
        <rFont val="Calibri"/>
      </rPr>
      <t xml:space="preserve">
</t>
    </r>
    <r>
      <rPr>
        <sz val="11"/>
        <color rgb="FF000000"/>
        <rFont val="Calibri"/>
      </rPr>
      <t>Applications that do not function properly due to this setting, and are opted out, must be documented with the ISSO.</t>
    </r>
  </si>
  <si>
    <t>V-36706</t>
  </si>
  <si>
    <r>
      <rPr>
        <sz val="11"/>
        <rFont val="Calibri"/>
      </rPr>
      <t>The Enhanced Mitigation Experience Toolkit (EMET) system-wide Structured Exception Handler Overwrite Protection (SEHOP) must be configured to Application Opt Out.</t>
    </r>
  </si>
  <si>
    <r>
      <rPr>
        <sz val="11"/>
        <color rgb="FF000000"/>
        <rFont val="Calibri"/>
      </rPr>
      <t>This is applicable to unclassified systems, for other systems this is NA.</t>
    </r>
    <r>
      <rPr>
        <sz val="11"/>
        <color rgb="FF000000"/>
        <rFont val="Calibri"/>
      </rPr>
      <t xml:space="preserve">
</t>
    </r>
    <r>
      <rPr>
        <sz val="11"/>
        <color rgb="FF000000"/>
        <rFont val="Calibri"/>
      </rPr>
      <t>Configure the policy value for Computer Configuration -&gt; Administrative Templates -&gt; Windows Components -&gt; EMET -&gt; "System SEHOP" to "Enabled" with "Application Opt-Out" selected.</t>
    </r>
    <r>
      <rPr>
        <sz val="11"/>
        <color rgb="FF000000"/>
        <rFont val="Calibri"/>
      </rPr>
      <t xml:space="preserve">
</t>
    </r>
    <r>
      <rPr>
        <sz val="11"/>
        <color rgb="FF000000"/>
        <rFont val="Calibri"/>
      </rPr>
      <t>The Enhanced Mitigation Experience Toolkit must be installed on the system and the administrative template files added to make this setting available.</t>
    </r>
    <r>
      <rPr>
        <sz val="11"/>
        <color rgb="FF000000"/>
        <rFont val="Calibri"/>
      </rPr>
      <t xml:space="preserve">
</t>
    </r>
    <r>
      <rPr>
        <sz val="11"/>
        <color rgb="FF000000"/>
        <rFont val="Calibri"/>
      </rPr>
      <t>Document applications that do not function properly due to this setting, and are opted out, with the ISSO.</t>
    </r>
    <r>
      <rPr>
        <sz val="11"/>
        <color rgb="FF000000"/>
        <rFont val="Calibri"/>
      </rPr>
      <t xml:space="preserve">
</t>
    </r>
    <r>
      <rPr>
        <sz val="11"/>
        <color rgb="FF000000"/>
        <rFont val="Calibri"/>
      </rPr>
      <t>Opted out exceptions can be configured with the following command:</t>
    </r>
    <r>
      <rPr>
        <sz val="11"/>
        <color rgb="FF000000"/>
        <rFont val="Calibri"/>
      </rPr>
      <t xml:space="preserve">
</t>
    </r>
    <r>
      <rPr>
        <sz val="11"/>
        <color rgb="FF000000"/>
        <rFont val="Calibri"/>
      </rPr>
      <t>EMET_Conf --Set "application path\executable name" -SEHOP</t>
    </r>
  </si>
  <si>
    <r>
      <rPr>
        <sz val="11"/>
        <color rgb="FF000000"/>
        <rFont val="Calibri"/>
      </rPr>
      <t>This is applicable to unclassified systems, for other systems this is NA.</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\SOFTWARE\Policies\Microsoft\EMET\SysSettings\</t>
    </r>
    <r>
      <rPr>
        <sz val="11"/>
        <color rgb="FF000000"/>
        <rFont val="Calibri"/>
      </rPr>
      <t xml:space="preserve">
</t>
    </r>
    <r>
      <rPr>
        <sz val="11"/>
        <color rgb="FF000000"/>
        <rFont val="Calibri"/>
      </rPr>
      <t>Value Name:  SEHOP</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2</t>
    </r>
    <r>
      <rPr>
        <sz val="11"/>
        <color rgb="FF000000"/>
        <rFont val="Calibri"/>
      </rPr>
      <t xml:space="preserve">
</t>
    </r>
    <r>
      <rPr>
        <sz val="11"/>
        <color rgb="FF000000"/>
        <rFont val="Calibri"/>
      </rPr>
      <t>Applications that do not function properly due to this setting, and are opted out, must be documented with the ISSO.</t>
    </r>
  </si>
  <si>
    <t>V-39137</t>
  </si>
  <si>
    <r>
      <rPr>
        <sz val="11"/>
        <rFont val="Calibri"/>
      </rPr>
      <t>The Enhanced Mitigation Experience Toolkit (EMET) v5.5 or later must be installed on the system.</t>
    </r>
  </si>
  <si>
    <r>
      <rPr>
        <sz val="11"/>
        <color rgb="FF000000"/>
        <rFont val="Calibri"/>
      </rPr>
      <t>Install EMET v5.5 or later on the system. EMET is available for download from Microsoft.</t>
    </r>
  </si>
  <si>
    <r>
      <rPr>
        <sz val="11"/>
        <color rgb="FF000000"/>
        <rFont val="Calibri"/>
      </rPr>
      <t>This is applicable to unclassified systems, for other systems this is NA.</t>
    </r>
    <r>
      <rPr>
        <sz val="11"/>
        <color rgb="FF000000"/>
        <rFont val="Calibri"/>
      </rPr>
      <t xml:space="preserve">
</t>
    </r>
    <r>
      <rPr>
        <sz val="11"/>
        <color rgb="FF000000"/>
        <rFont val="Calibri"/>
      </rPr>
      <t>Verify EMET v5.5 or later is installed on the system.</t>
    </r>
    <r>
      <rPr>
        <sz val="11"/>
        <color rgb="FF000000"/>
        <rFont val="Calibri"/>
      </rPr>
      <t xml:space="preserve">
</t>
    </r>
    <r>
      <rPr>
        <sz val="11"/>
        <color rgb="FF000000"/>
        <rFont val="Calibri"/>
      </rPr>
      <t>If EMET is not installed, or at the minimum required version, this is a finding.</t>
    </r>
  </si>
  <si>
    <t>V-40237</t>
  </si>
  <si>
    <r>
      <rPr>
        <sz val="11"/>
        <rFont val="Calibri"/>
      </rPr>
      <t>The US DoD CCEB Interoperability Root CA cross-certificate must be installed in the Untrusted Certificates Store on unclassified systems.</t>
    </r>
  </si>
  <si>
    <r>
      <rPr>
        <sz val="11"/>
        <color rgb="FF000000"/>
        <rFont val="Calibri"/>
      </rPr>
      <t>Install the US DoD CCEB Interoperability Root CA cross-certificate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2 - US DoD CCEB Interoperability Root CA 1 - DA36FAF56B2F6FBA1604F5BE46D864C9FA013BA3</t>
    </r>
    <r>
      <rPr>
        <sz val="11"/>
        <color rgb="FF000000"/>
        <rFont val="Calibri"/>
      </rPr>
      <t xml:space="preserve">
</t>
    </r>
    <r>
      <rPr>
        <sz val="11"/>
        <color rgb="FF000000"/>
        <rFont val="Calibri"/>
      </rPr>
      <t>Administrators should run the Federal Bridge Certification Authority (FBCA) Cross-Certificate Removal Tool once as an administrator and once as the current user.</t>
    </r>
    <r>
      <rPr>
        <sz val="11"/>
        <color rgb="FF000000"/>
        <rFont val="Calibri"/>
      </rPr>
      <t xml:space="preserve">
</t>
    </r>
    <r>
      <rPr>
        <sz val="11"/>
        <color rgb="FF000000"/>
        <rFont val="Calibri"/>
      </rPr>
      <t>The FBCA Cross-Certificate Remover tool and user guide is available on IASE at http://iase.disa.mil/pki-pke/Pages/tools.aspx.</t>
    </r>
  </si>
  <si>
    <r>
      <rPr>
        <sz val="11"/>
        <color rgb="FF000000"/>
        <rFont val="Calibri"/>
      </rPr>
      <t>To ensure users do not experience denial of service when performing certificate-based authentication to DoD websites due to the system chaining to a root other than DoD Root CAs, the US DoD CCEB Interoperability Root CA cross-certificate must be installed in the Untrusted Certificate Store. This requirement only applies to unclassified systems.</t>
    </r>
  </si>
  <si>
    <r>
      <rPr>
        <sz val="11"/>
        <color rgb="FF000000"/>
        <rFont val="Calibri"/>
      </rPr>
      <t>Verify the US DoD CCEB Interoperability Root CA cross-certificate is installed on unclassified systems as an Untrusted Certificate.</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click "Add".</t>
    </r>
    <r>
      <rPr>
        <sz val="11"/>
        <color rgb="FF000000"/>
        <rFont val="Calibri"/>
      </rPr>
      <t xml:space="preserve">
</t>
    </r>
    <r>
      <rPr>
        <sz val="11"/>
        <color rgb="FF000000"/>
        <rFont val="Calibri"/>
      </rPr>
      <t>Select "Computer account", click "Next".</t>
    </r>
    <r>
      <rPr>
        <sz val="11"/>
        <color rgb="FF000000"/>
        <rFont val="Calibri"/>
      </rPr>
      <t xml:space="preserve">
</t>
    </r>
    <r>
      <rPr>
        <sz val="11"/>
        <color rgb="FF000000"/>
        <rFont val="Calibri"/>
      </rPr>
      <t>Select "Local computer: (the computer this console is running on)",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"US DoD CCEB Interoperability Root CA …" under "Issued By":</t>
    </r>
    <r>
      <rPr>
        <sz val="11"/>
        <color rgb="FF000000"/>
        <rFont val="Calibri"/>
      </rPr>
      <t xml:space="preserve">
</t>
    </r>
    <r>
      <rPr>
        <sz val="11"/>
        <color rgb="FF000000"/>
        <rFont val="Calibri"/>
      </rPr>
      <t>Right click on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 below is not listed or the value for the "Thumbprint" field is not as noted, this is a finding.</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2 - US DoD CCEB Interoperability Root CA 1 - DA36FAF56B2F6FBA1604F5BE46D864C9FA013BA3</t>
    </r>
  </si>
  <si>
    <t>V-42420</t>
  </si>
  <si>
    <r>
      <rPr>
        <sz val="11"/>
        <rFont val="Calibri"/>
      </rPr>
      <t>A host-based firewall must be installed and enabled on the system.</t>
    </r>
  </si>
  <si>
    <r>
      <rPr>
        <sz val="11"/>
        <color rgb="FF000000"/>
        <rFont val="Calibri"/>
      </rPr>
      <t>Install and enable a host-based firewall on the system.</t>
    </r>
  </si>
  <si>
    <r>
      <rPr>
        <sz val="11"/>
        <color rgb="FF000000"/>
        <rFont val="Calibri"/>
      </rPr>
      <t>A firewall provides a line of defense against attack, allowing or blocking inbound and outbound connections based on a set of rules.</t>
    </r>
  </si>
  <si>
    <r>
      <rPr>
        <sz val="11"/>
        <color rgb="FF000000"/>
        <rFont val="Calibri"/>
      </rPr>
      <t>Determine if a host-based firewall is installed and enabled on the system.  If a host-based firewall is not installed and enabled on the system, this is a finding.</t>
    </r>
    <r>
      <rPr>
        <sz val="11"/>
        <color rgb="FF000000"/>
        <rFont val="Calibri"/>
      </rPr>
      <t xml:space="preserve">
</t>
    </r>
    <r>
      <rPr>
        <sz val="11"/>
        <color rgb="FF000000"/>
        <rFont val="Calibri"/>
      </rPr>
      <t>The configuration requirements will be determined by the applicable firewall STIG.</t>
    </r>
  </si>
  <si>
    <t>V-45589</t>
  </si>
  <si>
    <r>
      <rPr>
        <sz val="11"/>
        <rFont val="Calibri"/>
      </rPr>
      <t>A group must be defined on domain systems to include all local administrator accounts.</t>
    </r>
  </si>
  <si>
    <r>
      <rPr>
        <sz val="11"/>
        <color rgb="FF000000"/>
        <rFont val="Calibri"/>
      </rPr>
      <t>This requirement is NA for non domain-joined systems.</t>
    </r>
    <r>
      <rPr>
        <sz val="11"/>
        <color rgb="FF000000"/>
        <rFont val="Calibri"/>
      </rPr>
      <t xml:space="preserve">
</t>
    </r>
    <r>
      <rPr>
        <sz val="11"/>
        <color rgb="FF000000"/>
        <rFont val="Calibri"/>
      </rPr>
      <t>Create a local group with the name "DenyNetworkAccess" or "DeniedNetworkAccess" on the system.</t>
    </r>
    <r>
      <rPr>
        <sz val="11"/>
        <color rgb="FF000000"/>
        <rFont val="Calibri"/>
      </rPr>
      <t xml:space="preserve">
</t>
    </r>
    <r>
      <rPr>
        <sz val="11"/>
        <color rgb="FF000000"/>
        <rFont val="Calibri"/>
      </rPr>
      <t>Include all local administrator accounts as members of the group, including the built-in Administrator account.  Do not include domain administrative accounts or groups.</t>
    </r>
  </si>
  <si>
    <r>
      <rPr>
        <sz val="11"/>
        <color rgb="FF000000"/>
        <rFont val="Calibri"/>
      </rPr>
      <t>Several user rights on domain systems require that local administrator accounts be assigned to them.  This is separate from the built-in Administrators group, which also contains domain administrative accounts/groups.  Defining a consistent group name allows compliance to be more easily determined.</t>
    </r>
  </si>
  <si>
    <r>
      <rPr>
        <sz val="11"/>
        <color rgb="FF000000"/>
        <rFont val="Calibri"/>
      </rPr>
      <t>This requirement is NA for non domain-joined systems.</t>
    </r>
    <r>
      <rPr>
        <sz val="11"/>
        <color rgb="FF000000"/>
        <rFont val="Calibri"/>
      </rPr>
      <t xml:space="preserve">
</t>
    </r>
    <r>
      <rPr>
        <sz val="11"/>
        <color rgb="FF000000"/>
        <rFont val="Calibri"/>
      </rPr>
      <t>Review local groups on the system.</t>
    </r>
    <r>
      <rPr>
        <sz val="11"/>
        <color rgb="FF000000"/>
        <rFont val="Calibri"/>
      </rPr>
      <t xml:space="preserve">
</t>
    </r>
    <r>
      <rPr>
        <sz val="11"/>
        <color rgb="FF000000"/>
        <rFont val="Calibri"/>
      </rPr>
      <t>Documentation and scripts supporting the creation of this group to restrict local administrative accounts were changed at one point.  The original name, "DeniedNetworkAccess", was changed to "DenyNetworkAccess".  Automated benchmarks will look for either of these groups.</t>
    </r>
    <r>
      <rPr>
        <sz val="11"/>
        <color rgb="FF000000"/>
        <rFont val="Calibri"/>
      </rPr>
      <t xml:space="preserve">
</t>
    </r>
    <r>
      <rPr>
        <sz val="11"/>
        <color rgb="FF000000"/>
        <rFont val="Calibri"/>
      </rPr>
      <t>If the group "DenyNetworkAccess" or "DeniedNetworkAccess" does not exist, this is a finding.</t>
    </r>
    <r>
      <rPr>
        <sz val="11"/>
        <color rgb="FF000000"/>
        <rFont val="Calibri"/>
      </rPr>
      <t xml:space="preserve">
</t>
    </r>
    <r>
      <rPr>
        <sz val="11"/>
        <color rgb="FF000000"/>
        <rFont val="Calibri"/>
      </rPr>
      <t>Compare the membership of the defined group with the local Administrators group.</t>
    </r>
    <r>
      <rPr>
        <sz val="11"/>
        <color rgb="FF000000"/>
        <rFont val="Calibri"/>
      </rPr>
      <t xml:space="preserve">
</t>
    </r>
    <r>
      <rPr>
        <sz val="11"/>
        <color rgb="FF000000"/>
        <rFont val="Calibri"/>
      </rPr>
      <t>Verify the group includes all local administrator accounts as members.</t>
    </r>
    <r>
      <rPr>
        <sz val="11"/>
        <color rgb="FF000000"/>
        <rFont val="Calibri"/>
      </rPr>
      <t xml:space="preserve">
</t>
    </r>
    <r>
      <rPr>
        <sz val="11"/>
        <color rgb="FF000000"/>
        <rFont val="Calibri"/>
      </rPr>
      <t>This includes the built-in Administrator account.  It does not include domain administrative accounts or groups.</t>
    </r>
    <r>
      <rPr>
        <sz val="11"/>
        <color rgb="FF000000"/>
        <rFont val="Calibri"/>
      </rPr>
      <t xml:space="preserve">
</t>
    </r>
    <r>
      <rPr>
        <sz val="11"/>
        <color rgb="FF000000"/>
        <rFont val="Calibri"/>
      </rPr>
      <t>If the group "DenyNetworkAccess" or "DeniedNetworkAccess" does not include all local administrator accounts, this is a finding.</t>
    </r>
  </si>
  <si>
    <t>V-56421</t>
  </si>
  <si>
    <r>
      <rPr>
        <sz val="11"/>
        <rFont val="Calibri"/>
      </rPr>
      <t>The touch keyboard or input panel must not highlight keys as passwords are entered.</t>
    </r>
  </si>
  <si>
    <r>
      <rPr>
        <sz val="11"/>
        <color rgb="FF000000"/>
        <rFont val="Calibri"/>
      </rPr>
      <t>If the system does not have a touch screen, this is NA.</t>
    </r>
    <r>
      <rPr>
        <sz val="11"/>
        <color rgb="FF000000"/>
        <rFont val="Calibri"/>
      </rPr>
      <t xml:space="preserve">
</t>
    </r>
    <r>
      <rPr>
        <sz val="11"/>
        <color rgb="FF000000"/>
        <rFont val="Calibri"/>
      </rPr>
      <t>Configure the policy value for Computer Configuration -&gt; Administrative Templates -&gt; Windows Components -&gt; Tablet PC -&gt; Input Panel -&gt; "Turn off password security in Input Panel" to at least "Enabled: Medium High".</t>
    </r>
  </si>
  <si>
    <r>
      <rPr>
        <sz val="11"/>
        <color rgb="FF000000"/>
        <rFont val="Calibri"/>
      </rPr>
      <t>The touch keyboard or input panel may highlight keys as passwords are entered, providing visibility to nearby persons, and compromising them.</t>
    </r>
  </si>
  <si>
    <r>
      <rPr>
        <sz val="11"/>
        <color rgb="FF000000"/>
        <rFont val="Calibri"/>
      </rPr>
      <t>If the system does not have a touch screen, this is NA.</t>
    </r>
    <r>
      <rPr>
        <sz val="11"/>
        <color rgb="FF000000"/>
        <rFont val="Calibri"/>
      </rPr>
      <t xml:space="preserve">
</t>
    </r>
    <r>
      <rPr>
        <sz val="11"/>
        <color rgb="FF000000"/>
        <rFont val="Calibri"/>
      </rPr>
      <t>If the system has a touch screen and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\SOFTWARE\Policies\Microsoft\TabletTip\1.7\</t>
    </r>
    <r>
      <rPr>
        <sz val="11"/>
        <color rgb="FF000000"/>
        <rFont val="Calibri"/>
      </rPr>
      <t xml:space="preserve">
</t>
    </r>
    <r>
      <rPr>
        <sz val="11"/>
        <color rgb="FF000000"/>
        <rFont val="Calibri"/>
      </rPr>
      <t>Value Name:  PasswordSecurityState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r>
      <rPr>
        <sz val="11"/>
        <color rgb="FF000000"/>
        <rFont val="Calibri"/>
      </rPr>
      <t xml:space="preserve">
</t>
    </r>
    <r>
      <rPr>
        <sz val="11"/>
        <color rgb="FF000000"/>
        <rFont val="Calibri"/>
      </rPr>
      <t>Value Name:  PasswordSecurity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 xml:space="preserve">Value:  4 or 5 </t>
    </r>
    <r>
      <rPr>
        <sz val="11"/>
        <color rgb="FF000000"/>
        <rFont val="Calibri"/>
      </rPr>
      <t xml:space="preserve">
</t>
    </r>
    <r>
      <rPr>
        <sz val="11"/>
        <color rgb="FF000000"/>
        <rFont val="Calibri"/>
      </rPr>
      <t>(1, 2, or 3 are a finding)</t>
    </r>
  </si>
  <si>
    <t>V-56511</t>
  </si>
  <si>
    <r>
      <rPr>
        <sz val="11"/>
        <rFont val="Calibri"/>
      </rPr>
      <t>The Windows Error Reporting Service must be running and configured to start automatically.</t>
    </r>
  </si>
  <si>
    <r>
      <rPr>
        <sz val="11"/>
        <color rgb="FF000000"/>
        <rFont val="Calibri"/>
      </rPr>
      <t>Configure the Start Type of the Windows Error Reporting Service to "Automatic" and ensure the service has a status of "Started".</t>
    </r>
  </si>
  <si>
    <r>
      <rPr>
        <sz val="11"/>
        <color rgb="FF000000"/>
        <rFont val="Calibri"/>
      </rPr>
      <t>Windows Error Reporting information can be used to help diagnose day-to-day software issues, as well as help discover malicious code and possibly zero-day attacks on systems.</t>
    </r>
  </si>
  <si>
    <r>
      <rPr>
        <sz val="11"/>
        <color rgb="FF000000"/>
        <rFont val="Calibri"/>
      </rPr>
      <t>Verify the Start Type and Status of the Windows Error Reporting Service.</t>
    </r>
    <r>
      <rPr>
        <sz val="11"/>
        <color rgb="FF000000"/>
        <rFont val="Calibri"/>
      </rPr>
      <t xml:space="preserve">
</t>
    </r>
    <r>
      <rPr>
        <sz val="11"/>
        <color rgb="FF000000"/>
        <rFont val="Calibri"/>
      </rPr>
      <t>Run "Services.msc".</t>
    </r>
    <r>
      <rPr>
        <sz val="11"/>
        <color rgb="FF000000"/>
        <rFont val="Calibri"/>
      </rPr>
      <t xml:space="preserve">
</t>
    </r>
    <r>
      <rPr>
        <sz val="11"/>
        <color rgb="FF000000"/>
        <rFont val="Calibri"/>
      </rPr>
      <t>If the Windows Error Reporting Service does not have a Status of "Started" and a Start Type of "Automatic", this is a finding.</t>
    </r>
  </si>
  <si>
    <t>V-57455</t>
  </si>
  <si>
    <r>
      <rPr>
        <sz val="11"/>
        <rFont val="Calibri"/>
      </rPr>
      <t>The system must be configured to prevent the display of error messages to the user.</t>
    </r>
  </si>
  <si>
    <r>
      <rPr>
        <sz val="11"/>
        <color rgb="FF000000"/>
        <rFont val="Calibri"/>
      </rPr>
      <t>Configure the policy value for Computer Configuration -&gt; Administrative Templates -&gt; Windows Components -&gt; Windows Error Reporting -&gt; "Prevent display of the user interface for critical errors" to "Enabled".</t>
    </r>
  </si>
  <si>
    <r>
      <rPr>
        <sz val="11"/>
        <color rgb="FF000000"/>
        <rFont val="Calibri"/>
      </rPr>
      <t>Displaying error messages to users provides them the option of sending the reports.  Error reports should be sent silently, unknown to the user.  This setting controls whether users are shown an error dialog box that lets them report an error.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</si>
  <si>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DontShowUI</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</si>
  <si>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V-57457</t>
  </si>
  <si>
    <r>
      <rPr>
        <sz val="11"/>
        <rFont val="Calibri"/>
      </rPr>
      <t>The system must be configured to store error reports locally, on the system or in the enclave, and not send them to Microsoft.</t>
    </r>
  </si>
  <si>
    <r>
      <rPr>
        <sz val="11"/>
        <color rgb="FF000000"/>
        <rFont val="Calibri"/>
      </rPr>
      <t>Configure the policy value for Computer Configuration -&gt; Administrative Templates -&gt; Windows Components -&gt; Windows Error Reporting -&gt; Advanced Error Reporting Settings -&gt; "Configure Corporate Windows Error Reporting" -&gt; to "Enabled" with "Corporate server name:" defined as a single blank character to store the data on the system or the name or IP address of the local collection server.</t>
    </r>
  </si>
  <si>
    <r>
      <rPr>
        <sz val="11"/>
        <color rgb="FF000000"/>
        <rFont val="Calibri"/>
      </rPr>
      <t>Forwarding error reports to vendors could expose sensitive information.  This setting controls the configuration of a local or DOD-wide error reporting site.   In order to not send the data to any system at this time, yet create the reports locally on the system, this value needs to be a single blank character.  To forward error reports to a collection server, the site's error reporting server name or IP address must be defined.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</si>
  <si>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CorporateWerServer</t>
    </r>
    <r>
      <rPr>
        <sz val="11"/>
        <color rgb="FF000000"/>
        <rFont val="Calibri"/>
      </rPr>
      <t xml:space="preserve">
</t>
    </r>
    <r>
      <rPr>
        <sz val="11"/>
        <color rgb="FF000000"/>
        <rFont val="Calibri"/>
      </rPr>
      <t>Type:  REG_SZ</t>
    </r>
    <r>
      <rPr>
        <sz val="11"/>
        <color rgb="FF000000"/>
        <rFont val="Calibri"/>
      </rPr>
      <t xml:space="preserve">
</t>
    </r>
    <r>
      <rPr>
        <sz val="11"/>
        <color rgb="FF000000"/>
        <rFont val="Calibri"/>
      </rPr>
      <t>Value:  " "       (A single BLANK character to store the data on the system or the error reporting server name or IP address to forward the data to.)</t>
    </r>
  </si>
  <si>
    <t>V-57459</t>
  </si>
  <si>
    <r>
      <rPr>
        <sz val="11"/>
        <rFont val="Calibri"/>
      </rPr>
      <t>The system must be configured to use SSL to forward error reports.</t>
    </r>
  </si>
  <si>
    <r>
      <rPr>
        <sz val="11"/>
        <color rgb="FF000000"/>
        <rFont val="Calibri"/>
      </rPr>
      <t>This requirement is NA if Windows Error Reporting is not configured to forward reports to a collection server (see V-57457).</t>
    </r>
    <r>
      <rPr>
        <sz val="11"/>
        <color rgb="FF000000"/>
        <rFont val="Calibri"/>
      </rPr>
      <t xml:space="preserve">
</t>
    </r>
    <r>
      <rPr>
        <sz val="11"/>
        <color rgb="FF000000"/>
        <rFont val="Calibri"/>
      </rPr>
      <t>Configure the policy value for Computer Configuration -&gt; Administrative Templates -&gt; Windows Components -&gt; Windows Error Reporting -&gt; Advanced Error Reporting Settings -&gt; "Configure Corporate Windows Error Reporting" to "Enabled" with "Connect using SSL" selected.</t>
    </r>
  </si>
  <si>
    <r>
      <rPr>
        <sz val="11"/>
        <color rgb="FF000000"/>
        <rFont val="Calibri"/>
      </rPr>
      <t>The use of SSL enables the secure forwarding of error reporting data from local systems to a reporting site.</t>
    </r>
  </si>
  <si>
    <r>
      <rPr>
        <sz val="11"/>
        <color rgb="FF000000"/>
        <rFont val="Calibri"/>
      </rPr>
      <t>This requirement is NA if Windows Error Reporting is not configured to forward reports to a collection server (see V-57457).</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CorporateWerUseSSL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</si>
  <si>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V-57461</t>
  </si>
  <si>
    <r>
      <rPr>
        <sz val="11"/>
        <rFont val="Calibri"/>
      </rPr>
      <t>The system must be configured to send error reports on TCP port 1232.</t>
    </r>
  </si>
  <si>
    <r>
      <rPr>
        <sz val="11"/>
        <color rgb="FF000000"/>
        <rFont val="Calibri"/>
      </rPr>
      <t>This requirement is NA if Windows Error Reporting is not configured to forward reports to a collection server (see V-57457).</t>
    </r>
    <r>
      <rPr>
        <sz val="11"/>
        <color rgb="FF000000"/>
        <rFont val="Calibri"/>
      </rPr>
      <t xml:space="preserve">
</t>
    </r>
    <r>
      <rPr>
        <sz val="11"/>
        <color rgb="FF000000"/>
        <rFont val="Calibri"/>
      </rPr>
      <t>Configure the policy value for Computer Configuration -&gt; Administrative Templates -&gt; Windows Components -&gt; Windows Error Reporting -&gt; Advanced Error Reporting Settings -&gt; "Configure Corporate Windows Error Reporting" to "Enabled" with "1232" defined as the "Server Port".</t>
    </r>
  </si>
  <si>
    <r>
      <rPr>
        <sz val="11"/>
        <color rgb="FF000000"/>
        <rFont val="Calibri"/>
      </rPr>
      <t>An error reporting site's TCP port must be defined in the local system in order to forward data from local systems via TCP.  Port 1232 is the recommended port setting.</t>
    </r>
  </si>
  <si>
    <r>
      <rPr>
        <sz val="11"/>
        <color rgb="FF000000"/>
        <rFont val="Calibri"/>
      </rPr>
      <t>This requirement is NA if Windows Error Reporting is not configured to forward reports to a collection server (see V-57457).</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CorporateWerPortNumber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0x000004d0 (1232)</t>
    </r>
  </si>
  <si>
    <t>V-57463</t>
  </si>
  <si>
    <r>
      <rPr>
        <sz val="11"/>
        <rFont val="Calibri"/>
      </rPr>
      <t>The system must be configured to archive error reports.</t>
    </r>
  </si>
  <si>
    <r>
      <rPr>
        <sz val="11"/>
        <color rgb="FF000000"/>
        <rFont val="Calibri"/>
      </rPr>
      <t>Configure the policy value for Computer Configuration -&gt; Administrative Templates -&gt; Windows Components -&gt; Windows Error Reporting -&gt; Advanced Error Reporting Settings -&gt; "Configure Report Archive" to "Enabled".</t>
    </r>
  </si>
  <si>
    <r>
      <rPr>
        <sz val="11"/>
        <color rgb="FF000000"/>
        <rFont val="Calibri"/>
      </rPr>
      <t>The error reporting archive is stored locally on the system, and is created after an error report has been sent to the local collector or DOD-wide collector (if defined).  This creates a backup of the error reporting.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</si>
  <si>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DisableArchive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</si>
  <si>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V-57465</t>
  </si>
  <si>
    <r>
      <rPr>
        <sz val="11"/>
        <rFont val="Calibri"/>
      </rPr>
      <t>The system must be configured to store all data in the error report archive.</t>
    </r>
  </si>
  <si>
    <r>
      <rPr>
        <sz val="11"/>
        <color rgb="FF000000"/>
        <rFont val="Calibri"/>
      </rPr>
      <t>Configure the policy value for Computer Configuration -&gt; Administrative Templates -&gt; Windows Components -&gt; Windows Error Reporting -&gt; Advanced Error Reporting Settings -&gt; "Configure Report Archive" to "Enabled" with "Store All" selected for "Archive behavior:".</t>
    </r>
  </si>
  <si>
    <r>
      <rPr>
        <sz val="11"/>
        <color rgb="FF000000"/>
        <rFont val="Calibri"/>
      </rPr>
      <t>The error reporting archive is stored locally on the system and is created after an error report has been sent to the local collector or DOD-wide collector (if defined).  Storing all data, including memory contents, adds data that is very helpful in analyzing the errors.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</si>
  <si>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ConfigureArchive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</si>
  <si>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V-57467</t>
  </si>
  <si>
    <r>
      <rPr>
        <sz val="11"/>
        <rFont val="Calibri"/>
      </rPr>
      <t>The maximum number of error reports to archive on a system must be configured to 100 or greater.</t>
    </r>
  </si>
  <si>
    <r>
      <rPr>
        <sz val="11"/>
        <color rgb="FF000000"/>
        <rFont val="Calibri"/>
      </rPr>
      <t>Configure the policy value for Computer Configuration -&gt; Administrative Templates -&gt; Windows Components -&gt; Windows Error Reporting -&gt; Advanced Error Reporting Settings -&gt; "Configure Report Archive" to "Enabled" with "Maximum number of reports to store:" set to "100" or greater.</t>
    </r>
  </si>
  <si>
    <r>
      <rPr>
        <sz val="11"/>
        <color rgb="FF000000"/>
        <rFont val="Calibri"/>
      </rPr>
      <t>The retention of archived reports provides a history.  Older reports are automatically deleted as new reports are generated once the maximum limit has been met.  The archive is stored locally on the system and is created after the error report has been sent to the local collector or DOD-wide collector (if defined).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</si>
  <si>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MaxArchiveCount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0x00000064 (100)  (or greater)</t>
    </r>
  </si>
  <si>
    <t>V-57469</t>
  </si>
  <si>
    <r>
      <rPr>
        <sz val="11"/>
        <rFont val="Calibri"/>
      </rPr>
      <t>The system must be configured to queue error reports until a local or DOD-wide collector is available.</t>
    </r>
  </si>
  <si>
    <r>
      <rPr>
        <sz val="11"/>
        <color rgb="FF000000"/>
        <rFont val="Calibri"/>
      </rPr>
      <t>Configure the policy value for Computer Configuration -&gt; Administrative Templates -&gt; Windows Components -&gt; Windows Error Reporting -&gt; Advanced Error Reporting Settings -&gt; "Configure Report Queue" to "Enabled".</t>
    </r>
  </si>
  <si>
    <r>
      <rPr>
        <sz val="11"/>
        <color rgb="FF000000"/>
        <rFont val="Calibri"/>
      </rPr>
      <t>Queueing error reports provides the ability for a system to collect reports locally or until a collection server can be contacted.  Valuable system diagnostic and vulnerability information may be lost if the report queue is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</si>
  <si>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DisableQueue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t>
    </r>
  </si>
  <si>
    <t>V-57471</t>
  </si>
  <si>
    <r>
      <rPr>
        <sz val="11"/>
        <rFont val="Calibri"/>
      </rPr>
      <t>The system must be configured to add all error reports to the queue.</t>
    </r>
  </si>
  <si>
    <r>
      <rPr>
        <sz val="11"/>
        <color rgb="FF000000"/>
        <rFont val="Calibri"/>
      </rPr>
      <t>Configure the policy value for Computer Configuration -&gt; Administrative Templates -&gt; Windows Components -&gt; Windows Error Reporting -&gt; Advanced Error Reporting Settings -&gt; "Configure Report Queue" to "Enabled" with "Queuing behavior:" to "Always queue".</t>
    </r>
  </si>
  <si>
    <r>
      <rPr>
        <sz val="11"/>
        <color rgb="FF000000"/>
        <rFont val="Calibri"/>
      </rPr>
      <t>Error reports are queued for sending to an error reporting site when the queueing behavior is set to Always Queue.  This will maintain the reports in the queue until a connection can be made to the collection server.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</si>
  <si>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ForceQueue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</si>
  <si>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V-57473</t>
  </si>
  <si>
    <r>
      <rPr>
        <sz val="11"/>
        <rFont val="Calibri"/>
      </rPr>
      <t>The maximum number of error reports to queue on a system must be configured to 50 or greater.</t>
    </r>
  </si>
  <si>
    <r>
      <rPr>
        <sz val="11"/>
        <color rgb="FF000000"/>
        <rFont val="Calibri"/>
      </rPr>
      <t>Configure the policy value for Computer Configuration -&gt; Administrative Templates -&gt; Windows Components -&gt; Windows Error Reporting -&gt; Advanced Error Reporting Settings -&gt; "Configure Report Queue" to "Enabled" with "Maximum number of reports to queue:" set to "50" or greater.</t>
    </r>
  </si>
  <si>
    <r>
      <rPr>
        <sz val="11"/>
        <color rgb="FF000000"/>
        <rFont val="Calibri"/>
      </rPr>
      <t>The error reporting queue is stored locally on the system and contains the error reports until they have been manually removed or automatically sent to the local collector or DOD-wide collector (if defined).  Once a report has been sent to a collector, it is moved to the report archive.  Old reports are deleted as new ones arrive once the maximum limit has been met.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</si>
  <si>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MaxQueueCount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0x00000032 (50)  (or greater)</t>
    </r>
  </si>
  <si>
    <t>V-57475</t>
  </si>
  <si>
    <r>
      <rPr>
        <sz val="11"/>
        <rFont val="Calibri"/>
      </rPr>
      <t>The system must be configured to attempt to forward queued error reports once a day.</t>
    </r>
  </si>
  <si>
    <r>
      <rPr>
        <sz val="11"/>
        <color rgb="FF000000"/>
        <rFont val="Calibri"/>
      </rPr>
      <t>Configure the policy value for Computer Configuration -&gt; Administrative Templates -&gt; Windows Components -&gt; Windows Error Reporting -&gt; Advanced Error Reporting Settings -&gt; "Configure Report Queue" to "Enabled" with "Number of days between solution check reminders:" set to "1".</t>
    </r>
  </si>
  <si>
    <r>
      <rPr>
        <sz val="11"/>
        <color rgb="FF000000"/>
        <rFont val="Calibri"/>
      </rPr>
      <t>Error reports stored in the queue should be forwarded to a local or DOD-wide collection site when the system can connect to the site.  This setting controls the frequency a system will use to try forwarding queued reports to the local or DOD-wide collector.</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</si>
  <si>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t>
    </r>
    <r>
      <rPr>
        <sz val="11"/>
        <color rgb="FF000000"/>
        <rFont val="Calibri"/>
      </rPr>
      <t xml:space="preserve">
</t>
    </r>
    <r>
      <rPr>
        <sz val="11"/>
        <color rgb="FF000000"/>
        <rFont val="Calibri"/>
      </rPr>
      <t>Value Name:  QueuePesterInterval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</si>
  <si>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t>V-57477</t>
  </si>
  <si>
    <r>
      <rPr>
        <sz val="11"/>
        <rFont val="Calibri"/>
      </rPr>
      <t>The system must be configured to automatically consent to send all data requested by a local or DOD-wide error collection site.</t>
    </r>
  </si>
  <si>
    <r>
      <rPr>
        <sz val="11"/>
        <color rgb="FF000000"/>
        <rFont val="Calibri"/>
      </rPr>
      <t>Configure the policy value for Computer Configuration -&gt; Administrative Templates -&gt; Windows Components -&gt; Windows Error Reporting -&gt; Consent -&gt; "Configure Default consent" to "Enabled" with "Send all data" selected for "Consent level".</t>
    </r>
  </si>
  <si>
    <r>
      <rPr>
        <sz val="11"/>
        <color rgb="FF000000"/>
        <rFont val="Calibri"/>
      </rPr>
      <t>Configuring error reporting to send all requested data ensures all relevant data associated with the error report is captured for later analysis.  This setting determines the default consent behavior of Windows Error Reporting.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</si>
  <si>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Reporting\Consent\</t>
    </r>
    <r>
      <rPr>
        <sz val="11"/>
        <color rgb="FF000000"/>
        <rFont val="Calibri"/>
      </rPr>
      <t xml:space="preserve">
</t>
    </r>
    <r>
      <rPr>
        <sz val="11"/>
        <color rgb="FF000000"/>
        <rFont val="Calibri"/>
      </rPr>
      <t>Value Name:  DefaultConsent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0x00000004 (4)</t>
    </r>
  </si>
  <si>
    <t>V-57479</t>
  </si>
  <si>
    <r>
      <rPr>
        <sz val="11"/>
        <rFont val="Calibri"/>
      </rPr>
      <t>The system must be configured to permit the default consent levels of Windows Error Reporting to override any other consent policy setting.</t>
    </r>
  </si>
  <si>
    <r>
      <rPr>
        <sz val="11"/>
        <color rgb="FF000000"/>
        <rFont val="Calibri"/>
      </rPr>
      <t>Configure the policy value for Computer Configuration -&gt; Administrative Templates -&gt; Windows Components -&gt; Windows Error Reporting -&gt; Consent -&gt; "Ignore custom consent settings" to "Enabled".</t>
    </r>
  </si>
  <si>
    <r>
      <rPr>
        <sz val="11"/>
        <color rgb="FF000000"/>
        <rFont val="Calibri"/>
      </rPr>
      <t>This setting determines the behavior of the "Configure Default Consent" setting in relation to custom consent settings.  Enabling this allows the default consent levels of Windows Error Reporting to always override any other consent policy setting.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</si>
  <si>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Error Reporting\Consent\</t>
    </r>
    <r>
      <rPr>
        <sz val="11"/>
        <color rgb="FF000000"/>
        <rFont val="Calibri"/>
      </rPr>
      <t xml:space="preserve">
</t>
    </r>
    <r>
      <rPr>
        <sz val="11"/>
        <color rgb="FF000000"/>
        <rFont val="Calibri"/>
      </rPr>
      <t>Value Name:  DefaultOverrideBehavior</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1</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</si>
  <si>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</si>
  <si>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</si>
  <si>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</si>
  <si>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</si>
  <si>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</si>
  <si>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</si>
  <si>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</si>
  <si>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</si>
  <si>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</si>
  <si>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</si>
  <si>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</si>
  <si>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</si>
  <si>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</si>
  <si>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</si>
  <si>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</si>
  <si>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</si>
  <si>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</si>
  <si>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</si>
  <si>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</si>
  <si>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</si>
  <si>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</si>
  <si>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</si>
  <si>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</si>
  <si>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</si>
  <si>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</si>
  <si>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</si>
  <si>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</si>
  <si>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</si>
  <si>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</si>
  <si>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Windows Vista Security Technical Implementation Guide V6R42</t>
  </si>
  <si>
    <t>Developed By:</t>
  </si>
  <si>
    <t>Defense Information Systems Agency (DISA) for the US DoD</t>
  </si>
  <si>
    <t>Release Information:</t>
  </si>
  <si>
    <r>
      <rPr>
        <b/>
        <sz val="11"/>
        <color rgb="FF000000"/>
        <rFont val="Calibri"/>
      </rPr>
      <t>Version:</t>
    </r>
    <r>
      <rPr>
        <sz val="11"/>
        <color rgb="FF000000"/>
        <rFont val="Calibri"/>
      </rPr>
      <t xml:space="preserve"> V6R42    </t>
    </r>
    <r>
      <rPr>
        <b/>
        <sz val="11"/>
        <color rgb="FF000000"/>
        <rFont val="Calibri"/>
      </rPr>
      <t>Date:</t>
    </r>
    <r>
      <rPr>
        <sz val="11"/>
        <color rgb="FF000000"/>
        <rFont val="Calibri"/>
      </rPr>
      <t xml:space="preserve"> 28 April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251</t>
    </r>
  </si>
  <si>
    <t>Download Url:</t>
  </si>
  <si>
    <t>https://www.cyber.mil/stigs</t>
  </si>
  <si>
    <t>Guide Overview:</t>
  </si>
  <si>
    <r>
      <rPr>
        <sz val="11"/>
        <color rgb="FF000000"/>
        <rFont val="Calibri"/>
      </rPr>
      <t>The Windows Vista Security Technical Implementation Guide (STIG) is published as a tool to improve the security of Department of Defense (DoD) information systems. The requirements were developed from Federal and DoD consensus, as well as the Windows Vista Security Guide and security templates published by Microsoft Corporation. The vulnerabilities discussed in this document are applicable to Windows Vista Business, Enterprise, and Ultimate Editions.</t>
    </r>
    <r>
      <rPr>
        <sz val="11"/>
        <color rgb="FF000000"/>
        <rFont val="Calibri"/>
      </rPr>
      <t xml:space="preserve">
</t>
    </r>
    <r>
      <rPr>
        <sz val="11"/>
        <color rgb="FF000000"/>
        <rFont val="Calibri"/>
      </rPr>
      <t>This document is meant for use in conjunction with other applicable STIGs, such as, but not limited to, Wireless, Remote Computing, Browsers, Antivirus, and other desktop applications.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</si>
  <si>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</si>
  <si>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</si>
  <si>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</si>
  <si>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</si>
  <si>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</si>
  <si>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</si>
  <si>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</si>
  <si>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</si>
  <si>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</si>
  <si>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</si>
  <si>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</si>
  <si>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</si>
  <si>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</si>
  <si>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</si>
  <si>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</si>
  <si>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</si>
  <si>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</si>
  <si>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</si>
  <si>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</si>
  <si>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</si>
  <si>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</si>
  <si>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</si>
  <si>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</si>
  <si>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</si>
  <si>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</si>
  <si>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</si>
  <si>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</si>
  <si>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</si>
  <si>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</si>
  <si>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</si>
  <si>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</si>
  <si>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</si>
  <si>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</si>
  <si>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</si>
  <si>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</si>
  <si>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</si>
  <si>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</si>
  <si>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</si>
  <si>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</si>
  <si>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</si>
  <si>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</si>
  <si>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</si>
  <si>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</si>
  <si>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</si>
  <si>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Windows Vista Security Technical Implementation Guide V6R42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</si>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</sst>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229-4013-83A6-CC4C5208F3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229-4013-83A6-CC4C5208F3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251</c:v>
                </c:pt>
              </c:numCache>
            </c:numRef>
          </c:val>
          <c:extLst>
            <c:ext xmlns:c16="http://schemas.microsoft.com/office/drawing/2014/chart" uri="{C3380CC4-5D6E-409C-BE32-E72D297353CC}">
              <c16:uniqueId val="{00000002-4229-4013-83A6-CC4C5208F3B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236-4384-9184-055E57A2E7D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236-4384-9184-055E57A2E7D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251</c:v>
                </c:pt>
              </c:numCache>
            </c:numRef>
          </c:val>
          <c:extLst>
            <c:ext xmlns:c16="http://schemas.microsoft.com/office/drawing/2014/chart" uri="{C3380CC4-5D6E-409C-BE32-E72D297353CC}">
              <c16:uniqueId val="{00000002-E236-4384-9184-055E57A2E7D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706-41C5-9BAE-BA39989642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706-41C5-9BAE-BA39989642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32</c:v>
                </c:pt>
                <c:pt idx="1">
                  <c:v>166</c:v>
                </c:pt>
                <c:pt idx="2">
                  <c:v>53</c:v>
                </c:pt>
              </c:numCache>
            </c:numRef>
          </c:val>
          <c:extLst>
            <c:ext xmlns:c16="http://schemas.microsoft.com/office/drawing/2014/chart" uri="{C3380CC4-5D6E-409C-BE32-E72D297353CC}">
              <c16:uniqueId val="{00000002-F706-41C5-9BAE-BA39989642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F9A-4095-86B9-3F0CD2A945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F9A-4095-86B9-3F0CD2A945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251</c:v>
                </c:pt>
              </c:numCache>
            </c:numRef>
          </c:val>
          <c:extLst>
            <c:ext xmlns:c16="http://schemas.microsoft.com/office/drawing/2014/chart" uri="{C3380CC4-5D6E-409C-BE32-E72D297353CC}">
              <c16:uniqueId val="{00000002-6F9A-4095-86B9-3F0CD2A9452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AC1-41F7-8DF4-2BB1AA149F1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AC1-41F7-8DF4-2BB1AA149F1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251</c:v>
                </c:pt>
              </c:numCache>
            </c:numRef>
          </c:val>
          <c:extLst>
            <c:ext xmlns:c16="http://schemas.microsoft.com/office/drawing/2014/chart" uri="{C3380CC4-5D6E-409C-BE32-E72D297353CC}">
              <c16:uniqueId val="{00000002-BAC1-41F7-8DF4-2BB1AA149F1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5F3-40D8-A314-F6BFFEB20FE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5F3-40D8-A314-F6BFFEB20FE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5F3-40D8-A314-F6BFFEB20FE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5F3-40D8-A314-F6BFFEB20F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4BD-4617-888F-3D1C3C2B66C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l2mku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pawi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0mtsq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tqiki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rzx0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qvj1p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hhsb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52">
  <autoFilter ref="A1:M25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1266</v>
      </c>
    </row>
    <row r="3" spans="2:3" ht="15" customHeight="1" x14ac:dyDescent="0.35"/>
    <row r="4" spans="2:3" ht="58" x14ac:dyDescent="0.35">
      <c r="B4" s="18" t="s">
        <v>1267</v>
      </c>
      <c r="C4" s="19" t="s">
        <v>1268</v>
      </c>
    </row>
    <row r="5" spans="2:3" x14ac:dyDescent="0.35">
      <c r="C5" s="19" t="s">
        <v>1269</v>
      </c>
    </row>
    <row r="6" spans="2:3" x14ac:dyDescent="0.35">
      <c r="C6" s="16" t="s">
        <v>1270</v>
      </c>
    </row>
    <row r="7" spans="2:3" ht="10" customHeight="1" x14ac:dyDescent="0.35"/>
    <row r="8" spans="2:3" ht="232" x14ac:dyDescent="0.35">
      <c r="B8" s="20" t="s">
        <v>1271</v>
      </c>
      <c r="C8" s="19" t="s">
        <v>1272</v>
      </c>
    </row>
    <row r="9" spans="2:3" ht="10" customHeight="1" x14ac:dyDescent="0.35"/>
    <row r="10" spans="2:3" ht="35" customHeight="1" x14ac:dyDescent="0.35">
      <c r="B10" s="20" t="s">
        <v>1273</v>
      </c>
      <c r="C10" s="19" t="s">
        <v>1274</v>
      </c>
    </row>
    <row r="11" spans="2:3" ht="75" customHeight="1" x14ac:dyDescent="0.35">
      <c r="B11" s="16" t="s">
        <v>19</v>
      </c>
      <c r="C11" s="19" t="s">
        <v>1275</v>
      </c>
    </row>
    <row r="12" spans="2:3" ht="47" customHeight="1" x14ac:dyDescent="0.35">
      <c r="B12" s="16" t="s">
        <v>19</v>
      </c>
      <c r="C12" s="19" t="s">
        <v>1276</v>
      </c>
    </row>
    <row r="13" spans="2:3" ht="35" customHeight="1" x14ac:dyDescent="0.35">
      <c r="B13" s="16" t="s">
        <v>19</v>
      </c>
      <c r="C13" s="19" t="s">
        <v>1277</v>
      </c>
    </row>
    <row r="14" spans="2:3" ht="32" customHeight="1" x14ac:dyDescent="0.35">
      <c r="B14" s="16" t="s">
        <v>19</v>
      </c>
      <c r="C14" s="19" t="s">
        <v>1278</v>
      </c>
    </row>
    <row r="15" spans="2:3" ht="30" customHeight="1" x14ac:dyDescent="0.35">
      <c r="B15" s="16" t="s">
        <v>19</v>
      </c>
      <c r="C15" s="19" t="s">
        <v>1279</v>
      </c>
    </row>
    <row r="16" spans="2:3" ht="10" customHeight="1" x14ac:dyDescent="0.35"/>
    <row r="17" spans="1:3" ht="145" customHeight="1" x14ac:dyDescent="0.35">
      <c r="B17" s="20" t="s">
        <v>1280</v>
      </c>
      <c r="C17" s="19" t="s">
        <v>1281</v>
      </c>
    </row>
    <row r="18" spans="1:3" ht="10" customHeight="1" x14ac:dyDescent="0.35"/>
    <row r="19" spans="1:3" ht="3" customHeight="1" x14ac:dyDescent="0.35">
      <c r="B19" s="21"/>
      <c r="C19" s="21"/>
    </row>
    <row r="20" spans="1:3" ht="12" customHeight="1" x14ac:dyDescent="0.35"/>
    <row r="21" spans="1:3" ht="35" customHeight="1" x14ac:dyDescent="0.35">
      <c r="A21" s="23"/>
      <c r="B21" s="24" t="s">
        <v>1282</v>
      </c>
      <c r="C21" s="25" t="s">
        <v>1283</v>
      </c>
    </row>
    <row r="22" spans="1:3" ht="18" customHeight="1" x14ac:dyDescent="0.35">
      <c r="A22" s="23"/>
      <c r="B22" s="23" t="s">
        <v>19</v>
      </c>
      <c r="C22" s="25" t="s">
        <v>1284</v>
      </c>
    </row>
    <row r="23" spans="1:3" ht="18" customHeight="1" x14ac:dyDescent="0.35">
      <c r="A23" s="23"/>
      <c r="B23" s="23" t="s">
        <v>19</v>
      </c>
      <c r="C23" s="25" t="s">
        <v>1285</v>
      </c>
    </row>
    <row r="24" spans="1:3" ht="18" customHeight="1" x14ac:dyDescent="0.35">
      <c r="A24" s="23"/>
      <c r="B24" s="23" t="s">
        <v>19</v>
      </c>
      <c r="C24" s="25" t="s">
        <v>1286</v>
      </c>
    </row>
    <row r="25" spans="1:3" ht="18" customHeight="1" x14ac:dyDescent="0.35">
      <c r="A25" s="23"/>
      <c r="B25" s="23" t="s">
        <v>19</v>
      </c>
      <c r="C25" s="25" t="s">
        <v>1287</v>
      </c>
    </row>
    <row r="26" spans="1:3" ht="18" customHeight="1" x14ac:dyDescent="0.35">
      <c r="A26" s="23"/>
      <c r="B26" s="23" t="s">
        <v>19</v>
      </c>
      <c r="C26" s="25" t="s">
        <v>1288</v>
      </c>
    </row>
    <row r="27" spans="1:3" ht="18" customHeight="1" x14ac:dyDescent="0.35">
      <c r="A27" s="23"/>
      <c r="B27" s="23" t="s">
        <v>19</v>
      </c>
      <c r="C27" s="25" t="s">
        <v>1289</v>
      </c>
    </row>
    <row r="28" spans="1:3" ht="18" customHeight="1" x14ac:dyDescent="0.35">
      <c r="A28" s="23"/>
      <c r="B28" s="23" t="s">
        <v>19</v>
      </c>
      <c r="C28" s="25" t="s">
        <v>1290</v>
      </c>
    </row>
    <row r="29" spans="1:3" ht="18" customHeight="1" x14ac:dyDescent="0.35">
      <c r="A29" s="23"/>
      <c r="B29" s="23" t="s">
        <v>19</v>
      </c>
      <c r="C29" s="25" t="s">
        <v>1291</v>
      </c>
    </row>
    <row r="30" spans="1:3" ht="44" customHeight="1" x14ac:dyDescent="0.35">
      <c r="A30" s="23"/>
      <c r="B30" s="23" t="s">
        <v>19</v>
      </c>
      <c r="C30" s="26" t="s">
        <v>1292</v>
      </c>
    </row>
    <row r="31" spans="1:3" ht="10" customHeight="1" x14ac:dyDescent="0.35"/>
    <row r="32" spans="1:3" ht="3" customHeight="1" x14ac:dyDescent="0.35">
      <c r="B32" s="21"/>
      <c r="C32" s="21"/>
    </row>
    <row r="33" spans="2:3" ht="12" customHeight="1" x14ac:dyDescent="0.35"/>
    <row r="34" spans="2:3" ht="24" customHeight="1" x14ac:dyDescent="0.35">
      <c r="B34" s="27" t="s">
        <v>1293</v>
      </c>
      <c r="C34" s="28" t="s">
        <v>1294</v>
      </c>
    </row>
    <row r="35" spans="2:3" ht="18.5" x14ac:dyDescent="0.35">
      <c r="B35" s="27" t="s">
        <v>1295</v>
      </c>
      <c r="C35" s="29" t="s">
        <v>1296</v>
      </c>
    </row>
    <row r="36" spans="2:3" ht="27" customHeight="1" x14ac:dyDescent="0.35">
      <c r="B36" s="30" t="s">
        <v>1297</v>
      </c>
      <c r="C36" s="22" t="s">
        <v>1298</v>
      </c>
    </row>
    <row r="37" spans="2:3" x14ac:dyDescent="0.35">
      <c r="B37" s="27" t="s">
        <v>1299</v>
      </c>
      <c r="C37" s="31" t="s">
        <v>1300</v>
      </c>
    </row>
    <row r="38" spans="2:3" ht="10" customHeight="1" x14ac:dyDescent="0.35"/>
    <row r="39" spans="2:3" ht="116" x14ac:dyDescent="0.35">
      <c r="B39" s="27" t="s">
        <v>1301</v>
      </c>
      <c r="C39" s="32" t="s">
        <v>1302</v>
      </c>
    </row>
    <row r="40" spans="2:3" ht="10" customHeight="1" x14ac:dyDescent="0.35"/>
    <row r="41" spans="2:3" ht="43.5" x14ac:dyDescent="0.35">
      <c r="B41" s="27" t="s">
        <v>1303</v>
      </c>
      <c r="C41" s="19" t="s">
        <v>1304</v>
      </c>
    </row>
    <row r="42" spans="2:3" ht="10" customHeight="1" x14ac:dyDescent="0.35"/>
    <row r="43" spans="2:3" ht="15.5" x14ac:dyDescent="0.35">
      <c r="C43" s="33" t="s">
        <v>30</v>
      </c>
    </row>
    <row r="44" spans="2:3" ht="29" x14ac:dyDescent="0.35">
      <c r="C44" s="19" t="s">
        <v>1305</v>
      </c>
    </row>
    <row r="45" spans="2:3" ht="10" customHeight="1" x14ac:dyDescent="0.35"/>
    <row r="46" spans="2:3" ht="15.5" x14ac:dyDescent="0.35">
      <c r="C46" s="34" t="s">
        <v>15</v>
      </c>
    </row>
    <row r="47" spans="2:3" ht="29" x14ac:dyDescent="0.35">
      <c r="C47" s="19" t="s">
        <v>1306</v>
      </c>
    </row>
    <row r="48" spans="2:3" ht="10" customHeight="1" x14ac:dyDescent="0.35"/>
    <row r="49" spans="2:3" ht="15.5" x14ac:dyDescent="0.35">
      <c r="C49" s="35" t="s">
        <v>41</v>
      </c>
    </row>
    <row r="50" spans="2:3" ht="29" x14ac:dyDescent="0.35">
      <c r="C50" s="19" t="s">
        <v>1307</v>
      </c>
    </row>
    <row r="51" spans="2:3" ht="10" customHeight="1" x14ac:dyDescent="0.35"/>
    <row r="52" spans="2:3" ht="3" customHeight="1" x14ac:dyDescent="0.35">
      <c r="B52" s="21"/>
      <c r="C52" s="21"/>
    </row>
    <row r="53" spans="2:3" ht="12" customHeight="1" x14ac:dyDescent="0.35"/>
    <row r="54" spans="2:3" ht="130.5" x14ac:dyDescent="0.35">
      <c r="B54" s="18" t="s">
        <v>1308</v>
      </c>
      <c r="C54" s="19" t="s">
        <v>1309</v>
      </c>
    </row>
    <row r="55" spans="2:3" ht="6" customHeight="1" x14ac:dyDescent="0.35"/>
    <row r="56" spans="2:3" ht="217.5" x14ac:dyDescent="0.35">
      <c r="C56" s="19" t="s">
        <v>1310</v>
      </c>
    </row>
    <row r="57" spans="2:3" ht="6" customHeight="1" x14ac:dyDescent="0.35"/>
    <row r="58" spans="2:3" ht="43.5" x14ac:dyDescent="0.35">
      <c r="C58" s="19" t="s">
        <v>1311</v>
      </c>
    </row>
    <row r="59" spans="2:3" ht="10" customHeight="1" x14ac:dyDescent="0.35"/>
    <row r="60" spans="2:3" ht="3" customHeight="1" x14ac:dyDescent="0.35">
      <c r="B60" s="21"/>
      <c r="C60" s="21"/>
    </row>
    <row r="61" spans="2:3" ht="12" customHeight="1" x14ac:dyDescent="0.35"/>
    <row r="62" spans="2:3" ht="145" x14ac:dyDescent="0.35">
      <c r="B62" s="18" t="s">
        <v>1312</v>
      </c>
      <c r="C62" s="19" t="s">
        <v>1313</v>
      </c>
    </row>
    <row r="63" spans="2:3" ht="6" customHeight="1" x14ac:dyDescent="0.35"/>
    <row r="64" spans="2:3" ht="203" x14ac:dyDescent="0.35">
      <c r="C64" s="19" t="s">
        <v>1314</v>
      </c>
    </row>
    <row r="65" spans="2:3" ht="6" customHeight="1" x14ac:dyDescent="0.35"/>
    <row r="66" spans="2:3" ht="43.5" x14ac:dyDescent="0.35">
      <c r="C66" s="19" t="s">
        <v>1315</v>
      </c>
    </row>
    <row r="67" spans="2:3" ht="10" customHeight="1" x14ac:dyDescent="0.35"/>
    <row r="68" spans="2:3" ht="3" customHeight="1" x14ac:dyDescent="0.35">
      <c r="B68" s="21"/>
      <c r="C68" s="21"/>
    </row>
    <row r="69" spans="2:3" ht="12" customHeight="1" x14ac:dyDescent="0.35"/>
    <row r="70" spans="2:3" ht="101.5" x14ac:dyDescent="0.35">
      <c r="B70" s="18" t="s">
        <v>1316</v>
      </c>
      <c r="C70" s="19" t="s">
        <v>1317</v>
      </c>
    </row>
    <row r="71" spans="2:3" ht="6" customHeight="1" x14ac:dyDescent="0.35"/>
    <row r="72" spans="2:3" ht="145" x14ac:dyDescent="0.35">
      <c r="C72" s="19" t="s">
        <v>1318</v>
      </c>
    </row>
    <row r="73" spans="2:3" ht="6" customHeight="1" x14ac:dyDescent="0.35"/>
    <row r="74" spans="2:3" ht="43.5" x14ac:dyDescent="0.35">
      <c r="C74" s="19" t="s">
        <v>1319</v>
      </c>
    </row>
    <row r="75" spans="2:3" ht="10" customHeight="1" x14ac:dyDescent="0.35"/>
    <row r="76" spans="2:3" ht="3" customHeight="1" x14ac:dyDescent="0.35">
      <c r="B76" s="21"/>
      <c r="C76" s="21"/>
    </row>
    <row r="77" spans="2:3" ht="12" customHeight="1" x14ac:dyDescent="0.35"/>
    <row r="78" spans="2:3" ht="26" customHeight="1" x14ac:dyDescent="0.35">
      <c r="B78" s="36" t="s">
        <v>1320</v>
      </c>
    </row>
    <row r="79" spans="2:3" ht="8" customHeight="1" x14ac:dyDescent="0.35"/>
    <row r="80" spans="2:3" ht="20" customHeight="1" x14ac:dyDescent="0.35">
      <c r="B80" s="27" t="s">
        <v>1321</v>
      </c>
      <c r="C80" s="37" t="s">
        <v>1322</v>
      </c>
    </row>
    <row r="81" spans="2:3" ht="116" x14ac:dyDescent="0.35">
      <c r="C81" s="19" t="s">
        <v>1323</v>
      </c>
    </row>
    <row r="82" spans="2:3" ht="10" customHeight="1" x14ac:dyDescent="0.35"/>
    <row r="83" spans="2:3" ht="20" customHeight="1" x14ac:dyDescent="0.35">
      <c r="B83" s="27" t="s">
        <v>1324</v>
      </c>
      <c r="C83" s="37" t="s">
        <v>1325</v>
      </c>
    </row>
    <row r="84" spans="2:3" ht="116" x14ac:dyDescent="0.35">
      <c r="C84" s="19" t="s">
        <v>1326</v>
      </c>
    </row>
    <row r="85" spans="2:3" ht="10" customHeight="1" x14ac:dyDescent="0.35"/>
    <row r="86" spans="2:3" ht="20" customHeight="1" x14ac:dyDescent="0.35">
      <c r="B86" s="27" t="s">
        <v>1327</v>
      </c>
      <c r="C86" s="37" t="s">
        <v>1328</v>
      </c>
    </row>
    <row r="87" spans="2:3" ht="130.5" x14ac:dyDescent="0.35">
      <c r="C87" s="19" t="s">
        <v>1329</v>
      </c>
    </row>
    <row r="88" spans="2:3" ht="10" customHeight="1" x14ac:dyDescent="0.35"/>
    <row r="89" spans="2:3" ht="20" customHeight="1" x14ac:dyDescent="0.35">
      <c r="B89" s="27" t="s">
        <v>1330</v>
      </c>
      <c r="C89" s="37" t="s">
        <v>1331</v>
      </c>
    </row>
    <row r="90" spans="2:3" ht="130.5" x14ac:dyDescent="0.35">
      <c r="C90" s="19" t="s">
        <v>1332</v>
      </c>
    </row>
    <row r="91" spans="2:3" ht="10" customHeight="1" x14ac:dyDescent="0.35"/>
    <row r="92" spans="2:3" ht="20" customHeight="1" x14ac:dyDescent="0.35">
      <c r="B92" s="27" t="s">
        <v>1333</v>
      </c>
      <c r="C92" s="37" t="s">
        <v>1334</v>
      </c>
    </row>
    <row r="93" spans="2:3" ht="116" x14ac:dyDescent="0.35">
      <c r="C93" s="19" t="s">
        <v>1335</v>
      </c>
    </row>
    <row r="94" spans="2:3" ht="10" customHeight="1" x14ac:dyDescent="0.35"/>
    <row r="95" spans="2:3" ht="20" customHeight="1" x14ac:dyDescent="0.35">
      <c r="B95" s="27" t="s">
        <v>1336</v>
      </c>
      <c r="C95" s="37" t="s">
        <v>1337</v>
      </c>
    </row>
    <row r="96" spans="2:3" ht="116" x14ac:dyDescent="0.35">
      <c r="C96" s="19" t="s">
        <v>1338</v>
      </c>
    </row>
    <row r="97" spans="2:3" ht="10" customHeight="1" x14ac:dyDescent="0.35"/>
    <row r="98" spans="2:3" ht="20" customHeight="1" x14ac:dyDescent="0.35">
      <c r="B98" s="27" t="s">
        <v>1339</v>
      </c>
      <c r="C98" s="37" t="s">
        <v>1340</v>
      </c>
    </row>
    <row r="99" spans="2:3" ht="203" x14ac:dyDescent="0.35">
      <c r="C99" s="19" t="s">
        <v>1341</v>
      </c>
    </row>
    <row r="100" spans="2:3" ht="10" customHeight="1" x14ac:dyDescent="0.35"/>
    <row r="103" spans="2:3" ht="32" customHeight="1" x14ac:dyDescent="0.35">
      <c r="B103" s="265" t="s">
        <v>1265</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4024</v>
      </c>
      <c r="B1" s="230" t="s">
        <v>0</v>
      </c>
      <c r="C1" s="230" t="s">
        <v>1501</v>
      </c>
      <c r="D1" s="230" t="s">
        <v>1502</v>
      </c>
      <c r="E1" s="230" t="s">
        <v>1507</v>
      </c>
      <c r="F1" s="230" t="s">
        <v>1508</v>
      </c>
      <c r="G1" s="230" t="s">
        <v>1509</v>
      </c>
      <c r="H1" s="230" t="s">
        <v>1510</v>
      </c>
      <c r="I1" s="230" t="s">
        <v>1511</v>
      </c>
      <c r="J1" s="230" t="s">
        <v>1512</v>
      </c>
      <c r="K1" s="230" t="s">
        <v>1513</v>
      </c>
      <c r="L1" s="230" t="s">
        <v>1514</v>
      </c>
      <c r="M1" s="230" t="s">
        <v>1515</v>
      </c>
      <c r="N1" s="230" t="s">
        <v>1516</v>
      </c>
      <c r="O1" s="230" t="s">
        <v>1517</v>
      </c>
      <c r="P1" s="230" t="s">
        <v>1518</v>
      </c>
      <c r="Q1" s="230" t="s">
        <v>1519</v>
      </c>
      <c r="R1" s="230" t="s">
        <v>1520</v>
      </c>
      <c r="S1" s="230" t="s">
        <v>1521</v>
      </c>
      <c r="T1" s="230" t="s">
        <v>1522</v>
      </c>
      <c r="U1" s="230" t="s">
        <v>1523</v>
      </c>
      <c r="V1" s="230" t="s">
        <v>1524</v>
      </c>
      <c r="W1" s="230" t="s">
        <v>1525</v>
      </c>
      <c r="X1" s="230" t="s">
        <v>1526</v>
      </c>
      <c r="Y1" s="230" t="s">
        <v>1527</v>
      </c>
      <c r="Z1" s="230" t="s">
        <v>1528</v>
      </c>
      <c r="AA1" s="230" t="s">
        <v>1529</v>
      </c>
      <c r="AB1" s="230" t="s">
        <v>1530</v>
      </c>
      <c r="AC1" s="230" t="s">
        <v>1531</v>
      </c>
      <c r="AD1" s="230" t="s">
        <v>1532</v>
      </c>
      <c r="AE1" s="230" t="s">
        <v>1533</v>
      </c>
      <c r="AF1" s="230" t="s">
        <v>1534</v>
      </c>
      <c r="AG1" s="230" t="s">
        <v>1535</v>
      </c>
      <c r="AH1" s="230" t="s">
        <v>1536</v>
      </c>
      <c r="AI1" s="230" t="s">
        <v>1537</v>
      </c>
      <c r="AJ1" s="230" t="s">
        <v>1538</v>
      </c>
      <c r="AK1" s="230" t="s">
        <v>1539</v>
      </c>
      <c r="AL1" s="230" t="s">
        <v>1540</v>
      </c>
      <c r="AM1" s="230" t="s">
        <v>1541</v>
      </c>
      <c r="AN1" s="230" t="s">
        <v>1542</v>
      </c>
      <c r="AO1" s="230" t="s">
        <v>1543</v>
      </c>
      <c r="AP1" s="230" t="s">
        <v>1544</v>
      </c>
      <c r="AQ1" s="230" t="s">
        <v>1545</v>
      </c>
      <c r="AR1" s="230" t="s">
        <v>1546</v>
      </c>
      <c r="AS1" s="231" t="s">
        <v>1547</v>
      </c>
    </row>
    <row r="2" spans="1:45" ht="60" customHeight="1" outlineLevel="1" x14ac:dyDescent="0.35">
      <c r="A2" s="223" t="s">
        <v>4025</v>
      </c>
      <c r="B2" s="210" t="s">
        <v>4026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4025</v>
      </c>
      <c r="B3" s="211" t="s">
        <v>4027</v>
      </c>
      <c r="C3" s="212" t="s">
        <v>4028</v>
      </c>
      <c r="D3" s="214" t="s">
        <v>4029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4025</v>
      </c>
      <c r="B4" s="211" t="s">
        <v>4030</v>
      </c>
      <c r="C4" s="212" t="s">
        <v>4031</v>
      </c>
      <c r="D4" s="214" t="s">
        <v>4032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4025</v>
      </c>
      <c r="B5" s="211" t="s">
        <v>4033</v>
      </c>
      <c r="C5" s="212" t="s">
        <v>4034</v>
      </c>
      <c r="D5" s="214" t="s">
        <v>4035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4025</v>
      </c>
      <c r="B6" s="211" t="s">
        <v>4036</v>
      </c>
      <c r="C6" s="212" t="s">
        <v>4037</v>
      </c>
      <c r="D6" s="214" t="s">
        <v>4038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4025</v>
      </c>
      <c r="B7" s="211" t="s">
        <v>4039</v>
      </c>
      <c r="C7" s="212" t="s">
        <v>4040</v>
      </c>
      <c r="D7" s="214" t="s">
        <v>4041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4025</v>
      </c>
      <c r="B8" s="211" t="s">
        <v>4042</v>
      </c>
      <c r="C8" s="212" t="s">
        <v>4043</v>
      </c>
      <c r="D8" s="214" t="s">
        <v>4044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4025</v>
      </c>
      <c r="B9" s="211" t="s">
        <v>4045</v>
      </c>
      <c r="C9" s="212" t="s">
        <v>4046</v>
      </c>
      <c r="D9" s="214" t="s">
        <v>4047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4025</v>
      </c>
      <c r="B10" s="211" t="s">
        <v>4048</v>
      </c>
      <c r="C10" s="212" t="s">
        <v>4049</v>
      </c>
      <c r="D10" s="214" t="s">
        <v>4050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4025</v>
      </c>
      <c r="B11" s="211" t="s">
        <v>4051</v>
      </c>
      <c r="C11" s="212" t="s">
        <v>4052</v>
      </c>
      <c r="D11" s="214" t="s">
        <v>4053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4025</v>
      </c>
      <c r="B12" s="211" t="s">
        <v>4054</v>
      </c>
      <c r="C12" s="212" t="s">
        <v>4055</v>
      </c>
      <c r="D12" s="214" t="s">
        <v>4056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4025</v>
      </c>
      <c r="B13" s="211" t="s">
        <v>4057</v>
      </c>
      <c r="C13" s="212" t="s">
        <v>4058</v>
      </c>
      <c r="D13" s="214" t="s">
        <v>4059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4025</v>
      </c>
      <c r="B14" s="211" t="s">
        <v>4060</v>
      </c>
      <c r="C14" s="212" t="s">
        <v>4061</v>
      </c>
      <c r="D14" s="214" t="s">
        <v>4062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4025</v>
      </c>
      <c r="B15" s="211" t="s">
        <v>4063</v>
      </c>
      <c r="C15" s="212" t="s">
        <v>4064</v>
      </c>
      <c r="D15" s="214" t="s">
        <v>4065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4025</v>
      </c>
      <c r="B16" s="211" t="s">
        <v>4066</v>
      </c>
      <c r="C16" s="212" t="s">
        <v>4067</v>
      </c>
      <c r="D16" s="214" t="s">
        <v>4068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4025</v>
      </c>
      <c r="B17" s="211" t="s">
        <v>4069</v>
      </c>
      <c r="C17" s="212" t="s">
        <v>4070</v>
      </c>
      <c r="D17" s="214" t="s">
        <v>4071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4025</v>
      </c>
      <c r="B18" s="211" t="s">
        <v>4072</v>
      </c>
      <c r="C18" s="212" t="s">
        <v>4073</v>
      </c>
      <c r="D18" s="214" t="s">
        <v>4074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4025</v>
      </c>
      <c r="B19" s="211" t="s">
        <v>4075</v>
      </c>
      <c r="C19" s="212" t="s">
        <v>4076</v>
      </c>
      <c r="D19" s="214" t="s">
        <v>4077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4025</v>
      </c>
      <c r="B20" s="211" t="s">
        <v>4078</v>
      </c>
      <c r="C20" s="212" t="s">
        <v>4079</v>
      </c>
      <c r="D20" s="214" t="s">
        <v>4080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4025</v>
      </c>
      <c r="B21" s="211" t="s">
        <v>4081</v>
      </c>
      <c r="C21" s="212" t="s">
        <v>4082</v>
      </c>
      <c r="D21" s="214" t="s">
        <v>4083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4025</v>
      </c>
      <c r="B22" s="211" t="s">
        <v>4084</v>
      </c>
      <c r="C22" s="212" t="s">
        <v>4085</v>
      </c>
      <c r="D22" s="214" t="s">
        <v>4086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4025</v>
      </c>
      <c r="B23" s="211" t="s">
        <v>4087</v>
      </c>
      <c r="C23" s="212" t="s">
        <v>4088</v>
      </c>
      <c r="D23" s="214" t="s">
        <v>4089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4025</v>
      </c>
      <c r="B24" s="211" t="s">
        <v>4090</v>
      </c>
      <c r="C24" s="212" t="s">
        <v>4091</v>
      </c>
      <c r="D24" s="214" t="s">
        <v>4092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4025</v>
      </c>
      <c r="B25" s="211" t="s">
        <v>4093</v>
      </c>
      <c r="C25" s="212" t="s">
        <v>4094</v>
      </c>
      <c r="D25" s="214" t="s">
        <v>4095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4025</v>
      </c>
      <c r="B26" s="211" t="s">
        <v>4096</v>
      </c>
      <c r="C26" s="212" t="s">
        <v>4097</v>
      </c>
      <c r="D26" s="214" t="s">
        <v>4098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4025</v>
      </c>
      <c r="B27" s="211" t="s">
        <v>4099</v>
      </c>
      <c r="C27" s="212" t="s">
        <v>4100</v>
      </c>
      <c r="D27" s="214" t="s">
        <v>4101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4025</v>
      </c>
      <c r="B28" s="211" t="s">
        <v>4102</v>
      </c>
      <c r="C28" s="212" t="s">
        <v>4103</v>
      </c>
      <c r="D28" s="214" t="s">
        <v>4104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4025</v>
      </c>
      <c r="B29" s="211" t="s">
        <v>4105</v>
      </c>
      <c r="C29" s="212" t="s">
        <v>4106</v>
      </c>
      <c r="D29" s="214" t="s">
        <v>4107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4025</v>
      </c>
      <c r="B30" s="211" t="s">
        <v>4108</v>
      </c>
      <c r="C30" s="212" t="s">
        <v>4109</v>
      </c>
      <c r="D30" s="214" t="s">
        <v>4110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4025</v>
      </c>
      <c r="B31" s="211" t="s">
        <v>4111</v>
      </c>
      <c r="C31" s="212" t="s">
        <v>4112</v>
      </c>
      <c r="D31" s="214" t="s">
        <v>4113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4025</v>
      </c>
      <c r="B32" s="211" t="s">
        <v>4114</v>
      </c>
      <c r="C32" s="212" t="s">
        <v>4115</v>
      </c>
      <c r="D32" s="214" t="s">
        <v>4116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4025</v>
      </c>
      <c r="B33" s="211" t="s">
        <v>4117</v>
      </c>
      <c r="C33" s="212" t="s">
        <v>4118</v>
      </c>
      <c r="D33" s="214" t="s">
        <v>4119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4025</v>
      </c>
      <c r="B34" s="211" t="s">
        <v>4120</v>
      </c>
      <c r="C34" s="212" t="s">
        <v>4121</v>
      </c>
      <c r="D34" s="214" t="s">
        <v>4122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4025</v>
      </c>
      <c r="B35" s="211" t="s">
        <v>4123</v>
      </c>
      <c r="C35" s="212" t="s">
        <v>4124</v>
      </c>
      <c r="D35" s="214" t="s">
        <v>4125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4025</v>
      </c>
      <c r="B36" s="211" t="s">
        <v>4126</v>
      </c>
      <c r="C36" s="212" t="s">
        <v>4127</v>
      </c>
      <c r="D36" s="214" t="s">
        <v>4128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4025</v>
      </c>
      <c r="B37" s="211" t="s">
        <v>4129</v>
      </c>
      <c r="C37" s="212" t="s">
        <v>4130</v>
      </c>
      <c r="D37" s="214" t="s">
        <v>4131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4025</v>
      </c>
      <c r="B38" s="211" t="s">
        <v>4132</v>
      </c>
      <c r="C38" s="212" t="s">
        <v>4133</v>
      </c>
      <c r="D38" s="214" t="s">
        <v>4134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4025</v>
      </c>
      <c r="B39" s="211" t="s">
        <v>4135</v>
      </c>
      <c r="C39" s="212" t="s">
        <v>4136</v>
      </c>
      <c r="D39" s="214" t="s">
        <v>4137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4138</v>
      </c>
      <c r="B40" s="210" t="s">
        <v>4139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4138</v>
      </c>
      <c r="B41" s="211" t="s">
        <v>4140</v>
      </c>
      <c r="C41" s="212" t="s">
        <v>4141</v>
      </c>
      <c r="D41" s="214" t="s">
        <v>4142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4138</v>
      </c>
      <c r="B42" s="211" t="s">
        <v>4143</v>
      </c>
      <c r="C42" s="212" t="s">
        <v>4144</v>
      </c>
      <c r="D42" s="214" t="s">
        <v>4145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4138</v>
      </c>
      <c r="B43" s="211" t="s">
        <v>4146</v>
      </c>
      <c r="C43" s="212" t="s">
        <v>4147</v>
      </c>
      <c r="D43" s="214" t="s">
        <v>4148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4138</v>
      </c>
      <c r="B44" s="211" t="s">
        <v>4149</v>
      </c>
      <c r="C44" s="212" t="s">
        <v>4150</v>
      </c>
      <c r="D44" s="214" t="s">
        <v>4151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4138</v>
      </c>
      <c r="B45" s="211" t="s">
        <v>4152</v>
      </c>
      <c r="C45" s="212" t="s">
        <v>4153</v>
      </c>
      <c r="D45" s="214" t="s">
        <v>4154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4138</v>
      </c>
      <c r="B46" s="211" t="s">
        <v>4155</v>
      </c>
      <c r="C46" s="212" t="s">
        <v>4156</v>
      </c>
      <c r="D46" s="214" t="s">
        <v>4157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4138</v>
      </c>
      <c r="B47" s="211" t="s">
        <v>4158</v>
      </c>
      <c r="C47" s="212" t="s">
        <v>4159</v>
      </c>
      <c r="D47" s="214" t="s">
        <v>4160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4138</v>
      </c>
      <c r="B48" s="211" t="s">
        <v>4161</v>
      </c>
      <c r="C48" s="212" t="s">
        <v>4162</v>
      </c>
      <c r="D48" s="214" t="s">
        <v>4163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4164</v>
      </c>
      <c r="B49" s="210" t="s">
        <v>4165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4164</v>
      </c>
      <c r="B50" s="211" t="s">
        <v>4166</v>
      </c>
      <c r="C50" s="212" t="s">
        <v>4167</v>
      </c>
      <c r="D50" s="214" t="s">
        <v>4168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4164</v>
      </c>
      <c r="B51" s="211" t="s">
        <v>4169</v>
      </c>
      <c r="C51" s="212" t="s">
        <v>4170</v>
      </c>
      <c r="D51" s="214" t="s">
        <v>4171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4164</v>
      </c>
      <c r="B52" s="211" t="s">
        <v>4172</v>
      </c>
      <c r="C52" s="212" t="s">
        <v>4173</v>
      </c>
      <c r="D52" s="214" t="s">
        <v>4174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4164</v>
      </c>
      <c r="B53" s="211" t="s">
        <v>4175</v>
      </c>
      <c r="C53" s="212" t="s">
        <v>4176</v>
      </c>
      <c r="D53" s="214" t="s">
        <v>4177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4164</v>
      </c>
      <c r="B54" s="211" t="s">
        <v>4178</v>
      </c>
      <c r="C54" s="212" t="s">
        <v>4179</v>
      </c>
      <c r="D54" s="214" t="s">
        <v>4180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4164</v>
      </c>
      <c r="B55" s="211" t="s">
        <v>4181</v>
      </c>
      <c r="C55" s="212" t="s">
        <v>4182</v>
      </c>
      <c r="D55" s="214" t="s">
        <v>4183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4164</v>
      </c>
      <c r="B56" s="211" t="s">
        <v>4184</v>
      </c>
      <c r="C56" s="212" t="s">
        <v>4185</v>
      </c>
      <c r="D56" s="214" t="s">
        <v>4186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4164</v>
      </c>
      <c r="B57" s="211" t="s">
        <v>4187</v>
      </c>
      <c r="C57" s="212" t="s">
        <v>4188</v>
      </c>
      <c r="D57" s="214" t="s">
        <v>4189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4164</v>
      </c>
      <c r="B58" s="211" t="s">
        <v>4190</v>
      </c>
      <c r="C58" s="212" t="s">
        <v>4191</v>
      </c>
      <c r="D58" s="214" t="s">
        <v>4192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4164</v>
      </c>
      <c r="B59" s="211" t="s">
        <v>4193</v>
      </c>
      <c r="C59" s="212" t="s">
        <v>4194</v>
      </c>
      <c r="D59" s="214" t="s">
        <v>4195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4164</v>
      </c>
      <c r="B60" s="211" t="s">
        <v>4196</v>
      </c>
      <c r="C60" s="212" t="s">
        <v>4197</v>
      </c>
      <c r="D60" s="214" t="s">
        <v>4198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4164</v>
      </c>
      <c r="B61" s="211" t="s">
        <v>4199</v>
      </c>
      <c r="C61" s="212" t="s">
        <v>4200</v>
      </c>
      <c r="D61" s="214" t="s">
        <v>4201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4164</v>
      </c>
      <c r="B62" s="211" t="s">
        <v>4202</v>
      </c>
      <c r="C62" s="212" t="s">
        <v>4203</v>
      </c>
      <c r="D62" s="214" t="s">
        <v>4204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4164</v>
      </c>
      <c r="B63" s="211" t="s">
        <v>4205</v>
      </c>
      <c r="C63" s="212" t="s">
        <v>4206</v>
      </c>
      <c r="D63" s="214" t="s">
        <v>4207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4208</v>
      </c>
      <c r="B64" s="210" t="s">
        <v>4209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4208</v>
      </c>
      <c r="B65" s="211" t="s">
        <v>4210</v>
      </c>
      <c r="C65" s="212" t="s">
        <v>4211</v>
      </c>
      <c r="D65" s="214" t="s">
        <v>4212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4208</v>
      </c>
      <c r="B66" s="211" t="s">
        <v>4213</v>
      </c>
      <c r="C66" s="212" t="s">
        <v>4214</v>
      </c>
      <c r="D66" s="214" t="s">
        <v>4215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4208</v>
      </c>
      <c r="B67" s="211" t="s">
        <v>4216</v>
      </c>
      <c r="C67" s="212" t="s">
        <v>4217</v>
      </c>
      <c r="D67" s="214" t="s">
        <v>4218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4208</v>
      </c>
      <c r="B68" s="211" t="s">
        <v>4219</v>
      </c>
      <c r="C68" s="212" t="s">
        <v>4220</v>
      </c>
      <c r="D68" s="214" t="s">
        <v>4221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4208</v>
      </c>
      <c r="B69" s="211" t="s">
        <v>4222</v>
      </c>
      <c r="C69" s="212" t="s">
        <v>4223</v>
      </c>
      <c r="D69" s="214" t="s">
        <v>4224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4208</v>
      </c>
      <c r="B70" s="211" t="s">
        <v>4225</v>
      </c>
      <c r="C70" s="212" t="s">
        <v>4226</v>
      </c>
      <c r="D70" s="214" t="s">
        <v>4227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4208</v>
      </c>
      <c r="B71" s="211" t="s">
        <v>4228</v>
      </c>
      <c r="C71" s="212" t="s">
        <v>4229</v>
      </c>
      <c r="D71" s="214" t="s">
        <v>4230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4208</v>
      </c>
      <c r="B72" s="211" t="s">
        <v>4231</v>
      </c>
      <c r="C72" s="212" t="s">
        <v>4232</v>
      </c>
      <c r="D72" s="214" t="s">
        <v>4233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4208</v>
      </c>
      <c r="B73" s="211" t="s">
        <v>4234</v>
      </c>
      <c r="C73" s="212" t="s">
        <v>4235</v>
      </c>
      <c r="D73" s="214" t="s">
        <v>4236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4208</v>
      </c>
      <c r="B74" s="211" t="s">
        <v>4237</v>
      </c>
      <c r="C74" s="212" t="s">
        <v>4238</v>
      </c>
      <c r="D74" s="214" t="s">
        <v>4239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4208</v>
      </c>
      <c r="B75" s="211" t="s">
        <v>4240</v>
      </c>
      <c r="C75" s="212" t="s">
        <v>4241</v>
      </c>
      <c r="D75" s="214" t="s">
        <v>4242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4208</v>
      </c>
      <c r="B76" s="211" t="s">
        <v>4243</v>
      </c>
      <c r="C76" s="212" t="s">
        <v>4244</v>
      </c>
      <c r="D76" s="214" t="s">
        <v>4245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4208</v>
      </c>
      <c r="B77" s="211" t="s">
        <v>4246</v>
      </c>
      <c r="C77" s="212" t="s">
        <v>4247</v>
      </c>
      <c r="D77" s="214" t="s">
        <v>4248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4208</v>
      </c>
      <c r="B78" s="211" t="s">
        <v>4249</v>
      </c>
      <c r="C78" s="212" t="s">
        <v>4250</v>
      </c>
      <c r="D78" s="214" t="s">
        <v>4251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4208</v>
      </c>
      <c r="B79" s="211" t="s">
        <v>4252</v>
      </c>
      <c r="C79" s="212" t="s">
        <v>4253</v>
      </c>
      <c r="D79" s="214" t="s">
        <v>4254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4208</v>
      </c>
      <c r="B80" s="211" t="s">
        <v>4255</v>
      </c>
      <c r="C80" s="212" t="s">
        <v>4256</v>
      </c>
      <c r="D80" s="214" t="s">
        <v>4257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4208</v>
      </c>
      <c r="B81" s="211" t="s">
        <v>4258</v>
      </c>
      <c r="C81" s="212" t="s">
        <v>4259</v>
      </c>
      <c r="D81" s="214" t="s">
        <v>4260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4208</v>
      </c>
      <c r="B82" s="211" t="s">
        <v>4261</v>
      </c>
      <c r="C82" s="212" t="s">
        <v>4262</v>
      </c>
      <c r="D82" s="214" t="s">
        <v>4263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4208</v>
      </c>
      <c r="B83" s="211" t="s">
        <v>4264</v>
      </c>
      <c r="C83" s="212" t="s">
        <v>4265</v>
      </c>
      <c r="D83" s="214" t="s">
        <v>4266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4208</v>
      </c>
      <c r="B84" s="211" t="s">
        <v>4267</v>
      </c>
      <c r="C84" s="212" t="s">
        <v>4268</v>
      </c>
      <c r="D84" s="214" t="s">
        <v>4269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4208</v>
      </c>
      <c r="B85" s="211" t="s">
        <v>4270</v>
      </c>
      <c r="C85" s="212" t="s">
        <v>4271</v>
      </c>
      <c r="D85" s="214" t="s">
        <v>4272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4208</v>
      </c>
      <c r="B86" s="211" t="s">
        <v>4273</v>
      </c>
      <c r="C86" s="212" t="s">
        <v>4274</v>
      </c>
      <c r="D86" s="214" t="s">
        <v>4275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4208</v>
      </c>
      <c r="B87" s="211" t="s">
        <v>4276</v>
      </c>
      <c r="C87" s="212" t="s">
        <v>4277</v>
      </c>
      <c r="D87" s="214" t="s">
        <v>4278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4208</v>
      </c>
      <c r="B88" s="211" t="s">
        <v>4279</v>
      </c>
      <c r="C88" s="212" t="s">
        <v>4280</v>
      </c>
      <c r="D88" s="214" t="s">
        <v>4281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4208</v>
      </c>
      <c r="B89" s="211" t="s">
        <v>4282</v>
      </c>
      <c r="C89" s="212" t="s">
        <v>4283</v>
      </c>
      <c r="D89" s="214" t="s">
        <v>4284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4208</v>
      </c>
      <c r="B90" s="211" t="s">
        <v>4285</v>
      </c>
      <c r="C90" s="212" t="s">
        <v>4286</v>
      </c>
      <c r="D90" s="214" t="s">
        <v>4287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4208</v>
      </c>
      <c r="B91" s="211" t="s">
        <v>4288</v>
      </c>
      <c r="C91" s="212" t="s">
        <v>4289</v>
      </c>
      <c r="D91" s="214" t="s">
        <v>4290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4208</v>
      </c>
      <c r="B92" s="211" t="s">
        <v>4291</v>
      </c>
      <c r="C92" s="212" t="s">
        <v>4292</v>
      </c>
      <c r="D92" s="214" t="s">
        <v>4293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4208</v>
      </c>
      <c r="B93" s="211" t="s">
        <v>4294</v>
      </c>
      <c r="C93" s="212" t="s">
        <v>4295</v>
      </c>
      <c r="D93" s="214" t="s">
        <v>4296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4208</v>
      </c>
      <c r="B94" s="211" t="s">
        <v>4297</v>
      </c>
      <c r="C94" s="212" t="s">
        <v>4298</v>
      </c>
      <c r="D94" s="214" t="s">
        <v>4299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4208</v>
      </c>
      <c r="B95" s="211" t="s">
        <v>4300</v>
      </c>
      <c r="C95" s="212" t="s">
        <v>4301</v>
      </c>
      <c r="D95" s="214" t="s">
        <v>4302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4208</v>
      </c>
      <c r="B96" s="211" t="s">
        <v>4303</v>
      </c>
      <c r="C96" s="212" t="s">
        <v>4304</v>
      </c>
      <c r="D96" s="214" t="s">
        <v>4305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4208</v>
      </c>
      <c r="B97" s="211" t="s">
        <v>4306</v>
      </c>
      <c r="C97" s="212" t="s">
        <v>4307</v>
      </c>
      <c r="D97" s="214" t="s">
        <v>4308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4208</v>
      </c>
      <c r="B98" s="218" t="s">
        <v>4309</v>
      </c>
      <c r="C98" s="219" t="s">
        <v>4310</v>
      </c>
      <c r="D98" s="220" t="s">
        <v>4311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1265</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IFERROR(INDEX('Recommendations'!$G$2:$G$252, MATCH(F2,'Recommendations'!$A$2:$A$252,0))="Implemented", FALSE))</xm:f>
            <x14:dxf>
              <font>
                <color rgb="FF000000"/>
              </font>
              <fill>
                <patternFill>
                  <bgColor rgb="FF3C7D22"/>
                </patternFill>
              </fill>
            </x14:dxf>
          </x14:cfRule>
          <x14:cfRule type="expression" priority="2" id="{00000000-000E-0000-0900-000002000000}">
            <xm:f>AND(F2&lt;&gt;"", IFERROR(INDEX('Recommendations'!$G$2:$G$252, MATCH(F2,'Recommendations'!$A$2:$A$252,0))="Compensated", FALSE))</xm:f>
            <x14:dxf>
              <font>
                <color rgb="FF000000"/>
              </font>
              <fill>
                <patternFill>
                  <bgColor rgb="FFC6E0B4"/>
                </patternFill>
              </fill>
            </x14:dxf>
          </x14:cfRule>
          <x14:cfRule type="expression" priority="3" id="{00000000-000E-0000-0900-000003000000}">
            <xm:f>AND(F2&lt;&gt;"", IFERROR(INDEX('Recommendations'!$G$2:$G$252, MATCH(F2,'Recommendations'!$A$2:$A$252,0))="Testing", FALSE))</xm:f>
            <x14:dxf>
              <font>
                <color rgb="FF000000"/>
              </font>
              <fill>
                <patternFill>
                  <bgColor rgb="FFFFC000"/>
                </patternFill>
              </fill>
            </x14:dxf>
          </x14:cfRule>
          <x14:cfRule type="expression" priority="4" id="{00000000-000E-0000-0900-000004000000}">
            <xm:f>AND(F2&lt;&gt;"", IFERROR(INDEX('Recommendations'!$G$2:$G$252, MATCH(F2,'Recommendations'!$A$2:$A$252,0))="Failed", FALSE))</xm:f>
            <x14:dxf>
              <font>
                <color rgb="FF000000"/>
              </font>
              <fill>
                <patternFill>
                  <bgColor rgb="FFD82891"/>
                </patternFill>
              </fill>
            </x14:dxf>
          </x14:cfRule>
          <x14:cfRule type="expression" priority="5" id="{00000000-000E-0000-0900-000005000000}">
            <xm:f>AND(F2&lt;&gt;"", IFERROR(INDEX('Recommendations'!$G$2:$G$252, MATCH(F2,'Recommendations'!$A$2:$A$252,0))="Risk Accepted", FALSE))</xm:f>
            <x14:dxf>
              <font>
                <color rgb="FF000000"/>
              </font>
              <fill>
                <patternFill>
                  <bgColor rgb="FFD9D9D9"/>
                </patternFill>
              </fill>
            </x14:dxf>
          </x14:cfRule>
          <x14:cfRule type="expression" priority="6" id="{00000000-000E-0000-0900-000006000000}">
            <xm:f>AND(F2&lt;&gt;"", IFERROR(INDEX('Recommendations'!$G$2:$G$252, MATCH(F2,'Recommendations'!$A$2:$A$252,0))="N/A",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3139</v>
      </c>
      <c r="B1" s="263" t="s">
        <v>4024</v>
      </c>
      <c r="C1" s="263" t="s">
        <v>0</v>
      </c>
      <c r="D1" s="263" t="s">
        <v>1502</v>
      </c>
      <c r="E1" s="263" t="s">
        <v>4312</v>
      </c>
      <c r="F1" s="263" t="s">
        <v>4313</v>
      </c>
      <c r="G1" s="263" t="s">
        <v>1507</v>
      </c>
      <c r="H1" s="263" t="s">
        <v>1508</v>
      </c>
      <c r="I1" s="263" t="s">
        <v>1509</v>
      </c>
      <c r="J1" s="263" t="s">
        <v>1510</v>
      </c>
      <c r="K1" s="263" t="s">
        <v>1511</v>
      </c>
      <c r="L1" s="263" t="s">
        <v>1512</v>
      </c>
      <c r="M1" s="263" t="s">
        <v>1513</v>
      </c>
      <c r="N1" s="263" t="s">
        <v>1514</v>
      </c>
      <c r="O1" s="263" t="s">
        <v>1515</v>
      </c>
      <c r="P1" s="263" t="s">
        <v>1516</v>
      </c>
      <c r="Q1" s="263" t="s">
        <v>1517</v>
      </c>
      <c r="R1" s="263" t="s">
        <v>1518</v>
      </c>
      <c r="S1" s="263" t="s">
        <v>1519</v>
      </c>
      <c r="T1" s="263" t="s">
        <v>1520</v>
      </c>
      <c r="U1" s="263" t="s">
        <v>1521</v>
      </c>
      <c r="V1" s="263" t="s">
        <v>1522</v>
      </c>
      <c r="W1" s="263" t="s">
        <v>1523</v>
      </c>
      <c r="X1" s="263" t="s">
        <v>1524</v>
      </c>
      <c r="Y1" s="263" t="s">
        <v>1525</v>
      </c>
      <c r="Z1" s="263" t="s">
        <v>1526</v>
      </c>
      <c r="AA1" s="263" t="s">
        <v>1527</v>
      </c>
      <c r="AB1" s="263" t="s">
        <v>1528</v>
      </c>
      <c r="AC1" s="263" t="s">
        <v>1529</v>
      </c>
      <c r="AD1" s="263" t="s">
        <v>1530</v>
      </c>
      <c r="AE1" s="263" t="s">
        <v>1531</v>
      </c>
      <c r="AF1" s="263" t="s">
        <v>1532</v>
      </c>
      <c r="AG1" s="263" t="s">
        <v>1533</v>
      </c>
      <c r="AH1" s="263" t="s">
        <v>1534</v>
      </c>
      <c r="AI1" s="263" t="s">
        <v>1535</v>
      </c>
      <c r="AJ1" s="263" t="s">
        <v>1536</v>
      </c>
      <c r="AK1" s="263" t="s">
        <v>1537</v>
      </c>
      <c r="AL1" s="263" t="s">
        <v>1538</v>
      </c>
      <c r="AM1" s="263" t="s">
        <v>1539</v>
      </c>
      <c r="AN1" s="263" t="s">
        <v>1540</v>
      </c>
      <c r="AO1" s="263" t="s">
        <v>1541</v>
      </c>
      <c r="AP1" s="263" t="s">
        <v>1542</v>
      </c>
      <c r="AQ1" s="263" t="s">
        <v>1543</v>
      </c>
      <c r="AR1" s="263" t="s">
        <v>1544</v>
      </c>
      <c r="AS1" s="263" t="s">
        <v>1545</v>
      </c>
      <c r="AT1" s="263" t="s">
        <v>1546</v>
      </c>
      <c r="AU1" s="264" t="s">
        <v>1547</v>
      </c>
    </row>
    <row r="2" spans="1:47" ht="60" customHeight="1" outlineLevel="1" x14ac:dyDescent="0.35">
      <c r="A2" s="254" t="s">
        <v>4314</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4314</v>
      </c>
      <c r="B3" s="233" t="s">
        <v>4315</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4314</v>
      </c>
      <c r="B4" s="234" t="s">
        <v>4315</v>
      </c>
      <c r="C4" s="235" t="s">
        <v>4316</v>
      </c>
      <c r="D4" s="238" t="s">
        <v>4317</v>
      </c>
      <c r="E4" s="239" t="s">
        <v>4318</v>
      </c>
      <c r="F4" s="242" t="s">
        <v>4319</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4314</v>
      </c>
      <c r="B5" s="234" t="s">
        <v>4315</v>
      </c>
      <c r="C5" s="235" t="s">
        <v>4320</v>
      </c>
      <c r="D5" s="238" t="s">
        <v>4321</v>
      </c>
      <c r="E5" s="239" t="s">
        <v>4318</v>
      </c>
      <c r="F5" s="242" t="s">
        <v>4319</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4314</v>
      </c>
      <c r="B6" s="234" t="s">
        <v>4315</v>
      </c>
      <c r="C6" s="235" t="s">
        <v>4322</v>
      </c>
      <c r="D6" s="238" t="s">
        <v>4323</v>
      </c>
      <c r="E6" s="239" t="s">
        <v>4318</v>
      </c>
      <c r="F6" s="242" t="s">
        <v>4319</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4314</v>
      </c>
      <c r="B7" s="234" t="s">
        <v>4315</v>
      </c>
      <c r="C7" s="235" t="s">
        <v>4324</v>
      </c>
      <c r="D7" s="238" t="s">
        <v>4325</v>
      </c>
      <c r="E7" s="239" t="s">
        <v>4318</v>
      </c>
      <c r="F7" s="242" t="s">
        <v>4319</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4314</v>
      </c>
      <c r="B8" s="234" t="s">
        <v>4315</v>
      </c>
      <c r="C8" s="235" t="s">
        <v>4326</v>
      </c>
      <c r="D8" s="238" t="s">
        <v>4327</v>
      </c>
      <c r="E8" s="239" t="s">
        <v>4318</v>
      </c>
      <c r="F8" s="242" t="s">
        <v>4319</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4314</v>
      </c>
      <c r="B9" s="234" t="s">
        <v>4315</v>
      </c>
      <c r="C9" s="235" t="s">
        <v>4328</v>
      </c>
      <c r="D9" s="238" t="s">
        <v>4329</v>
      </c>
      <c r="E9" s="239" t="s">
        <v>4318</v>
      </c>
      <c r="F9" s="242" t="s">
        <v>4319</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4314</v>
      </c>
      <c r="B10" s="234" t="s">
        <v>4315</v>
      </c>
      <c r="C10" s="235" t="s">
        <v>4330</v>
      </c>
      <c r="D10" s="238" t="s">
        <v>4331</v>
      </c>
      <c r="E10" s="239" t="s">
        <v>4318</v>
      </c>
      <c r="F10" s="242" t="s">
        <v>4319</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4314</v>
      </c>
      <c r="B11" s="234" t="s">
        <v>4315</v>
      </c>
      <c r="C11" s="235" t="s">
        <v>4332</v>
      </c>
      <c r="D11" s="238" t="s">
        <v>4333</v>
      </c>
      <c r="E11" s="239" t="s">
        <v>4318</v>
      </c>
      <c r="F11" s="242" t="s">
        <v>4319</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4314</v>
      </c>
      <c r="B12" s="234" t="s">
        <v>4315</v>
      </c>
      <c r="C12" s="235" t="s">
        <v>4334</v>
      </c>
      <c r="D12" s="238" t="s">
        <v>4335</v>
      </c>
      <c r="E12" s="239" t="s">
        <v>4318</v>
      </c>
      <c r="F12" s="242" t="s">
        <v>4319</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4314</v>
      </c>
      <c r="B13" s="234" t="s">
        <v>4315</v>
      </c>
      <c r="C13" s="235" t="s">
        <v>4336</v>
      </c>
      <c r="D13" s="238" t="s">
        <v>4337</v>
      </c>
      <c r="E13" s="239" t="s">
        <v>4318</v>
      </c>
      <c r="F13" s="242" t="s">
        <v>4319</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4314</v>
      </c>
      <c r="B14" s="234" t="s">
        <v>4315</v>
      </c>
      <c r="C14" s="235" t="s">
        <v>4338</v>
      </c>
      <c r="D14" s="238" t="s">
        <v>4339</v>
      </c>
      <c r="E14" s="239" t="s">
        <v>4318</v>
      </c>
      <c r="F14" s="242" t="s">
        <v>4319</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4314</v>
      </c>
      <c r="B15" s="234" t="s">
        <v>4315</v>
      </c>
      <c r="C15" s="235" t="s">
        <v>4340</v>
      </c>
      <c r="D15" s="238" t="s">
        <v>4341</v>
      </c>
      <c r="E15" s="239" t="s">
        <v>4318</v>
      </c>
      <c r="F15" s="242" t="s">
        <v>4319</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4314</v>
      </c>
      <c r="B16" s="234" t="s">
        <v>4315</v>
      </c>
      <c r="C16" s="235" t="s">
        <v>4342</v>
      </c>
      <c r="D16" s="238" t="s">
        <v>4343</v>
      </c>
      <c r="E16" s="239" t="s">
        <v>4318</v>
      </c>
      <c r="F16" s="242" t="s">
        <v>4319</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4314</v>
      </c>
      <c r="B17" s="233" t="s">
        <v>4344</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4314</v>
      </c>
      <c r="B18" s="234" t="s">
        <v>4344</v>
      </c>
      <c r="C18" s="235" t="s">
        <v>4345</v>
      </c>
      <c r="D18" s="238" t="s">
        <v>4346</v>
      </c>
      <c r="E18" s="239" t="s">
        <v>4347</v>
      </c>
      <c r="F18" s="242" t="s">
        <v>4348</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4314</v>
      </c>
      <c r="B19" s="234" t="s">
        <v>4344</v>
      </c>
      <c r="C19" s="235" t="s">
        <v>4349</v>
      </c>
      <c r="D19" s="238" t="s">
        <v>4350</v>
      </c>
      <c r="E19" s="239" t="s">
        <v>4347</v>
      </c>
      <c r="F19" s="242" t="s">
        <v>4348</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4314</v>
      </c>
      <c r="B20" s="234" t="s">
        <v>4344</v>
      </c>
      <c r="C20" s="235" t="s">
        <v>4351</v>
      </c>
      <c r="D20" s="238" t="s">
        <v>4352</v>
      </c>
      <c r="E20" s="239" t="s">
        <v>4347</v>
      </c>
      <c r="F20" s="242" t="s">
        <v>4348</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4314</v>
      </c>
      <c r="B21" s="234" t="s">
        <v>4344</v>
      </c>
      <c r="C21" s="235" t="s">
        <v>4353</v>
      </c>
      <c r="D21" s="238" t="s">
        <v>4354</v>
      </c>
      <c r="E21" s="239" t="s">
        <v>4347</v>
      </c>
      <c r="F21" s="242" t="s">
        <v>4348</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4314</v>
      </c>
      <c r="B22" s="234" t="s">
        <v>4344</v>
      </c>
      <c r="C22" s="235" t="s">
        <v>4355</v>
      </c>
      <c r="D22" s="238" t="s">
        <v>4356</v>
      </c>
      <c r="E22" s="239" t="s">
        <v>4347</v>
      </c>
      <c r="F22" s="242" t="s">
        <v>4348</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4314</v>
      </c>
      <c r="B23" s="234" t="s">
        <v>4344</v>
      </c>
      <c r="C23" s="235" t="s">
        <v>4357</v>
      </c>
      <c r="D23" s="238" t="s">
        <v>4358</v>
      </c>
      <c r="E23" s="239" t="s">
        <v>4318</v>
      </c>
      <c r="F23" s="242" t="s">
        <v>4319</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4314</v>
      </c>
      <c r="B24" s="234" t="s">
        <v>4344</v>
      </c>
      <c r="C24" s="235" t="s">
        <v>4359</v>
      </c>
      <c r="D24" s="238" t="s">
        <v>4360</v>
      </c>
      <c r="E24" s="239" t="s">
        <v>4318</v>
      </c>
      <c r="F24" s="242" t="s">
        <v>4319</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4314</v>
      </c>
      <c r="B25" s="234" t="s">
        <v>4344</v>
      </c>
      <c r="C25" s="235" t="s">
        <v>4361</v>
      </c>
      <c r="D25" s="238" t="s">
        <v>4362</v>
      </c>
      <c r="E25" s="239" t="s">
        <v>4318</v>
      </c>
      <c r="F25" s="242" t="s">
        <v>4363</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4314</v>
      </c>
      <c r="B26" s="234" t="s">
        <v>4344</v>
      </c>
      <c r="C26" s="235" t="s">
        <v>4364</v>
      </c>
      <c r="D26" s="238" t="s">
        <v>4365</v>
      </c>
      <c r="E26" s="239" t="s">
        <v>4318</v>
      </c>
      <c r="F26" s="242" t="s">
        <v>4363</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4314</v>
      </c>
      <c r="B27" s="234" t="s">
        <v>4344</v>
      </c>
      <c r="C27" s="235" t="s">
        <v>4366</v>
      </c>
      <c r="D27" s="238" t="s">
        <v>4367</v>
      </c>
      <c r="E27" s="239" t="s">
        <v>4318</v>
      </c>
      <c r="F27" s="242" t="s">
        <v>4363</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4314</v>
      </c>
      <c r="B28" s="234" t="s">
        <v>4344</v>
      </c>
      <c r="C28" s="235" t="s">
        <v>4368</v>
      </c>
      <c r="D28" s="238" t="s">
        <v>4369</v>
      </c>
      <c r="E28" s="239" t="s">
        <v>4318</v>
      </c>
      <c r="F28" s="242" t="s">
        <v>4363</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4314</v>
      </c>
      <c r="B29" s="234" t="s">
        <v>4344</v>
      </c>
      <c r="C29" s="235" t="s">
        <v>4370</v>
      </c>
      <c r="D29" s="238" t="s">
        <v>4371</v>
      </c>
      <c r="E29" s="239" t="s">
        <v>4318</v>
      </c>
      <c r="F29" s="242" t="s">
        <v>4363</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4314</v>
      </c>
      <c r="B30" s="234" t="s">
        <v>4344</v>
      </c>
      <c r="C30" s="235" t="s">
        <v>4372</v>
      </c>
      <c r="D30" s="238" t="s">
        <v>4373</v>
      </c>
      <c r="E30" s="239" t="s">
        <v>4318</v>
      </c>
      <c r="F30" s="242" t="s">
        <v>4363</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4314</v>
      </c>
      <c r="B31" s="234" t="s">
        <v>4344</v>
      </c>
      <c r="C31" s="235" t="s">
        <v>4374</v>
      </c>
      <c r="D31" s="238" t="s">
        <v>4375</v>
      </c>
      <c r="E31" s="239" t="s">
        <v>4318</v>
      </c>
      <c r="F31" s="242" t="s">
        <v>4363</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4314</v>
      </c>
      <c r="B32" s="234" t="s">
        <v>4344</v>
      </c>
      <c r="C32" s="235" t="s">
        <v>4376</v>
      </c>
      <c r="D32" s="238" t="s">
        <v>4377</v>
      </c>
      <c r="E32" s="239" t="s">
        <v>4318</v>
      </c>
      <c r="F32" s="242" t="s">
        <v>4363</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4314</v>
      </c>
      <c r="B33" s="234" t="s">
        <v>4344</v>
      </c>
      <c r="C33" s="235" t="s">
        <v>4378</v>
      </c>
      <c r="D33" s="238" t="s">
        <v>4379</v>
      </c>
      <c r="E33" s="239" t="s">
        <v>4347</v>
      </c>
      <c r="F33" s="242" t="s">
        <v>4348</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4314</v>
      </c>
      <c r="B34" s="234" t="s">
        <v>4344</v>
      </c>
      <c r="C34" s="235" t="s">
        <v>4380</v>
      </c>
      <c r="D34" s="238" t="s">
        <v>4381</v>
      </c>
      <c r="E34" s="239" t="s">
        <v>4318</v>
      </c>
      <c r="F34" s="242" t="s">
        <v>4363</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4314</v>
      </c>
      <c r="B35" s="233" t="s">
        <v>4382</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4314</v>
      </c>
      <c r="B36" s="234" t="s">
        <v>4382</v>
      </c>
      <c r="C36" s="235" t="s">
        <v>4383</v>
      </c>
      <c r="D36" s="238" t="s">
        <v>4384</v>
      </c>
      <c r="E36" s="239" t="s">
        <v>4318</v>
      </c>
      <c r="F36" s="242" t="s">
        <v>4363</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4314</v>
      </c>
      <c r="B37" s="234" t="s">
        <v>4382</v>
      </c>
      <c r="C37" s="235" t="s">
        <v>4385</v>
      </c>
      <c r="D37" s="238" t="s">
        <v>4386</v>
      </c>
      <c r="E37" s="239" t="s">
        <v>4318</v>
      </c>
      <c r="F37" s="242" t="s">
        <v>4387</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4314</v>
      </c>
      <c r="B38" s="234" t="s">
        <v>4382</v>
      </c>
      <c r="C38" s="235" t="s">
        <v>4388</v>
      </c>
      <c r="D38" s="238" t="s">
        <v>4389</v>
      </c>
      <c r="E38" s="239" t="s">
        <v>4318</v>
      </c>
      <c r="F38" s="242" t="s">
        <v>4387</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4314</v>
      </c>
      <c r="B39" s="234" t="s">
        <v>4382</v>
      </c>
      <c r="C39" s="235" t="s">
        <v>4390</v>
      </c>
      <c r="D39" s="238" t="s">
        <v>4391</v>
      </c>
      <c r="E39" s="239" t="s">
        <v>4318</v>
      </c>
      <c r="F39" s="242" t="s">
        <v>4387</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4314</v>
      </c>
      <c r="B40" s="234" t="s">
        <v>4382</v>
      </c>
      <c r="C40" s="235" t="s">
        <v>4392</v>
      </c>
      <c r="D40" s="238" t="s">
        <v>4393</v>
      </c>
      <c r="E40" s="239" t="s">
        <v>4318</v>
      </c>
      <c r="F40" s="242" t="s">
        <v>4387</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4314</v>
      </c>
      <c r="B41" s="234" t="s">
        <v>4382</v>
      </c>
      <c r="C41" s="235" t="s">
        <v>4394</v>
      </c>
      <c r="D41" s="238" t="s">
        <v>4395</v>
      </c>
      <c r="E41" s="239" t="s">
        <v>4318</v>
      </c>
      <c r="F41" s="242" t="s">
        <v>4387</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4314</v>
      </c>
      <c r="B42" s="234" t="s">
        <v>4382</v>
      </c>
      <c r="C42" s="235" t="s">
        <v>4396</v>
      </c>
      <c r="D42" s="238" t="s">
        <v>4397</v>
      </c>
      <c r="E42" s="239" t="s">
        <v>4318</v>
      </c>
      <c r="F42" s="242" t="s">
        <v>4387</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4314</v>
      </c>
      <c r="B43" s="234" t="s">
        <v>4382</v>
      </c>
      <c r="C43" s="235" t="s">
        <v>4398</v>
      </c>
      <c r="D43" s="238" t="s">
        <v>4399</v>
      </c>
      <c r="E43" s="239" t="s">
        <v>4318</v>
      </c>
      <c r="F43" s="242" t="s">
        <v>4387</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4314</v>
      </c>
      <c r="B44" s="234" t="s">
        <v>4382</v>
      </c>
      <c r="C44" s="235" t="s">
        <v>4400</v>
      </c>
      <c r="D44" s="238" t="s">
        <v>4401</v>
      </c>
      <c r="E44" s="239" t="s">
        <v>4318</v>
      </c>
      <c r="F44" s="242" t="s">
        <v>4387</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4314</v>
      </c>
      <c r="B45" s="234" t="s">
        <v>4382</v>
      </c>
      <c r="C45" s="235" t="s">
        <v>4402</v>
      </c>
      <c r="D45" s="238" t="s">
        <v>4403</v>
      </c>
      <c r="E45" s="239" t="s">
        <v>4318</v>
      </c>
      <c r="F45" s="242" t="s">
        <v>4387</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4314</v>
      </c>
      <c r="B46" s="234" t="s">
        <v>4382</v>
      </c>
      <c r="C46" s="235" t="s">
        <v>4404</v>
      </c>
      <c r="D46" s="238" t="s">
        <v>4405</v>
      </c>
      <c r="E46" s="239" t="s">
        <v>4318</v>
      </c>
      <c r="F46" s="242" t="s">
        <v>4387</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4314</v>
      </c>
      <c r="B47" s="234" t="s">
        <v>4382</v>
      </c>
      <c r="C47" s="235" t="s">
        <v>4406</v>
      </c>
      <c r="D47" s="238" t="s">
        <v>4407</v>
      </c>
      <c r="E47" s="239" t="s">
        <v>4318</v>
      </c>
      <c r="F47" s="242" t="s">
        <v>4387</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4314</v>
      </c>
      <c r="B48" s="234" t="s">
        <v>4382</v>
      </c>
      <c r="C48" s="235" t="s">
        <v>4408</v>
      </c>
      <c r="D48" s="238" t="s">
        <v>4409</v>
      </c>
      <c r="E48" s="239" t="s">
        <v>4318</v>
      </c>
      <c r="F48" s="242" t="s">
        <v>4387</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4314</v>
      </c>
      <c r="B49" s="234" t="s">
        <v>4382</v>
      </c>
      <c r="C49" s="235" t="s">
        <v>4410</v>
      </c>
      <c r="D49" s="238" t="s">
        <v>4411</v>
      </c>
      <c r="E49" s="239" t="s">
        <v>4318</v>
      </c>
      <c r="F49" s="242" t="s">
        <v>4387</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4314</v>
      </c>
      <c r="B50" s="233" t="s">
        <v>3263</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4314</v>
      </c>
      <c r="B51" s="234" t="s">
        <v>3263</v>
      </c>
      <c r="C51" s="235" t="s">
        <v>4412</v>
      </c>
      <c r="D51" s="238" t="s">
        <v>4413</v>
      </c>
      <c r="E51" s="239" t="s">
        <v>4414</v>
      </c>
      <c r="F51" s="242" t="s">
        <v>4415</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4314</v>
      </c>
      <c r="B52" s="234" t="s">
        <v>3263</v>
      </c>
      <c r="C52" s="235" t="s">
        <v>4416</v>
      </c>
      <c r="D52" s="238" t="s">
        <v>4417</v>
      </c>
      <c r="E52" s="239" t="s">
        <v>4414</v>
      </c>
      <c r="F52" s="242" t="s">
        <v>4415</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4314</v>
      </c>
      <c r="B53" s="234" t="s">
        <v>3263</v>
      </c>
      <c r="C53" s="235" t="s">
        <v>4418</v>
      </c>
      <c r="D53" s="238" t="s">
        <v>4419</v>
      </c>
      <c r="E53" s="239" t="s">
        <v>4414</v>
      </c>
      <c r="F53" s="242" t="s">
        <v>4415</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4314</v>
      </c>
      <c r="B54" s="234" t="s">
        <v>3263</v>
      </c>
      <c r="C54" s="235" t="s">
        <v>4420</v>
      </c>
      <c r="D54" s="238" t="s">
        <v>4421</v>
      </c>
      <c r="E54" s="239" t="s">
        <v>4414</v>
      </c>
      <c r="F54" s="242" t="s">
        <v>4415</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4314</v>
      </c>
      <c r="B55" s="234" t="s">
        <v>3263</v>
      </c>
      <c r="C55" s="235" t="s">
        <v>4422</v>
      </c>
      <c r="D55" s="238" t="s">
        <v>4423</v>
      </c>
      <c r="E55" s="239" t="s">
        <v>4414</v>
      </c>
      <c r="F55" s="242" t="s">
        <v>4415</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4314</v>
      </c>
      <c r="B56" s="234" t="s">
        <v>3263</v>
      </c>
      <c r="C56" s="235" t="s">
        <v>4424</v>
      </c>
      <c r="D56" s="238" t="s">
        <v>4425</v>
      </c>
      <c r="E56" s="239" t="s">
        <v>4414</v>
      </c>
      <c r="F56" s="242" t="s">
        <v>4415</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4314</v>
      </c>
      <c r="B57" s="234" t="s">
        <v>3263</v>
      </c>
      <c r="C57" s="235" t="s">
        <v>4426</v>
      </c>
      <c r="D57" s="238" t="s">
        <v>4427</v>
      </c>
      <c r="E57" s="239" t="s">
        <v>4414</v>
      </c>
      <c r="F57" s="242" t="s">
        <v>4415</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4314</v>
      </c>
      <c r="B58" s="234" t="s">
        <v>3263</v>
      </c>
      <c r="C58" s="235" t="s">
        <v>4428</v>
      </c>
      <c r="D58" s="238" t="s">
        <v>4429</v>
      </c>
      <c r="E58" s="239" t="s">
        <v>4318</v>
      </c>
      <c r="F58" s="242" t="s">
        <v>4415</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4314</v>
      </c>
      <c r="B59" s="234" t="s">
        <v>3263</v>
      </c>
      <c r="C59" s="235" t="s">
        <v>4430</v>
      </c>
      <c r="D59" s="238" t="s">
        <v>4431</v>
      </c>
      <c r="E59" s="239" t="s">
        <v>4318</v>
      </c>
      <c r="F59" s="242" t="s">
        <v>4415</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4314</v>
      </c>
      <c r="B60" s="233" t="s">
        <v>4432</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4314</v>
      </c>
      <c r="B61" s="234" t="s">
        <v>4432</v>
      </c>
      <c r="C61" s="235" t="s">
        <v>4433</v>
      </c>
      <c r="D61" s="238" t="s">
        <v>4434</v>
      </c>
      <c r="E61" s="239" t="s">
        <v>4318</v>
      </c>
      <c r="F61" s="242" t="s">
        <v>4435</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4314</v>
      </c>
      <c r="B62" s="234" t="s">
        <v>4432</v>
      </c>
      <c r="C62" s="235" t="s">
        <v>4436</v>
      </c>
      <c r="D62" s="238" t="s">
        <v>4437</v>
      </c>
      <c r="E62" s="239" t="s">
        <v>4318</v>
      </c>
      <c r="F62" s="242" t="s">
        <v>4435</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4314</v>
      </c>
      <c r="B63" s="234" t="s">
        <v>4432</v>
      </c>
      <c r="C63" s="235" t="s">
        <v>4438</v>
      </c>
      <c r="D63" s="238" t="s">
        <v>4439</v>
      </c>
      <c r="E63" s="239" t="s">
        <v>4318</v>
      </c>
      <c r="F63" s="242" t="s">
        <v>4435</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4314</v>
      </c>
      <c r="B64" s="234" t="s">
        <v>4432</v>
      </c>
      <c r="C64" s="235" t="s">
        <v>4440</v>
      </c>
      <c r="D64" s="238" t="s">
        <v>4441</v>
      </c>
      <c r="E64" s="239" t="s">
        <v>4318</v>
      </c>
      <c r="F64" s="242" t="s">
        <v>4435</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4314</v>
      </c>
      <c r="B65" s="234" t="s">
        <v>4432</v>
      </c>
      <c r="C65" s="235" t="s">
        <v>4442</v>
      </c>
      <c r="D65" s="238" t="s">
        <v>4443</v>
      </c>
      <c r="E65" s="239" t="s">
        <v>4318</v>
      </c>
      <c r="F65" s="242" t="s">
        <v>4435</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4314</v>
      </c>
      <c r="B66" s="234" t="s">
        <v>4432</v>
      </c>
      <c r="C66" s="235" t="s">
        <v>4444</v>
      </c>
      <c r="D66" s="238" t="s">
        <v>4445</v>
      </c>
      <c r="E66" s="239" t="s">
        <v>4318</v>
      </c>
      <c r="F66" s="242" t="s">
        <v>4435</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4314</v>
      </c>
      <c r="B67" s="234" t="s">
        <v>4432</v>
      </c>
      <c r="C67" s="235" t="s">
        <v>4446</v>
      </c>
      <c r="D67" s="238" t="s">
        <v>4447</v>
      </c>
      <c r="E67" s="239" t="s">
        <v>4318</v>
      </c>
      <c r="F67" s="242" t="s">
        <v>4435</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4314</v>
      </c>
      <c r="B68" s="234" t="s">
        <v>4432</v>
      </c>
      <c r="C68" s="235" t="s">
        <v>4448</v>
      </c>
      <c r="D68" s="238" t="s">
        <v>4449</v>
      </c>
      <c r="E68" s="239" t="s">
        <v>4318</v>
      </c>
      <c r="F68" s="242" t="s">
        <v>4450</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4314</v>
      </c>
      <c r="B69" s="234" t="s">
        <v>4432</v>
      </c>
      <c r="C69" s="235" t="s">
        <v>4451</v>
      </c>
      <c r="D69" s="238" t="s">
        <v>4452</v>
      </c>
      <c r="E69" s="239" t="s">
        <v>4318</v>
      </c>
      <c r="F69" s="242" t="s">
        <v>4450</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4314</v>
      </c>
      <c r="B70" s="234" t="s">
        <v>4432</v>
      </c>
      <c r="C70" s="235" t="s">
        <v>4453</v>
      </c>
      <c r="D70" s="238" t="s">
        <v>4454</v>
      </c>
      <c r="E70" s="239" t="s">
        <v>4318</v>
      </c>
      <c r="F70" s="242" t="s">
        <v>4450</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4314</v>
      </c>
      <c r="B71" s="234" t="s">
        <v>4432</v>
      </c>
      <c r="C71" s="235" t="s">
        <v>4455</v>
      </c>
      <c r="D71" s="238" t="s">
        <v>4456</v>
      </c>
      <c r="E71" s="239" t="s">
        <v>4318</v>
      </c>
      <c r="F71" s="242" t="s">
        <v>4457</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4314</v>
      </c>
      <c r="B72" s="234" t="s">
        <v>4432</v>
      </c>
      <c r="C72" s="235" t="s">
        <v>4458</v>
      </c>
      <c r="D72" s="238" t="s">
        <v>4459</v>
      </c>
      <c r="E72" s="239" t="s">
        <v>4318</v>
      </c>
      <c r="F72" s="242" t="s">
        <v>4435</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4314</v>
      </c>
      <c r="B73" s="234" t="s">
        <v>4432</v>
      </c>
      <c r="C73" s="235" t="s">
        <v>4460</v>
      </c>
      <c r="D73" s="238" t="s">
        <v>4461</v>
      </c>
      <c r="E73" s="239" t="s">
        <v>4462</v>
      </c>
      <c r="F73" s="242" t="s">
        <v>4435</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4314</v>
      </c>
      <c r="B74" s="233" t="s">
        <v>4463</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4314</v>
      </c>
      <c r="B75" s="234" t="s">
        <v>4463</v>
      </c>
      <c r="C75" s="235" t="s">
        <v>4464</v>
      </c>
      <c r="D75" s="238" t="s">
        <v>4465</v>
      </c>
      <c r="E75" s="239" t="s">
        <v>4462</v>
      </c>
      <c r="F75" s="242" t="s">
        <v>4466</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4314</v>
      </c>
      <c r="B76" s="234" t="s">
        <v>4463</v>
      </c>
      <c r="C76" s="235" t="s">
        <v>4467</v>
      </c>
      <c r="D76" s="238" t="s">
        <v>4468</v>
      </c>
      <c r="E76" s="239" t="s">
        <v>4462</v>
      </c>
      <c r="F76" s="242" t="s">
        <v>4466</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4314</v>
      </c>
      <c r="B77" s="234" t="s">
        <v>4463</v>
      </c>
      <c r="C77" s="235" t="s">
        <v>4469</v>
      </c>
      <c r="D77" s="238" t="s">
        <v>4470</v>
      </c>
      <c r="E77" s="239" t="s">
        <v>4462</v>
      </c>
      <c r="F77" s="242" t="s">
        <v>4466</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4314</v>
      </c>
      <c r="B78" s="234" t="s">
        <v>4463</v>
      </c>
      <c r="C78" s="235" t="s">
        <v>4471</v>
      </c>
      <c r="D78" s="238" t="s">
        <v>4472</v>
      </c>
      <c r="E78" s="239" t="s">
        <v>4462</v>
      </c>
      <c r="F78" s="242" t="s">
        <v>4466</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4314</v>
      </c>
      <c r="B79" s="234" t="s">
        <v>4463</v>
      </c>
      <c r="C79" s="235" t="s">
        <v>4473</v>
      </c>
      <c r="D79" s="238" t="s">
        <v>4474</v>
      </c>
      <c r="E79" s="239" t="s">
        <v>4462</v>
      </c>
      <c r="F79" s="242" t="s">
        <v>4466</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4314</v>
      </c>
      <c r="B80" s="234" t="s">
        <v>4463</v>
      </c>
      <c r="C80" s="235" t="s">
        <v>4475</v>
      </c>
      <c r="D80" s="238" t="s">
        <v>4476</v>
      </c>
      <c r="E80" s="239" t="s">
        <v>4462</v>
      </c>
      <c r="F80" s="242" t="s">
        <v>4466</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4314</v>
      </c>
      <c r="B81" s="234" t="s">
        <v>4463</v>
      </c>
      <c r="C81" s="235" t="s">
        <v>4477</v>
      </c>
      <c r="D81" s="238" t="s">
        <v>4478</v>
      </c>
      <c r="E81" s="239" t="s">
        <v>4462</v>
      </c>
      <c r="F81" s="242" t="s">
        <v>4466</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4314</v>
      </c>
      <c r="B82" s="234" t="s">
        <v>4463</v>
      </c>
      <c r="C82" s="235" t="s">
        <v>4479</v>
      </c>
      <c r="D82" s="238" t="s">
        <v>4480</v>
      </c>
      <c r="E82" s="239" t="s">
        <v>4462</v>
      </c>
      <c r="F82" s="242" t="s">
        <v>4466</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4314</v>
      </c>
      <c r="B83" s="234" t="s">
        <v>4463</v>
      </c>
      <c r="C83" s="235" t="s">
        <v>4481</v>
      </c>
      <c r="D83" s="238" t="s">
        <v>4482</v>
      </c>
      <c r="E83" s="239" t="s">
        <v>4462</v>
      </c>
      <c r="F83" s="242" t="s">
        <v>4466</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4314</v>
      </c>
      <c r="B84" s="234" t="s">
        <v>4463</v>
      </c>
      <c r="C84" s="235" t="s">
        <v>4483</v>
      </c>
      <c r="D84" s="238" t="s">
        <v>4484</v>
      </c>
      <c r="E84" s="239" t="s">
        <v>4462</v>
      </c>
      <c r="F84" s="242" t="s">
        <v>4466</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4314</v>
      </c>
      <c r="B85" s="234" t="s">
        <v>4463</v>
      </c>
      <c r="C85" s="235" t="s">
        <v>4485</v>
      </c>
      <c r="D85" s="238" t="s">
        <v>4486</v>
      </c>
      <c r="E85" s="239" t="s">
        <v>4462</v>
      </c>
      <c r="F85" s="242" t="s">
        <v>4466</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4314</v>
      </c>
      <c r="B86" s="234" t="s">
        <v>4463</v>
      </c>
      <c r="C86" s="235" t="s">
        <v>4487</v>
      </c>
      <c r="D86" s="238" t="s">
        <v>4488</v>
      </c>
      <c r="E86" s="239" t="s">
        <v>4462</v>
      </c>
      <c r="F86" s="242" t="s">
        <v>4466</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4314</v>
      </c>
      <c r="B87" s="234" t="s">
        <v>4463</v>
      </c>
      <c r="C87" s="235" t="s">
        <v>4489</v>
      </c>
      <c r="D87" s="238" t="s">
        <v>4490</v>
      </c>
      <c r="E87" s="239" t="s">
        <v>4462</v>
      </c>
      <c r="F87" s="242" t="s">
        <v>4466</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4314</v>
      </c>
      <c r="B88" s="234" t="s">
        <v>4463</v>
      </c>
      <c r="C88" s="235" t="s">
        <v>4491</v>
      </c>
      <c r="D88" s="238" t="s">
        <v>4492</v>
      </c>
      <c r="E88" s="239" t="s">
        <v>4462</v>
      </c>
      <c r="F88" s="242" t="s">
        <v>4450</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4314</v>
      </c>
      <c r="B89" s="234" t="s">
        <v>4463</v>
      </c>
      <c r="C89" s="235" t="s">
        <v>4493</v>
      </c>
      <c r="D89" s="238" t="s">
        <v>4494</v>
      </c>
      <c r="E89" s="239" t="s">
        <v>4462</v>
      </c>
      <c r="F89" s="242" t="s">
        <v>4450</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4314</v>
      </c>
      <c r="B90" s="234" t="s">
        <v>4463</v>
      </c>
      <c r="C90" s="235" t="s">
        <v>4495</v>
      </c>
      <c r="D90" s="238" t="s">
        <v>4496</v>
      </c>
      <c r="E90" s="239" t="s">
        <v>4462</v>
      </c>
      <c r="F90" s="242" t="s">
        <v>4450</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4314</v>
      </c>
      <c r="B91" s="233" t="s">
        <v>4497</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4314</v>
      </c>
      <c r="B92" s="234" t="s">
        <v>4497</v>
      </c>
      <c r="C92" s="235" t="s">
        <v>4498</v>
      </c>
      <c r="D92" s="238" t="s">
        <v>4499</v>
      </c>
      <c r="E92" s="239" t="s">
        <v>4318</v>
      </c>
      <c r="F92" s="242" t="s">
        <v>4450</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4314</v>
      </c>
      <c r="B93" s="234" t="s">
        <v>4497</v>
      </c>
      <c r="C93" s="235" t="s">
        <v>4500</v>
      </c>
      <c r="D93" s="238" t="s">
        <v>4501</v>
      </c>
      <c r="E93" s="239" t="s">
        <v>4318</v>
      </c>
      <c r="F93" s="242" t="s">
        <v>4450</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4314</v>
      </c>
      <c r="B94" s="234" t="s">
        <v>4497</v>
      </c>
      <c r="C94" s="235" t="s">
        <v>4502</v>
      </c>
      <c r="D94" s="238" t="s">
        <v>4503</v>
      </c>
      <c r="E94" s="239" t="s">
        <v>4318</v>
      </c>
      <c r="F94" s="242" t="s">
        <v>4450</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4314</v>
      </c>
      <c r="B95" s="234" t="s">
        <v>4497</v>
      </c>
      <c r="C95" s="235" t="s">
        <v>4504</v>
      </c>
      <c r="D95" s="238" t="s">
        <v>4505</v>
      </c>
      <c r="E95" s="239" t="s">
        <v>4318</v>
      </c>
      <c r="F95" s="242" t="s">
        <v>4450</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4314</v>
      </c>
      <c r="B96" s="234" t="s">
        <v>4497</v>
      </c>
      <c r="C96" s="235" t="s">
        <v>4506</v>
      </c>
      <c r="D96" s="238" t="s">
        <v>4507</v>
      </c>
      <c r="E96" s="239" t="s">
        <v>4318</v>
      </c>
      <c r="F96" s="242" t="s">
        <v>4450</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4314</v>
      </c>
      <c r="B97" s="234" t="s">
        <v>4497</v>
      </c>
      <c r="C97" s="235" t="s">
        <v>4508</v>
      </c>
      <c r="D97" s="238" t="s">
        <v>4509</v>
      </c>
      <c r="E97" s="239" t="s">
        <v>4318</v>
      </c>
      <c r="F97" s="242" t="s">
        <v>4510</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4314</v>
      </c>
      <c r="B98" s="234" t="s">
        <v>4497</v>
      </c>
      <c r="C98" s="235" t="s">
        <v>4511</v>
      </c>
      <c r="D98" s="238" t="s">
        <v>4512</v>
      </c>
      <c r="E98" s="239" t="s">
        <v>4318</v>
      </c>
      <c r="F98" s="242" t="s">
        <v>4510</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4314</v>
      </c>
      <c r="B99" s="234" t="s">
        <v>4497</v>
      </c>
      <c r="C99" s="235" t="s">
        <v>4513</v>
      </c>
      <c r="D99" s="238" t="s">
        <v>4514</v>
      </c>
      <c r="E99" s="239" t="s">
        <v>4318</v>
      </c>
      <c r="F99" s="242" t="s">
        <v>4510</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4314</v>
      </c>
      <c r="B100" s="234" t="s">
        <v>4497</v>
      </c>
      <c r="C100" s="235" t="s">
        <v>4515</v>
      </c>
      <c r="D100" s="238" t="s">
        <v>4516</v>
      </c>
      <c r="E100" s="239" t="s">
        <v>4318</v>
      </c>
      <c r="F100" s="242" t="s">
        <v>4510</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4314</v>
      </c>
      <c r="B101" s="234" t="s">
        <v>4497</v>
      </c>
      <c r="C101" s="235" t="s">
        <v>4517</v>
      </c>
      <c r="D101" s="238" t="s">
        <v>4518</v>
      </c>
      <c r="E101" s="239" t="s">
        <v>4318</v>
      </c>
      <c r="F101" s="242" t="s">
        <v>4450</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4314</v>
      </c>
      <c r="B102" s="234" t="s">
        <v>4497</v>
      </c>
      <c r="C102" s="235" t="s">
        <v>4519</v>
      </c>
      <c r="D102" s="238" t="s">
        <v>4520</v>
      </c>
      <c r="E102" s="239" t="s">
        <v>4462</v>
      </c>
      <c r="F102" s="242" t="s">
        <v>4450</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4314</v>
      </c>
      <c r="B103" s="234" t="s">
        <v>4497</v>
      </c>
      <c r="C103" s="235" t="s">
        <v>4521</v>
      </c>
      <c r="D103" s="238" t="s">
        <v>4522</v>
      </c>
      <c r="E103" s="239" t="s">
        <v>4462</v>
      </c>
      <c r="F103" s="242" t="s">
        <v>4450</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4314</v>
      </c>
      <c r="B104" s="234" t="s">
        <v>4497</v>
      </c>
      <c r="C104" s="235" t="s">
        <v>4523</v>
      </c>
      <c r="D104" s="238" t="s">
        <v>4524</v>
      </c>
      <c r="E104" s="239" t="s">
        <v>4462</v>
      </c>
      <c r="F104" s="242" t="s">
        <v>4450</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4314</v>
      </c>
      <c r="B105" s="234" t="s">
        <v>4497</v>
      </c>
      <c r="C105" s="235" t="s">
        <v>4525</v>
      </c>
      <c r="D105" s="238" t="s">
        <v>4526</v>
      </c>
      <c r="E105" s="239" t="s">
        <v>4347</v>
      </c>
      <c r="F105" s="242" t="s">
        <v>4450</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4314</v>
      </c>
      <c r="B106" s="233" t="s">
        <v>4527</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4314</v>
      </c>
      <c r="B107" s="234" t="s">
        <v>4527</v>
      </c>
      <c r="C107" s="235" t="s">
        <v>4528</v>
      </c>
      <c r="D107" s="238" t="s">
        <v>4529</v>
      </c>
      <c r="E107" s="239" t="s">
        <v>4462</v>
      </c>
      <c r="F107" s="242" t="s">
        <v>4450</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4314</v>
      </c>
      <c r="B108" s="234" t="s">
        <v>4527</v>
      </c>
      <c r="C108" s="235" t="s">
        <v>4530</v>
      </c>
      <c r="D108" s="238" t="s">
        <v>4531</v>
      </c>
      <c r="E108" s="239" t="s">
        <v>4462</v>
      </c>
      <c r="F108" s="242" t="s">
        <v>4450</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4314</v>
      </c>
      <c r="B109" s="234" t="s">
        <v>4527</v>
      </c>
      <c r="C109" s="235" t="s">
        <v>4532</v>
      </c>
      <c r="D109" s="238" t="s">
        <v>4533</v>
      </c>
      <c r="E109" s="239" t="s">
        <v>4462</v>
      </c>
      <c r="F109" s="242" t="s">
        <v>4450</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4314</v>
      </c>
      <c r="B110" s="234" t="s">
        <v>4527</v>
      </c>
      <c r="C110" s="235" t="s">
        <v>4534</v>
      </c>
      <c r="D110" s="238" t="s">
        <v>4535</v>
      </c>
      <c r="E110" s="239" t="s">
        <v>4462</v>
      </c>
      <c r="F110" s="242" t="s">
        <v>4450</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4314</v>
      </c>
      <c r="B111" s="234" t="s">
        <v>4527</v>
      </c>
      <c r="C111" s="235" t="s">
        <v>4536</v>
      </c>
      <c r="D111" s="238" t="s">
        <v>4537</v>
      </c>
      <c r="E111" s="239" t="s">
        <v>4462</v>
      </c>
      <c r="F111" s="242" t="s">
        <v>4450</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4314</v>
      </c>
      <c r="B112" s="234" t="s">
        <v>4527</v>
      </c>
      <c r="C112" s="235" t="s">
        <v>4538</v>
      </c>
      <c r="D112" s="238" t="s">
        <v>4539</v>
      </c>
      <c r="E112" s="239" t="s">
        <v>4462</v>
      </c>
      <c r="F112" s="242" t="s">
        <v>4450</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4314</v>
      </c>
      <c r="B113" s="234" t="s">
        <v>4527</v>
      </c>
      <c r="C113" s="235" t="s">
        <v>4540</v>
      </c>
      <c r="D113" s="238" t="s">
        <v>4541</v>
      </c>
      <c r="E113" s="239" t="s">
        <v>4462</v>
      </c>
      <c r="F113" s="242" t="s">
        <v>4450</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4314</v>
      </c>
      <c r="B114" s="234" t="s">
        <v>4527</v>
      </c>
      <c r="C114" s="235" t="s">
        <v>4542</v>
      </c>
      <c r="D114" s="238" t="s">
        <v>4543</v>
      </c>
      <c r="E114" s="239" t="s">
        <v>4462</v>
      </c>
      <c r="F114" s="242" t="s">
        <v>4450</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4314</v>
      </c>
      <c r="B115" s="234" t="s">
        <v>4527</v>
      </c>
      <c r="C115" s="235" t="s">
        <v>4544</v>
      </c>
      <c r="D115" s="238" t="s">
        <v>4545</v>
      </c>
      <c r="E115" s="239" t="s">
        <v>4462</v>
      </c>
      <c r="F115" s="242" t="s">
        <v>4450</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4314</v>
      </c>
      <c r="B116" s="234" t="s">
        <v>4527</v>
      </c>
      <c r="C116" s="235" t="s">
        <v>4546</v>
      </c>
      <c r="D116" s="238" t="s">
        <v>4547</v>
      </c>
      <c r="E116" s="239" t="s">
        <v>4462</v>
      </c>
      <c r="F116" s="242" t="s">
        <v>4450</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4314</v>
      </c>
      <c r="B117" s="234" t="s">
        <v>4527</v>
      </c>
      <c r="C117" s="235" t="s">
        <v>4548</v>
      </c>
      <c r="D117" s="238" t="s">
        <v>4549</v>
      </c>
      <c r="E117" s="239" t="s">
        <v>4462</v>
      </c>
      <c r="F117" s="242" t="s">
        <v>4450</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4550</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4550</v>
      </c>
      <c r="B119" s="233" t="s">
        <v>4551</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4550</v>
      </c>
      <c r="B120" s="234" t="s">
        <v>4551</v>
      </c>
      <c r="C120" s="235" t="s">
        <v>4552</v>
      </c>
      <c r="D120" s="238" t="s">
        <v>4553</v>
      </c>
      <c r="E120" s="239" t="s">
        <v>4318</v>
      </c>
      <c r="F120" s="242" t="s">
        <v>4554</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4550</v>
      </c>
      <c r="B121" s="234" t="s">
        <v>4551</v>
      </c>
      <c r="C121" s="235" t="s">
        <v>4555</v>
      </c>
      <c r="D121" s="238" t="s">
        <v>4556</v>
      </c>
      <c r="E121" s="239" t="s">
        <v>4318</v>
      </c>
      <c r="F121" s="242" t="s">
        <v>4554</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4550</v>
      </c>
      <c r="B122" s="234" t="s">
        <v>4551</v>
      </c>
      <c r="C122" s="235" t="s">
        <v>4557</v>
      </c>
      <c r="D122" s="238" t="s">
        <v>4558</v>
      </c>
      <c r="E122" s="239" t="s">
        <v>4318</v>
      </c>
      <c r="F122" s="242" t="s">
        <v>4554</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4550</v>
      </c>
      <c r="B123" s="234" t="s">
        <v>4551</v>
      </c>
      <c r="C123" s="235" t="s">
        <v>4559</v>
      </c>
      <c r="D123" s="238" t="s">
        <v>4560</v>
      </c>
      <c r="E123" s="239" t="s">
        <v>4318</v>
      </c>
      <c r="F123" s="242" t="s">
        <v>4554</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4550</v>
      </c>
      <c r="B124" s="234" t="s">
        <v>4551</v>
      </c>
      <c r="C124" s="235" t="s">
        <v>4561</v>
      </c>
      <c r="D124" s="238" t="s">
        <v>4562</v>
      </c>
      <c r="E124" s="239" t="s">
        <v>4318</v>
      </c>
      <c r="F124" s="242" t="s">
        <v>4554</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4550</v>
      </c>
      <c r="B125" s="234" t="s">
        <v>4551</v>
      </c>
      <c r="C125" s="235" t="s">
        <v>4563</v>
      </c>
      <c r="D125" s="238" t="s">
        <v>4564</v>
      </c>
      <c r="E125" s="239" t="s">
        <v>4318</v>
      </c>
      <c r="F125" s="242" t="s">
        <v>4554</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4550</v>
      </c>
      <c r="B126" s="234" t="s">
        <v>4551</v>
      </c>
      <c r="C126" s="235" t="s">
        <v>4565</v>
      </c>
      <c r="D126" s="238" t="s">
        <v>4566</v>
      </c>
      <c r="E126" s="239" t="s">
        <v>4318</v>
      </c>
      <c r="F126" s="242" t="s">
        <v>4554</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4550</v>
      </c>
      <c r="B127" s="234" t="s">
        <v>4551</v>
      </c>
      <c r="C127" s="235" t="s">
        <v>4567</v>
      </c>
      <c r="D127" s="238" t="s">
        <v>4568</v>
      </c>
      <c r="E127" s="239" t="s">
        <v>4318</v>
      </c>
      <c r="F127" s="242" t="s">
        <v>4554</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4550</v>
      </c>
      <c r="B128" s="234" t="s">
        <v>4551</v>
      </c>
      <c r="C128" s="235" t="s">
        <v>4569</v>
      </c>
      <c r="D128" s="238" t="s">
        <v>4570</v>
      </c>
      <c r="E128" s="239" t="s">
        <v>4318</v>
      </c>
      <c r="F128" s="242" t="s">
        <v>4554</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4550</v>
      </c>
      <c r="B129" s="234" t="s">
        <v>4551</v>
      </c>
      <c r="C129" s="235" t="s">
        <v>4571</v>
      </c>
      <c r="D129" s="238" t="s">
        <v>4572</v>
      </c>
      <c r="E129" s="239" t="s">
        <v>4318</v>
      </c>
      <c r="F129" s="242" t="s">
        <v>4554</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4550</v>
      </c>
      <c r="B130" s="234" t="s">
        <v>4551</v>
      </c>
      <c r="C130" s="235" t="s">
        <v>4573</v>
      </c>
      <c r="D130" s="238" t="s">
        <v>4574</v>
      </c>
      <c r="E130" s="239" t="s">
        <v>4318</v>
      </c>
      <c r="F130" s="242" t="s">
        <v>4554</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4550</v>
      </c>
      <c r="B131" s="234" t="s">
        <v>4551</v>
      </c>
      <c r="C131" s="235" t="s">
        <v>4575</v>
      </c>
      <c r="D131" s="238" t="s">
        <v>4576</v>
      </c>
      <c r="E131" s="239" t="s">
        <v>4318</v>
      </c>
      <c r="F131" s="242" t="s">
        <v>4554</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4550</v>
      </c>
      <c r="B132" s="234" t="s">
        <v>4551</v>
      </c>
      <c r="C132" s="235" t="s">
        <v>4577</v>
      </c>
      <c r="D132" s="238" t="s">
        <v>4578</v>
      </c>
      <c r="E132" s="239" t="s">
        <v>4318</v>
      </c>
      <c r="F132" s="242" t="s">
        <v>4554</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4550</v>
      </c>
      <c r="B133" s="234" t="s">
        <v>4551</v>
      </c>
      <c r="C133" s="235" t="s">
        <v>4579</v>
      </c>
      <c r="D133" s="238" t="s">
        <v>4580</v>
      </c>
      <c r="E133" s="239" t="s">
        <v>4347</v>
      </c>
      <c r="F133" s="242" t="s">
        <v>4554</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4550</v>
      </c>
      <c r="B134" s="234" t="s">
        <v>4551</v>
      </c>
      <c r="C134" s="235" t="s">
        <v>4581</v>
      </c>
      <c r="D134" s="238" t="s">
        <v>4582</v>
      </c>
      <c r="E134" s="239" t="s">
        <v>4347</v>
      </c>
      <c r="F134" s="242" t="s">
        <v>4554</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4550</v>
      </c>
      <c r="B135" s="234" t="s">
        <v>4551</v>
      </c>
      <c r="C135" s="235" t="s">
        <v>4583</v>
      </c>
      <c r="D135" s="238" t="s">
        <v>4584</v>
      </c>
      <c r="E135" s="239" t="s">
        <v>4462</v>
      </c>
      <c r="F135" s="242" t="s">
        <v>4554</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4550</v>
      </c>
      <c r="B136" s="234" t="s">
        <v>4551</v>
      </c>
      <c r="C136" s="235" t="s">
        <v>4585</v>
      </c>
      <c r="D136" s="238" t="s">
        <v>4586</v>
      </c>
      <c r="E136" s="239" t="s">
        <v>4347</v>
      </c>
      <c r="F136" s="242" t="s">
        <v>4554</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4550</v>
      </c>
      <c r="B137" s="234" t="s">
        <v>4551</v>
      </c>
      <c r="C137" s="235" t="s">
        <v>4587</v>
      </c>
      <c r="D137" s="238" t="s">
        <v>4588</v>
      </c>
      <c r="E137" s="239" t="s">
        <v>4347</v>
      </c>
      <c r="F137" s="242" t="s">
        <v>4554</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4550</v>
      </c>
      <c r="B138" s="234" t="s">
        <v>4551</v>
      </c>
      <c r="C138" s="235" t="s">
        <v>4589</v>
      </c>
      <c r="D138" s="238" t="s">
        <v>4590</v>
      </c>
      <c r="E138" s="239" t="s">
        <v>4462</v>
      </c>
      <c r="F138" s="242" t="s">
        <v>4554</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4550</v>
      </c>
      <c r="B139" s="234" t="s">
        <v>4551</v>
      </c>
      <c r="C139" s="235" t="s">
        <v>4591</v>
      </c>
      <c r="D139" s="238" t="s">
        <v>4592</v>
      </c>
      <c r="E139" s="239" t="s">
        <v>4462</v>
      </c>
      <c r="F139" s="242" t="s">
        <v>4554</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4550</v>
      </c>
      <c r="B140" s="234" t="s">
        <v>4551</v>
      </c>
      <c r="C140" s="235" t="s">
        <v>4593</v>
      </c>
      <c r="D140" s="238" t="s">
        <v>4594</v>
      </c>
      <c r="E140" s="239" t="s">
        <v>4318</v>
      </c>
      <c r="F140" s="242" t="s">
        <v>4554</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4550</v>
      </c>
      <c r="B141" s="234" t="s">
        <v>4551</v>
      </c>
      <c r="C141" s="235" t="s">
        <v>4595</v>
      </c>
      <c r="D141" s="238" t="s">
        <v>4596</v>
      </c>
      <c r="E141" s="239" t="s">
        <v>4597</v>
      </c>
      <c r="F141" s="242" t="s">
        <v>4598</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4550</v>
      </c>
      <c r="B142" s="234" t="s">
        <v>4551</v>
      </c>
      <c r="C142" s="235" t="s">
        <v>4599</v>
      </c>
      <c r="D142" s="238" t="s">
        <v>4600</v>
      </c>
      <c r="E142" s="239" t="s">
        <v>4597</v>
      </c>
      <c r="F142" s="242" t="s">
        <v>4598</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4550</v>
      </c>
      <c r="B143" s="234" t="s">
        <v>4551</v>
      </c>
      <c r="C143" s="235" t="s">
        <v>4601</v>
      </c>
      <c r="D143" s="238" t="s">
        <v>4602</v>
      </c>
      <c r="E143" s="239" t="s">
        <v>4597</v>
      </c>
      <c r="F143" s="242" t="s">
        <v>4598</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4550</v>
      </c>
      <c r="B144" s="234" t="s">
        <v>4551</v>
      </c>
      <c r="C144" s="235" t="s">
        <v>4603</v>
      </c>
      <c r="D144" s="238" t="s">
        <v>4604</v>
      </c>
      <c r="E144" s="239" t="s">
        <v>4414</v>
      </c>
      <c r="F144" s="242" t="s">
        <v>4598</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4550</v>
      </c>
      <c r="B145" s="234" t="s">
        <v>4551</v>
      </c>
      <c r="C145" s="235" t="s">
        <v>4605</v>
      </c>
      <c r="D145" s="238" t="s">
        <v>4606</v>
      </c>
      <c r="E145" s="239" t="s">
        <v>4414</v>
      </c>
      <c r="F145" s="242" t="s">
        <v>4598</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4550</v>
      </c>
      <c r="B146" s="234" t="s">
        <v>4551</v>
      </c>
      <c r="C146" s="235" t="s">
        <v>4607</v>
      </c>
      <c r="D146" s="238" t="s">
        <v>4608</v>
      </c>
      <c r="E146" s="239" t="s">
        <v>4414</v>
      </c>
      <c r="F146" s="242" t="s">
        <v>4598</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4550</v>
      </c>
      <c r="B147" s="233" t="s">
        <v>4609</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4550</v>
      </c>
      <c r="B148" s="234" t="s">
        <v>4609</v>
      </c>
      <c r="C148" s="235" t="s">
        <v>4610</v>
      </c>
      <c r="D148" s="238" t="s">
        <v>4611</v>
      </c>
      <c r="E148" s="239" t="s">
        <v>4347</v>
      </c>
      <c r="F148" s="242" t="s">
        <v>4612</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4550</v>
      </c>
      <c r="B149" s="234" t="s">
        <v>4609</v>
      </c>
      <c r="C149" s="235" t="s">
        <v>4613</v>
      </c>
      <c r="D149" s="238" t="s">
        <v>4614</v>
      </c>
      <c r="E149" s="239" t="s">
        <v>4347</v>
      </c>
      <c r="F149" s="242" t="s">
        <v>4612</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4550</v>
      </c>
      <c r="B150" s="234" t="s">
        <v>4609</v>
      </c>
      <c r="C150" s="235" t="s">
        <v>4615</v>
      </c>
      <c r="D150" s="238" t="s">
        <v>4616</v>
      </c>
      <c r="E150" s="239" t="s">
        <v>4347</v>
      </c>
      <c r="F150" s="242" t="s">
        <v>4612</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4550</v>
      </c>
      <c r="B151" s="234" t="s">
        <v>4609</v>
      </c>
      <c r="C151" s="235" t="s">
        <v>4617</v>
      </c>
      <c r="D151" s="238" t="s">
        <v>4618</v>
      </c>
      <c r="E151" s="239" t="s">
        <v>4347</v>
      </c>
      <c r="F151" s="242" t="s">
        <v>4612</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4550</v>
      </c>
      <c r="B152" s="234" t="s">
        <v>4609</v>
      </c>
      <c r="C152" s="235" t="s">
        <v>4619</v>
      </c>
      <c r="D152" s="238" t="s">
        <v>4620</v>
      </c>
      <c r="E152" s="239" t="s">
        <v>4347</v>
      </c>
      <c r="F152" s="242" t="s">
        <v>4612</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4550</v>
      </c>
      <c r="B153" s="234" t="s">
        <v>4609</v>
      </c>
      <c r="C153" s="235" t="s">
        <v>4621</v>
      </c>
      <c r="D153" s="238" t="s">
        <v>4622</v>
      </c>
      <c r="E153" s="239" t="s">
        <v>4347</v>
      </c>
      <c r="F153" s="242" t="s">
        <v>4612</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4550</v>
      </c>
      <c r="B154" s="234" t="s">
        <v>4609</v>
      </c>
      <c r="C154" s="235" t="s">
        <v>4623</v>
      </c>
      <c r="D154" s="238" t="s">
        <v>4624</v>
      </c>
      <c r="E154" s="239" t="s">
        <v>4347</v>
      </c>
      <c r="F154" s="242" t="s">
        <v>4612</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4550</v>
      </c>
      <c r="B155" s="234" t="s">
        <v>4609</v>
      </c>
      <c r="C155" s="235" t="s">
        <v>4625</v>
      </c>
      <c r="D155" s="238" t="s">
        <v>4626</v>
      </c>
      <c r="E155" s="239" t="s">
        <v>4347</v>
      </c>
      <c r="F155" s="242" t="s">
        <v>4612</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4550</v>
      </c>
      <c r="B156" s="234" t="s">
        <v>4609</v>
      </c>
      <c r="C156" s="235" t="s">
        <v>4627</v>
      </c>
      <c r="D156" s="238" t="s">
        <v>4628</v>
      </c>
      <c r="E156" s="239" t="s">
        <v>4347</v>
      </c>
      <c r="F156" s="242" t="s">
        <v>4612</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4550</v>
      </c>
      <c r="B157" s="234" t="s">
        <v>4609</v>
      </c>
      <c r="C157" s="235" t="s">
        <v>4629</v>
      </c>
      <c r="D157" s="238" t="s">
        <v>4630</v>
      </c>
      <c r="E157" s="239" t="s">
        <v>4347</v>
      </c>
      <c r="F157" s="242" t="s">
        <v>4612</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4550</v>
      </c>
      <c r="B158" s="234" t="s">
        <v>4609</v>
      </c>
      <c r="C158" s="235" t="s">
        <v>4631</v>
      </c>
      <c r="D158" s="238" t="s">
        <v>4632</v>
      </c>
      <c r="E158" s="239" t="s">
        <v>4347</v>
      </c>
      <c r="F158" s="242" t="s">
        <v>4612</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4550</v>
      </c>
      <c r="B159" s="234" t="s">
        <v>4609</v>
      </c>
      <c r="C159" s="235" t="s">
        <v>4633</v>
      </c>
      <c r="D159" s="238" t="s">
        <v>4634</v>
      </c>
      <c r="E159" s="239" t="s">
        <v>4347</v>
      </c>
      <c r="F159" s="242" t="s">
        <v>4612</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4550</v>
      </c>
      <c r="B160" s="234" t="s">
        <v>4609</v>
      </c>
      <c r="C160" s="235" t="s">
        <v>4635</v>
      </c>
      <c r="D160" s="238" t="s">
        <v>4636</v>
      </c>
      <c r="E160" s="239" t="s">
        <v>4347</v>
      </c>
      <c r="F160" s="242" t="s">
        <v>4637</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4550</v>
      </c>
      <c r="B161" s="234" t="s">
        <v>4609</v>
      </c>
      <c r="C161" s="235" t="s">
        <v>4638</v>
      </c>
      <c r="D161" s="238" t="s">
        <v>4639</v>
      </c>
      <c r="E161" s="239" t="s">
        <v>4347</v>
      </c>
      <c r="F161" s="242" t="s">
        <v>4637</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4550</v>
      </c>
      <c r="B162" s="234" t="s">
        <v>4609</v>
      </c>
      <c r="C162" s="235" t="s">
        <v>4640</v>
      </c>
      <c r="D162" s="238" t="s">
        <v>4641</v>
      </c>
      <c r="E162" s="239" t="s">
        <v>4347</v>
      </c>
      <c r="F162" s="242" t="s">
        <v>4637</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4550</v>
      </c>
      <c r="B163" s="234" t="s">
        <v>4609</v>
      </c>
      <c r="C163" s="235" t="s">
        <v>4642</v>
      </c>
      <c r="D163" s="238" t="s">
        <v>4643</v>
      </c>
      <c r="E163" s="239" t="s">
        <v>4347</v>
      </c>
      <c r="F163" s="242" t="s">
        <v>4637</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4550</v>
      </c>
      <c r="B164" s="234" t="s">
        <v>4609</v>
      </c>
      <c r="C164" s="235" t="s">
        <v>4644</v>
      </c>
      <c r="D164" s="238" t="s">
        <v>4645</v>
      </c>
      <c r="E164" s="239" t="s">
        <v>4347</v>
      </c>
      <c r="F164" s="242" t="s">
        <v>4637</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4550</v>
      </c>
      <c r="B165" s="233" t="s">
        <v>4646</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4550</v>
      </c>
      <c r="B166" s="234" t="s">
        <v>4646</v>
      </c>
      <c r="C166" s="235" t="s">
        <v>4647</v>
      </c>
      <c r="D166" s="238" t="s">
        <v>4648</v>
      </c>
      <c r="E166" s="239" t="s">
        <v>4318</v>
      </c>
      <c r="F166" s="242" t="s">
        <v>4649</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4550</v>
      </c>
      <c r="B167" s="234" t="s">
        <v>4646</v>
      </c>
      <c r="C167" s="235" t="s">
        <v>4650</v>
      </c>
      <c r="D167" s="238" t="s">
        <v>4651</v>
      </c>
      <c r="E167" s="239" t="s">
        <v>4462</v>
      </c>
      <c r="F167" s="242" t="s">
        <v>4649</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4550</v>
      </c>
      <c r="B168" s="234" t="s">
        <v>4646</v>
      </c>
      <c r="C168" s="235" t="s">
        <v>4652</v>
      </c>
      <c r="D168" s="238" t="s">
        <v>4653</v>
      </c>
      <c r="E168" s="239" t="s">
        <v>4414</v>
      </c>
      <c r="F168" s="242" t="s">
        <v>4649</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4550</v>
      </c>
      <c r="B169" s="234" t="s">
        <v>4646</v>
      </c>
      <c r="C169" s="235" t="s">
        <v>4654</v>
      </c>
      <c r="D169" s="238" t="s">
        <v>4655</v>
      </c>
      <c r="E169" s="239" t="s">
        <v>4414</v>
      </c>
      <c r="F169" s="242" t="s">
        <v>4649</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4550</v>
      </c>
      <c r="B170" s="234" t="s">
        <v>4646</v>
      </c>
      <c r="C170" s="235" t="s">
        <v>4656</v>
      </c>
      <c r="D170" s="238" t="s">
        <v>4657</v>
      </c>
      <c r="E170" s="239" t="s">
        <v>4462</v>
      </c>
      <c r="F170" s="242" t="s">
        <v>4649</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4550</v>
      </c>
      <c r="B171" s="234" t="s">
        <v>4646</v>
      </c>
      <c r="C171" s="235" t="s">
        <v>4658</v>
      </c>
      <c r="D171" s="238" t="s">
        <v>4659</v>
      </c>
      <c r="E171" s="239" t="s">
        <v>4347</v>
      </c>
      <c r="F171" s="242" t="s">
        <v>4649</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4550</v>
      </c>
      <c r="B172" s="234" t="s">
        <v>4646</v>
      </c>
      <c r="C172" s="235" t="s">
        <v>4660</v>
      </c>
      <c r="D172" s="238" t="s">
        <v>4661</v>
      </c>
      <c r="E172" s="239" t="s">
        <v>4414</v>
      </c>
      <c r="F172" s="242" t="s">
        <v>4649</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4550</v>
      </c>
      <c r="B173" s="234" t="s">
        <v>4646</v>
      </c>
      <c r="C173" s="235" t="s">
        <v>4662</v>
      </c>
      <c r="D173" s="238" t="s">
        <v>4663</v>
      </c>
      <c r="E173" s="239" t="s">
        <v>4347</v>
      </c>
      <c r="F173" s="242" t="s">
        <v>4649</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4550</v>
      </c>
      <c r="B174" s="234" t="s">
        <v>4646</v>
      </c>
      <c r="C174" s="235" t="s">
        <v>4664</v>
      </c>
      <c r="D174" s="238" t="s">
        <v>4665</v>
      </c>
      <c r="E174" s="239" t="s">
        <v>4414</v>
      </c>
      <c r="F174" s="242" t="s">
        <v>4649</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4550</v>
      </c>
      <c r="B175" s="234" t="s">
        <v>4646</v>
      </c>
      <c r="C175" s="235" t="s">
        <v>4666</v>
      </c>
      <c r="D175" s="238" t="s">
        <v>4667</v>
      </c>
      <c r="E175" s="239" t="s">
        <v>4347</v>
      </c>
      <c r="F175" s="242" t="s">
        <v>4649</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4550</v>
      </c>
      <c r="B176" s="234" t="s">
        <v>4646</v>
      </c>
      <c r="C176" s="235" t="s">
        <v>4668</v>
      </c>
      <c r="D176" s="238" t="s">
        <v>4669</v>
      </c>
      <c r="E176" s="239" t="s">
        <v>4318</v>
      </c>
      <c r="F176" s="242" t="s">
        <v>4649</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4550</v>
      </c>
      <c r="B177" s="234" t="s">
        <v>4646</v>
      </c>
      <c r="C177" s="235" t="s">
        <v>4670</v>
      </c>
      <c r="D177" s="238" t="s">
        <v>4671</v>
      </c>
      <c r="E177" s="239" t="s">
        <v>4318</v>
      </c>
      <c r="F177" s="242" t="s">
        <v>4649</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4550</v>
      </c>
      <c r="B178" s="234" t="s">
        <v>4646</v>
      </c>
      <c r="C178" s="235" t="s">
        <v>4672</v>
      </c>
      <c r="D178" s="238" t="s">
        <v>4673</v>
      </c>
      <c r="E178" s="239" t="s">
        <v>4347</v>
      </c>
      <c r="F178" s="242" t="s">
        <v>4649</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4550</v>
      </c>
      <c r="B179" s="234" t="s">
        <v>4646</v>
      </c>
      <c r="C179" s="235" t="s">
        <v>4674</v>
      </c>
      <c r="D179" s="238" t="s">
        <v>4675</v>
      </c>
      <c r="E179" s="239" t="s">
        <v>4462</v>
      </c>
      <c r="F179" s="242" t="s">
        <v>4649</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4550</v>
      </c>
      <c r="B180" s="234" t="s">
        <v>4646</v>
      </c>
      <c r="C180" s="235" t="s">
        <v>4676</v>
      </c>
      <c r="D180" s="238" t="s">
        <v>4677</v>
      </c>
      <c r="E180" s="239" t="s">
        <v>4462</v>
      </c>
      <c r="F180" s="242" t="s">
        <v>4649</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4550</v>
      </c>
      <c r="B181" s="233" t="s">
        <v>4678</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4550</v>
      </c>
      <c r="B182" s="234" t="s">
        <v>4678</v>
      </c>
      <c r="C182" s="235" t="s">
        <v>4679</v>
      </c>
      <c r="D182" s="238" t="s">
        <v>4680</v>
      </c>
      <c r="E182" s="239" t="s">
        <v>4318</v>
      </c>
      <c r="F182" s="242" t="s">
        <v>4681</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4550</v>
      </c>
      <c r="B183" s="234" t="s">
        <v>4678</v>
      </c>
      <c r="C183" s="235" t="s">
        <v>4682</v>
      </c>
      <c r="D183" s="238" t="s">
        <v>4683</v>
      </c>
      <c r="E183" s="239" t="s">
        <v>4318</v>
      </c>
      <c r="F183" s="242" t="s">
        <v>4681</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4550</v>
      </c>
      <c r="B184" s="234" t="s">
        <v>4678</v>
      </c>
      <c r="C184" s="235" t="s">
        <v>4684</v>
      </c>
      <c r="D184" s="238" t="s">
        <v>4685</v>
      </c>
      <c r="E184" s="239" t="s">
        <v>4318</v>
      </c>
      <c r="F184" s="242" t="s">
        <v>4681</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4550</v>
      </c>
      <c r="B185" s="234" t="s">
        <v>4678</v>
      </c>
      <c r="C185" s="235" t="s">
        <v>4686</v>
      </c>
      <c r="D185" s="238" t="s">
        <v>4687</v>
      </c>
      <c r="E185" s="239" t="s">
        <v>4318</v>
      </c>
      <c r="F185" s="242" t="s">
        <v>4681</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4550</v>
      </c>
      <c r="B186" s="234" t="s">
        <v>4678</v>
      </c>
      <c r="C186" s="235" t="s">
        <v>4688</v>
      </c>
      <c r="D186" s="238" t="s">
        <v>4689</v>
      </c>
      <c r="E186" s="239" t="s">
        <v>4318</v>
      </c>
      <c r="F186" s="242" t="s">
        <v>4681</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4550</v>
      </c>
      <c r="B187" s="234" t="s">
        <v>4678</v>
      </c>
      <c r="C187" s="235" t="s">
        <v>4690</v>
      </c>
      <c r="D187" s="238" t="s">
        <v>4691</v>
      </c>
      <c r="E187" s="239" t="s">
        <v>4347</v>
      </c>
      <c r="F187" s="242" t="s">
        <v>4681</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4550</v>
      </c>
      <c r="B188" s="234" t="s">
        <v>4678</v>
      </c>
      <c r="C188" s="235" t="s">
        <v>4692</v>
      </c>
      <c r="D188" s="238" t="s">
        <v>4693</v>
      </c>
      <c r="E188" s="239" t="s">
        <v>4347</v>
      </c>
      <c r="F188" s="242" t="s">
        <v>4681</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4550</v>
      </c>
      <c r="B189" s="234" t="s">
        <v>4678</v>
      </c>
      <c r="C189" s="235" t="s">
        <v>4694</v>
      </c>
      <c r="D189" s="238" t="s">
        <v>4695</v>
      </c>
      <c r="E189" s="239" t="s">
        <v>4347</v>
      </c>
      <c r="F189" s="242" t="s">
        <v>4681</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4550</v>
      </c>
      <c r="B190" s="234" t="s">
        <v>4678</v>
      </c>
      <c r="C190" s="235" t="s">
        <v>4696</v>
      </c>
      <c r="D190" s="238" t="s">
        <v>4697</v>
      </c>
      <c r="E190" s="239" t="s">
        <v>4347</v>
      </c>
      <c r="F190" s="242" t="s">
        <v>4681</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4550</v>
      </c>
      <c r="B191" s="234" t="s">
        <v>4678</v>
      </c>
      <c r="C191" s="235" t="s">
        <v>4698</v>
      </c>
      <c r="D191" s="238" t="s">
        <v>4699</v>
      </c>
      <c r="E191" s="239" t="s">
        <v>4318</v>
      </c>
      <c r="F191" s="242" t="s">
        <v>4681</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4550</v>
      </c>
      <c r="B192" s="234" t="s">
        <v>4678</v>
      </c>
      <c r="C192" s="235" t="s">
        <v>4700</v>
      </c>
      <c r="D192" s="238" t="s">
        <v>4701</v>
      </c>
      <c r="E192" s="239" t="s">
        <v>4318</v>
      </c>
      <c r="F192" s="242" t="s">
        <v>4681</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4550</v>
      </c>
      <c r="B193" s="234" t="s">
        <v>4678</v>
      </c>
      <c r="C193" s="235" t="s">
        <v>4702</v>
      </c>
      <c r="D193" s="238" t="s">
        <v>4703</v>
      </c>
      <c r="E193" s="239" t="s">
        <v>4318</v>
      </c>
      <c r="F193" s="242" t="s">
        <v>4681</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4550</v>
      </c>
      <c r="B194" s="234" t="s">
        <v>4678</v>
      </c>
      <c r="C194" s="235" t="s">
        <v>4704</v>
      </c>
      <c r="D194" s="238" t="s">
        <v>4705</v>
      </c>
      <c r="E194" s="239" t="s">
        <v>4318</v>
      </c>
      <c r="F194" s="242" t="s">
        <v>4681</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4550</v>
      </c>
      <c r="B195" s="234" t="s">
        <v>4678</v>
      </c>
      <c r="C195" s="235" t="s">
        <v>4706</v>
      </c>
      <c r="D195" s="238" t="s">
        <v>4707</v>
      </c>
      <c r="E195" s="239" t="s">
        <v>4318</v>
      </c>
      <c r="F195" s="242" t="s">
        <v>4681</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4550</v>
      </c>
      <c r="B196" s="234" t="s">
        <v>4678</v>
      </c>
      <c r="C196" s="235" t="s">
        <v>4708</v>
      </c>
      <c r="D196" s="238" t="s">
        <v>4709</v>
      </c>
      <c r="E196" s="239" t="s">
        <v>4318</v>
      </c>
      <c r="F196" s="242" t="s">
        <v>4710</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4550</v>
      </c>
      <c r="B197" s="234" t="s">
        <v>4678</v>
      </c>
      <c r="C197" s="235" t="s">
        <v>4711</v>
      </c>
      <c r="D197" s="238" t="s">
        <v>4712</v>
      </c>
      <c r="E197" s="239" t="s">
        <v>4318</v>
      </c>
      <c r="F197" s="242" t="s">
        <v>4710</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4550</v>
      </c>
      <c r="B198" s="234" t="s">
        <v>4678</v>
      </c>
      <c r="C198" s="235" t="s">
        <v>4713</v>
      </c>
      <c r="D198" s="238" t="s">
        <v>4714</v>
      </c>
      <c r="E198" s="239" t="s">
        <v>4318</v>
      </c>
      <c r="F198" s="242" t="s">
        <v>4710</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4550</v>
      </c>
      <c r="B199" s="234" t="s">
        <v>4678</v>
      </c>
      <c r="C199" s="235" t="s">
        <v>4715</v>
      </c>
      <c r="D199" s="238" t="s">
        <v>4716</v>
      </c>
      <c r="E199" s="239" t="s">
        <v>4318</v>
      </c>
      <c r="F199" s="242" t="s">
        <v>4710</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4717</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4717</v>
      </c>
      <c r="B201" s="233" t="s">
        <v>4718</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4717</v>
      </c>
      <c r="B202" s="234" t="s">
        <v>4718</v>
      </c>
      <c r="C202" s="235" t="s">
        <v>4719</v>
      </c>
      <c r="D202" s="238" t="s">
        <v>4720</v>
      </c>
      <c r="E202" s="239" t="s">
        <v>4597</v>
      </c>
      <c r="F202" s="242" t="s">
        <v>4721</v>
      </c>
      <c r="G202" s="245">
        <f>IF(COUNTIF(H202:AU202,"&lt;&gt;")=0,"",SUMPRODUCT(((Recommendations[ImplStatus]="Implemented")+(Recommendations[ImplStatus]="Compensated"))*ISNUMBER(MATCH(Recommendations[Id],H202:AU202,0)))/COUNTIF(H202:AU202,"&lt;&gt;"))</f>
        <v>0</v>
      </c>
      <c r="H202" s="246" t="s">
        <v>34</v>
      </c>
      <c r="I202" s="246" t="s">
        <v>788</v>
      </c>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4717</v>
      </c>
      <c r="B203" s="234" t="s">
        <v>4718</v>
      </c>
      <c r="C203" s="235" t="s">
        <v>4722</v>
      </c>
      <c r="D203" s="238" t="s">
        <v>4723</v>
      </c>
      <c r="E203" s="239" t="s">
        <v>4597</v>
      </c>
      <c r="F203" s="242" t="s">
        <v>4721</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4717</v>
      </c>
      <c r="B204" s="234" t="s">
        <v>4718</v>
      </c>
      <c r="C204" s="235" t="s">
        <v>4724</v>
      </c>
      <c r="D204" s="238" t="s">
        <v>4725</v>
      </c>
      <c r="E204" s="239" t="s">
        <v>4597</v>
      </c>
      <c r="F204" s="242" t="s">
        <v>4721</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4717</v>
      </c>
      <c r="B205" s="234" t="s">
        <v>4718</v>
      </c>
      <c r="C205" s="235" t="s">
        <v>4726</v>
      </c>
      <c r="D205" s="238" t="s">
        <v>4727</v>
      </c>
      <c r="E205" s="239" t="s">
        <v>4597</v>
      </c>
      <c r="F205" s="242" t="s">
        <v>4721</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4717</v>
      </c>
      <c r="B206" s="234" t="s">
        <v>4718</v>
      </c>
      <c r="C206" s="235" t="s">
        <v>4728</v>
      </c>
      <c r="D206" s="238" t="s">
        <v>4729</v>
      </c>
      <c r="E206" s="239" t="s">
        <v>4597</v>
      </c>
      <c r="F206" s="242" t="s">
        <v>4721</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4717</v>
      </c>
      <c r="B207" s="234" t="s">
        <v>4718</v>
      </c>
      <c r="C207" s="235" t="s">
        <v>4730</v>
      </c>
      <c r="D207" s="238" t="s">
        <v>4731</v>
      </c>
      <c r="E207" s="239" t="s">
        <v>4462</v>
      </c>
      <c r="F207" s="242" t="s">
        <v>4721</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4717</v>
      </c>
      <c r="B208" s="234" t="s">
        <v>4718</v>
      </c>
      <c r="C208" s="235" t="s">
        <v>4732</v>
      </c>
      <c r="D208" s="238" t="s">
        <v>4733</v>
      </c>
      <c r="E208" s="239" t="s">
        <v>4462</v>
      </c>
      <c r="F208" s="242" t="s">
        <v>4721</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4717</v>
      </c>
      <c r="B209" s="234" t="s">
        <v>4718</v>
      </c>
      <c r="C209" s="235" t="s">
        <v>4734</v>
      </c>
      <c r="D209" s="238" t="s">
        <v>4735</v>
      </c>
      <c r="E209" s="239" t="s">
        <v>4597</v>
      </c>
      <c r="F209" s="242" t="s">
        <v>4721</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4717</v>
      </c>
      <c r="B210" s="234" t="s">
        <v>4718</v>
      </c>
      <c r="C210" s="235" t="s">
        <v>4736</v>
      </c>
      <c r="D210" s="238" t="s">
        <v>4737</v>
      </c>
      <c r="E210" s="239" t="s">
        <v>4347</v>
      </c>
      <c r="F210" s="242" t="s">
        <v>4738</v>
      </c>
      <c r="G210" s="245">
        <f>IF(COUNTIF(H210:AU210,"&lt;&gt;")=0,"",SUMPRODUCT(((Recommendations[ImplStatus]="Implemented")+(Recommendations[ImplStatus]="Compensated"))*ISNUMBER(MATCH(Recommendations[Id],H210:AU210,0)))/COUNTIF(H210:AU210,"&lt;&gt;"))</f>
        <v>0</v>
      </c>
      <c r="H210" s="246" t="s">
        <v>1180</v>
      </c>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4717</v>
      </c>
      <c r="B211" s="234" t="s">
        <v>4718</v>
      </c>
      <c r="C211" s="235" t="s">
        <v>4739</v>
      </c>
      <c r="D211" s="238" t="s">
        <v>4740</v>
      </c>
      <c r="E211" s="239" t="s">
        <v>4347</v>
      </c>
      <c r="F211" s="242" t="s">
        <v>4738</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4717</v>
      </c>
      <c r="B212" s="234" t="s">
        <v>4718</v>
      </c>
      <c r="C212" s="235" t="s">
        <v>4741</v>
      </c>
      <c r="D212" s="238" t="s">
        <v>4742</v>
      </c>
      <c r="E212" s="239" t="s">
        <v>4414</v>
      </c>
      <c r="F212" s="242" t="s">
        <v>4743</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4717</v>
      </c>
      <c r="B213" s="234" t="s">
        <v>4718</v>
      </c>
      <c r="C213" s="235" t="s">
        <v>4744</v>
      </c>
      <c r="D213" s="238" t="s">
        <v>4745</v>
      </c>
      <c r="E213" s="239" t="s">
        <v>4347</v>
      </c>
      <c r="F213" s="242" t="s">
        <v>4746</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4717</v>
      </c>
      <c r="B214" s="234" t="s">
        <v>4718</v>
      </c>
      <c r="C214" s="235" t="s">
        <v>4747</v>
      </c>
      <c r="D214" s="238" t="s">
        <v>4748</v>
      </c>
      <c r="E214" s="239" t="s">
        <v>4414</v>
      </c>
      <c r="F214" s="242" t="s">
        <v>4749</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4717</v>
      </c>
      <c r="B215" s="234" t="s">
        <v>4718</v>
      </c>
      <c r="C215" s="235" t="s">
        <v>4750</v>
      </c>
      <c r="D215" s="238" t="s">
        <v>4751</v>
      </c>
      <c r="E215" s="239" t="s">
        <v>4318</v>
      </c>
      <c r="F215" s="242" t="s">
        <v>4749</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4717</v>
      </c>
      <c r="B216" s="234" t="s">
        <v>4718</v>
      </c>
      <c r="C216" s="235" t="s">
        <v>4752</v>
      </c>
      <c r="D216" s="238" t="s">
        <v>4753</v>
      </c>
      <c r="E216" s="239" t="s">
        <v>4318</v>
      </c>
      <c r="F216" s="242" t="s">
        <v>4749</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4717</v>
      </c>
      <c r="B217" s="234" t="s">
        <v>4718</v>
      </c>
      <c r="C217" s="235" t="s">
        <v>4754</v>
      </c>
      <c r="D217" s="238" t="s">
        <v>4755</v>
      </c>
      <c r="E217" s="239" t="s">
        <v>4347</v>
      </c>
      <c r="F217" s="242" t="s">
        <v>4749</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4717</v>
      </c>
      <c r="B218" s="234" t="s">
        <v>4718</v>
      </c>
      <c r="C218" s="235" t="s">
        <v>4756</v>
      </c>
      <c r="D218" s="238" t="s">
        <v>4757</v>
      </c>
      <c r="E218" s="239" t="s">
        <v>4347</v>
      </c>
      <c r="F218" s="242" t="s">
        <v>4749</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4717</v>
      </c>
      <c r="B219" s="234" t="s">
        <v>4718</v>
      </c>
      <c r="C219" s="235" t="s">
        <v>4758</v>
      </c>
      <c r="D219" s="238" t="s">
        <v>4759</v>
      </c>
      <c r="E219" s="239" t="s">
        <v>4347</v>
      </c>
      <c r="F219" s="242" t="s">
        <v>4749</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4717</v>
      </c>
      <c r="B220" s="234" t="s">
        <v>4718</v>
      </c>
      <c r="C220" s="235" t="s">
        <v>4760</v>
      </c>
      <c r="D220" s="238" t="s">
        <v>4761</v>
      </c>
      <c r="E220" s="239" t="s">
        <v>4347</v>
      </c>
      <c r="F220" s="242" t="s">
        <v>4749</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4717</v>
      </c>
      <c r="B221" s="233" t="s">
        <v>4762</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4717</v>
      </c>
      <c r="B222" s="234" t="s">
        <v>4762</v>
      </c>
      <c r="C222" s="235" t="s">
        <v>4763</v>
      </c>
      <c r="D222" s="238" t="s">
        <v>4764</v>
      </c>
      <c r="E222" s="239" t="s">
        <v>4414</v>
      </c>
      <c r="F222" s="242" t="s">
        <v>4765</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4717</v>
      </c>
      <c r="B223" s="234" t="s">
        <v>4762</v>
      </c>
      <c r="C223" s="235" t="s">
        <v>4766</v>
      </c>
      <c r="D223" s="238" t="s">
        <v>4767</v>
      </c>
      <c r="E223" s="239" t="s">
        <v>4414</v>
      </c>
      <c r="F223" s="242" t="s">
        <v>4765</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4717</v>
      </c>
      <c r="B224" s="234" t="s">
        <v>4762</v>
      </c>
      <c r="C224" s="235" t="s">
        <v>4768</v>
      </c>
      <c r="D224" s="238" t="s">
        <v>4769</v>
      </c>
      <c r="E224" s="239" t="s">
        <v>4414</v>
      </c>
      <c r="F224" s="242" t="s">
        <v>4765</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4717</v>
      </c>
      <c r="B225" s="234" t="s">
        <v>4762</v>
      </c>
      <c r="C225" s="235" t="s">
        <v>4770</v>
      </c>
      <c r="D225" s="238" t="s">
        <v>4771</v>
      </c>
      <c r="E225" s="239" t="s">
        <v>4414</v>
      </c>
      <c r="F225" s="242" t="s">
        <v>4765</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4717</v>
      </c>
      <c r="B226" s="234" t="s">
        <v>4762</v>
      </c>
      <c r="C226" s="235" t="s">
        <v>4772</v>
      </c>
      <c r="D226" s="238" t="s">
        <v>4773</v>
      </c>
      <c r="E226" s="239" t="s">
        <v>4414</v>
      </c>
      <c r="F226" s="242" t="s">
        <v>4765</v>
      </c>
      <c r="G226" s="245" t="str">
        <f>IF(COUNTIF(H226:AU226,"&lt;&gt;")=0,"",SUMPRODUCT(((Recommendations[ImplStatus]="Implemented")+(Recommendations[ImplStatus]="Compensated"))*ISNUMBER(MATCH(Recommendations[Id],H226:AU226,0)))/COUNTIF(H226:AU226,"&lt;&gt;"))</f>
        <v/>
      </c>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4717</v>
      </c>
      <c r="B227" s="234" t="s">
        <v>4762</v>
      </c>
      <c r="C227" s="235" t="s">
        <v>4774</v>
      </c>
      <c r="D227" s="238" t="s">
        <v>4775</v>
      </c>
      <c r="E227" s="239" t="s">
        <v>4414</v>
      </c>
      <c r="F227" s="242" t="s">
        <v>4765</v>
      </c>
      <c r="G227" s="245">
        <f>IF(COUNTIF(H227:AU227,"&lt;&gt;")=0,"",SUMPRODUCT(((Recommendations[ImplStatus]="Implemented")+(Recommendations[ImplStatus]="Compensated"))*ISNUMBER(MATCH(Recommendations[Id],H227:AU227,0)))/COUNTIF(H227:AU227,"&lt;&gt;"))</f>
        <v>0</v>
      </c>
      <c r="H227" s="246" t="s">
        <v>28</v>
      </c>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4717</v>
      </c>
      <c r="B228" s="234" t="s">
        <v>4762</v>
      </c>
      <c r="C228" s="235" t="s">
        <v>4776</v>
      </c>
      <c r="D228" s="238" t="s">
        <v>4777</v>
      </c>
      <c r="E228" s="239" t="s">
        <v>4414</v>
      </c>
      <c r="F228" s="242" t="s">
        <v>4765</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4717</v>
      </c>
      <c r="B229" s="234" t="s">
        <v>4762</v>
      </c>
      <c r="C229" s="235" t="s">
        <v>4778</v>
      </c>
      <c r="D229" s="238" t="s">
        <v>4779</v>
      </c>
      <c r="E229" s="239" t="s">
        <v>4318</v>
      </c>
      <c r="F229" s="242" t="s">
        <v>4765</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4717</v>
      </c>
      <c r="B230" s="234" t="s">
        <v>4762</v>
      </c>
      <c r="C230" s="235" t="s">
        <v>4780</v>
      </c>
      <c r="D230" s="238" t="s">
        <v>4781</v>
      </c>
      <c r="E230" s="239" t="s">
        <v>4318</v>
      </c>
      <c r="F230" s="242" t="s">
        <v>4765</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4717</v>
      </c>
      <c r="B231" s="234" t="s">
        <v>4762</v>
      </c>
      <c r="C231" s="235" t="s">
        <v>4782</v>
      </c>
      <c r="D231" s="238" t="s">
        <v>4783</v>
      </c>
      <c r="E231" s="239" t="s">
        <v>4414</v>
      </c>
      <c r="F231" s="242" t="s">
        <v>4784</v>
      </c>
      <c r="G231" s="245" t="str">
        <f>IF(COUNTIF(H231:AU231,"&lt;&gt;")=0,"",SUMPRODUCT(((Recommendations[ImplStatus]="Implemented")+(Recommendations[ImplStatus]="Compensated"))*ISNUMBER(MATCH(Recommendations[Id],H231:AU231,0)))/COUNTIF(H231:AU231,"&lt;&gt;"))</f>
        <v/>
      </c>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4717</v>
      </c>
      <c r="B232" s="234" t="s">
        <v>4762</v>
      </c>
      <c r="C232" s="235" t="s">
        <v>4785</v>
      </c>
      <c r="D232" s="238" t="s">
        <v>4786</v>
      </c>
      <c r="E232" s="239" t="s">
        <v>4414</v>
      </c>
      <c r="F232" s="242" t="s">
        <v>4784</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4717</v>
      </c>
      <c r="B233" s="234" t="s">
        <v>4762</v>
      </c>
      <c r="C233" s="235" t="s">
        <v>4787</v>
      </c>
      <c r="D233" s="238" t="s">
        <v>4788</v>
      </c>
      <c r="E233" s="239" t="s">
        <v>4347</v>
      </c>
      <c r="F233" s="242" t="s">
        <v>4784</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4717</v>
      </c>
      <c r="B234" s="234" t="s">
        <v>4762</v>
      </c>
      <c r="C234" s="235" t="s">
        <v>4789</v>
      </c>
      <c r="D234" s="238" t="s">
        <v>4790</v>
      </c>
      <c r="E234" s="239" t="s">
        <v>4347</v>
      </c>
      <c r="F234" s="242" t="s">
        <v>4784</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4717</v>
      </c>
      <c r="B235" s="234" t="s">
        <v>4762</v>
      </c>
      <c r="C235" s="235" t="s">
        <v>4791</v>
      </c>
      <c r="D235" s="238" t="s">
        <v>4792</v>
      </c>
      <c r="E235" s="239" t="s">
        <v>4414</v>
      </c>
      <c r="F235" s="242" t="s">
        <v>4784</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4717</v>
      </c>
      <c r="B236" s="234" t="s">
        <v>4762</v>
      </c>
      <c r="C236" s="235" t="s">
        <v>4793</v>
      </c>
      <c r="D236" s="238" t="s">
        <v>4794</v>
      </c>
      <c r="E236" s="239" t="s">
        <v>4347</v>
      </c>
      <c r="F236" s="242" t="s">
        <v>4784</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4717</v>
      </c>
      <c r="B237" s="233" t="s">
        <v>2630</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4717</v>
      </c>
      <c r="B238" s="234" t="s">
        <v>2630</v>
      </c>
      <c r="C238" s="235" t="s">
        <v>4795</v>
      </c>
      <c r="D238" s="238" t="s">
        <v>4796</v>
      </c>
      <c r="E238" s="239" t="s">
        <v>4318</v>
      </c>
      <c r="F238" s="242" t="s">
        <v>4797</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4717</v>
      </c>
      <c r="B239" s="234" t="s">
        <v>2630</v>
      </c>
      <c r="C239" s="235" t="s">
        <v>4798</v>
      </c>
      <c r="D239" s="238" t="s">
        <v>4799</v>
      </c>
      <c r="E239" s="239" t="s">
        <v>4318</v>
      </c>
      <c r="F239" s="242" t="s">
        <v>4797</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4717</v>
      </c>
      <c r="B240" s="234" t="s">
        <v>2630</v>
      </c>
      <c r="C240" s="235" t="s">
        <v>4800</v>
      </c>
      <c r="D240" s="238" t="s">
        <v>4801</v>
      </c>
      <c r="E240" s="239" t="s">
        <v>4318</v>
      </c>
      <c r="F240" s="242" t="s">
        <v>4797</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4717</v>
      </c>
      <c r="B241" s="234" t="s">
        <v>2630</v>
      </c>
      <c r="C241" s="235" t="s">
        <v>4802</v>
      </c>
      <c r="D241" s="238" t="s">
        <v>4803</v>
      </c>
      <c r="E241" s="239" t="s">
        <v>4318</v>
      </c>
      <c r="F241" s="242" t="s">
        <v>4797</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4717</v>
      </c>
      <c r="B242" s="234" t="s">
        <v>2630</v>
      </c>
      <c r="C242" s="235" t="s">
        <v>4804</v>
      </c>
      <c r="D242" s="238" t="s">
        <v>4805</v>
      </c>
      <c r="E242" s="239" t="s">
        <v>4318</v>
      </c>
      <c r="F242" s="242" t="s">
        <v>4797</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4717</v>
      </c>
      <c r="B243" s="234" t="s">
        <v>2630</v>
      </c>
      <c r="C243" s="235" t="s">
        <v>4806</v>
      </c>
      <c r="D243" s="238" t="s">
        <v>4807</v>
      </c>
      <c r="E243" s="239" t="s">
        <v>4318</v>
      </c>
      <c r="F243" s="242" t="s">
        <v>4797</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4717</v>
      </c>
      <c r="B244" s="234" t="s">
        <v>2630</v>
      </c>
      <c r="C244" s="235" t="s">
        <v>4808</v>
      </c>
      <c r="D244" s="238" t="s">
        <v>4809</v>
      </c>
      <c r="E244" s="239" t="s">
        <v>4318</v>
      </c>
      <c r="F244" s="242" t="s">
        <v>4797</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4717</v>
      </c>
      <c r="B245" s="234" t="s">
        <v>2630</v>
      </c>
      <c r="C245" s="235" t="s">
        <v>4810</v>
      </c>
      <c r="D245" s="238" t="s">
        <v>4811</v>
      </c>
      <c r="E245" s="239" t="s">
        <v>4318</v>
      </c>
      <c r="F245" s="242" t="s">
        <v>4797</v>
      </c>
      <c r="G245" s="245" t="str">
        <f>IF(COUNTIF(H245:AU245,"&lt;&gt;")=0,"",SUMPRODUCT(((Recommendations[ImplStatus]="Implemented")+(Recommendations[ImplStatus]="Compensated"))*ISNUMBER(MATCH(Recommendations[Id],H245:AU245,0)))/COUNTIF(H245:AU245,"&lt;&gt;"))</f>
        <v/>
      </c>
      <c r="H245" s="246"/>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4717</v>
      </c>
      <c r="B246" s="234" t="s">
        <v>2630</v>
      </c>
      <c r="C246" s="235" t="s">
        <v>4812</v>
      </c>
      <c r="D246" s="238" t="s">
        <v>4813</v>
      </c>
      <c r="E246" s="239" t="s">
        <v>4318</v>
      </c>
      <c r="F246" s="242" t="s">
        <v>4797</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4717</v>
      </c>
      <c r="B247" s="234" t="s">
        <v>2630</v>
      </c>
      <c r="C247" s="235" t="s">
        <v>4814</v>
      </c>
      <c r="D247" s="238" t="s">
        <v>4815</v>
      </c>
      <c r="E247" s="239" t="s">
        <v>4318</v>
      </c>
      <c r="F247" s="242" t="s">
        <v>4797</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4717</v>
      </c>
      <c r="B248" s="234" t="s">
        <v>2630</v>
      </c>
      <c r="C248" s="235" t="s">
        <v>4816</v>
      </c>
      <c r="D248" s="238" t="s">
        <v>4817</v>
      </c>
      <c r="E248" s="239" t="s">
        <v>4347</v>
      </c>
      <c r="F248" s="242" t="s">
        <v>4797</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4717</v>
      </c>
      <c r="B249" s="234" t="s">
        <v>2630</v>
      </c>
      <c r="C249" s="235" t="s">
        <v>4818</v>
      </c>
      <c r="D249" s="238" t="s">
        <v>4819</v>
      </c>
      <c r="E249" s="239" t="s">
        <v>4347</v>
      </c>
      <c r="F249" s="242" t="s">
        <v>4820</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4717</v>
      </c>
      <c r="B250" s="234" t="s">
        <v>2630</v>
      </c>
      <c r="C250" s="235" t="s">
        <v>4821</v>
      </c>
      <c r="D250" s="238" t="s">
        <v>4822</v>
      </c>
      <c r="E250" s="239" t="s">
        <v>4347</v>
      </c>
      <c r="F250" s="242" t="s">
        <v>4820</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4717</v>
      </c>
      <c r="B251" s="233" t="s">
        <v>4823</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4717</v>
      </c>
      <c r="B252" s="234" t="s">
        <v>4823</v>
      </c>
      <c r="C252" s="235" t="s">
        <v>4824</v>
      </c>
      <c r="D252" s="238" t="s">
        <v>4825</v>
      </c>
      <c r="E252" s="239" t="s">
        <v>4414</v>
      </c>
      <c r="F252" s="242" t="s">
        <v>4826</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4717</v>
      </c>
      <c r="B253" s="234" t="s">
        <v>4823</v>
      </c>
      <c r="C253" s="235" t="s">
        <v>4827</v>
      </c>
      <c r="D253" s="238" t="s">
        <v>4828</v>
      </c>
      <c r="E253" s="239" t="s">
        <v>4414</v>
      </c>
      <c r="F253" s="242" t="s">
        <v>4826</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4717</v>
      </c>
      <c r="B254" s="234" t="s">
        <v>4823</v>
      </c>
      <c r="C254" s="235" t="s">
        <v>4829</v>
      </c>
      <c r="D254" s="238" t="s">
        <v>4830</v>
      </c>
      <c r="E254" s="239" t="s">
        <v>4414</v>
      </c>
      <c r="F254" s="242" t="s">
        <v>4826</v>
      </c>
      <c r="G254" s="245">
        <f>IF(COUNTIF(H254:AU254,"&lt;&gt;")=0,"",SUMPRODUCT(((Recommendations[ImplStatus]="Implemented")+(Recommendations[ImplStatus]="Compensated"))*ISNUMBER(MATCH(Recommendations[Id],H254:AU254,0)))/COUNTIF(H254:AU254,"&lt;&gt;"))</f>
        <v>0</v>
      </c>
      <c r="H254" s="246" t="s">
        <v>504</v>
      </c>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4717</v>
      </c>
      <c r="B255" s="234" t="s">
        <v>4823</v>
      </c>
      <c r="C255" s="235" t="s">
        <v>4831</v>
      </c>
      <c r="D255" s="238" t="s">
        <v>4832</v>
      </c>
      <c r="E255" s="239" t="s">
        <v>4414</v>
      </c>
      <c r="F255" s="242" t="s">
        <v>4826</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4717</v>
      </c>
      <c r="B256" s="234" t="s">
        <v>4823</v>
      </c>
      <c r="C256" s="235" t="s">
        <v>4833</v>
      </c>
      <c r="D256" s="238" t="s">
        <v>4834</v>
      </c>
      <c r="E256" s="239" t="s">
        <v>4414</v>
      </c>
      <c r="F256" s="242" t="s">
        <v>4826</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4717</v>
      </c>
      <c r="B257" s="234" t="s">
        <v>4823</v>
      </c>
      <c r="C257" s="235" t="s">
        <v>4835</v>
      </c>
      <c r="D257" s="238" t="s">
        <v>4836</v>
      </c>
      <c r="E257" s="239" t="s">
        <v>4318</v>
      </c>
      <c r="F257" s="242" t="s">
        <v>4826</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4717</v>
      </c>
      <c r="B258" s="234" t="s">
        <v>4823</v>
      </c>
      <c r="C258" s="235" t="s">
        <v>4837</v>
      </c>
      <c r="D258" s="238" t="s">
        <v>4838</v>
      </c>
      <c r="E258" s="239" t="s">
        <v>4318</v>
      </c>
      <c r="F258" s="242" t="s">
        <v>4826</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4717</v>
      </c>
      <c r="B259" s="234" t="s">
        <v>4823</v>
      </c>
      <c r="C259" s="235" t="s">
        <v>4839</v>
      </c>
      <c r="D259" s="238" t="s">
        <v>4840</v>
      </c>
      <c r="E259" s="239" t="s">
        <v>4318</v>
      </c>
      <c r="F259" s="242" t="s">
        <v>4826</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4717</v>
      </c>
      <c r="B260" s="234" t="s">
        <v>4823</v>
      </c>
      <c r="C260" s="235" t="s">
        <v>4841</v>
      </c>
      <c r="D260" s="238" t="s">
        <v>4842</v>
      </c>
      <c r="E260" s="239" t="s">
        <v>4318</v>
      </c>
      <c r="F260" s="242" t="s">
        <v>4826</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4717</v>
      </c>
      <c r="B261" s="234" t="s">
        <v>4823</v>
      </c>
      <c r="C261" s="235" t="s">
        <v>4843</v>
      </c>
      <c r="D261" s="238" t="s">
        <v>4844</v>
      </c>
      <c r="E261" s="239" t="s">
        <v>4462</v>
      </c>
      <c r="F261" s="242" t="s">
        <v>4826</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4717</v>
      </c>
      <c r="B262" s="234" t="s">
        <v>4823</v>
      </c>
      <c r="C262" s="235" t="s">
        <v>4845</v>
      </c>
      <c r="D262" s="238" t="s">
        <v>4846</v>
      </c>
      <c r="E262" s="239" t="s">
        <v>4462</v>
      </c>
      <c r="F262" s="242" t="s">
        <v>4826</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4717</v>
      </c>
      <c r="B263" s="234" t="s">
        <v>4823</v>
      </c>
      <c r="C263" s="235" t="s">
        <v>4847</v>
      </c>
      <c r="D263" s="238" t="s">
        <v>4848</v>
      </c>
      <c r="E263" s="239" t="s">
        <v>4462</v>
      </c>
      <c r="F263" s="242" t="s">
        <v>4826</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4717</v>
      </c>
      <c r="B264" s="233" t="s">
        <v>4849</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4717</v>
      </c>
      <c r="B265" s="234" t="s">
        <v>4849</v>
      </c>
      <c r="C265" s="235" t="s">
        <v>4850</v>
      </c>
      <c r="D265" s="238" t="s">
        <v>4851</v>
      </c>
      <c r="E265" s="239" t="s">
        <v>4347</v>
      </c>
      <c r="F265" s="242" t="s">
        <v>4852</v>
      </c>
      <c r="G265" s="245" t="str">
        <f>IF(COUNTIF(H265:AU265,"&lt;&gt;")=0,"",SUMPRODUCT(((Recommendations[ImplStatus]="Implemented")+(Recommendations[ImplStatus]="Compensated"))*ISNUMBER(MATCH(Recommendations[Id],H265:AU265,0)))/COUNTIF(H265:AU265,"&lt;&gt;"))</f>
        <v/>
      </c>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4717</v>
      </c>
      <c r="B266" s="234" t="s">
        <v>4849</v>
      </c>
      <c r="C266" s="235" t="s">
        <v>4853</v>
      </c>
      <c r="D266" s="238" t="s">
        <v>4854</v>
      </c>
      <c r="E266" s="239" t="s">
        <v>4347</v>
      </c>
      <c r="F266" s="242" t="s">
        <v>4852</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4717</v>
      </c>
      <c r="B267" s="234" t="s">
        <v>4849</v>
      </c>
      <c r="C267" s="235" t="s">
        <v>4855</v>
      </c>
      <c r="D267" s="238" t="s">
        <v>4856</v>
      </c>
      <c r="E267" s="239" t="s">
        <v>4347</v>
      </c>
      <c r="F267" s="242" t="s">
        <v>4852</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4717</v>
      </c>
      <c r="B268" s="234" t="s">
        <v>4849</v>
      </c>
      <c r="C268" s="235" t="s">
        <v>4857</v>
      </c>
      <c r="D268" s="238" t="s">
        <v>4858</v>
      </c>
      <c r="E268" s="239" t="s">
        <v>4347</v>
      </c>
      <c r="F268" s="242" t="s">
        <v>4852</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4717</v>
      </c>
      <c r="B269" s="234" t="s">
        <v>4849</v>
      </c>
      <c r="C269" s="235" t="s">
        <v>4859</v>
      </c>
      <c r="D269" s="238" t="s">
        <v>4860</v>
      </c>
      <c r="E269" s="239" t="s">
        <v>4347</v>
      </c>
      <c r="F269" s="242" t="s">
        <v>4852</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4717</v>
      </c>
      <c r="B270" s="234" t="s">
        <v>4849</v>
      </c>
      <c r="C270" s="235" t="s">
        <v>4861</v>
      </c>
      <c r="D270" s="238" t="s">
        <v>4862</v>
      </c>
      <c r="E270" s="239" t="s">
        <v>4347</v>
      </c>
      <c r="F270" s="242" t="s">
        <v>4852</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4717</v>
      </c>
      <c r="B271" s="234" t="s">
        <v>4849</v>
      </c>
      <c r="C271" s="235" t="s">
        <v>4863</v>
      </c>
      <c r="D271" s="238" t="s">
        <v>4864</v>
      </c>
      <c r="E271" s="239" t="s">
        <v>4347</v>
      </c>
      <c r="F271" s="242" t="s">
        <v>4852</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4717</v>
      </c>
      <c r="B272" s="234" t="s">
        <v>4849</v>
      </c>
      <c r="C272" s="235" t="s">
        <v>4865</v>
      </c>
      <c r="D272" s="238" t="s">
        <v>4866</v>
      </c>
      <c r="E272" s="239" t="s">
        <v>4347</v>
      </c>
      <c r="F272" s="242" t="s">
        <v>4852</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4717</v>
      </c>
      <c r="B273" s="234" t="s">
        <v>4849</v>
      </c>
      <c r="C273" s="235" t="s">
        <v>4867</v>
      </c>
      <c r="D273" s="238" t="s">
        <v>4868</v>
      </c>
      <c r="E273" s="239" t="s">
        <v>4347</v>
      </c>
      <c r="F273" s="242" t="s">
        <v>4852</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4869</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4869</v>
      </c>
      <c r="B275" s="233" t="s">
        <v>4870</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4869</v>
      </c>
      <c r="B276" s="234" t="s">
        <v>4870</v>
      </c>
      <c r="C276" s="235" t="s">
        <v>4871</v>
      </c>
      <c r="D276" s="238" t="s">
        <v>4872</v>
      </c>
      <c r="E276" s="239" t="s">
        <v>4318</v>
      </c>
      <c r="F276" s="242" t="s">
        <v>4873</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4869</v>
      </c>
      <c r="B277" s="234" t="s">
        <v>4870</v>
      </c>
      <c r="C277" s="235" t="s">
        <v>4874</v>
      </c>
      <c r="D277" s="238" t="s">
        <v>4875</v>
      </c>
      <c r="E277" s="239" t="s">
        <v>4318</v>
      </c>
      <c r="F277" s="242" t="s">
        <v>4873</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4869</v>
      </c>
      <c r="B278" s="234" t="s">
        <v>4870</v>
      </c>
      <c r="C278" s="235" t="s">
        <v>4876</v>
      </c>
      <c r="D278" s="238" t="s">
        <v>4877</v>
      </c>
      <c r="E278" s="239" t="s">
        <v>4318</v>
      </c>
      <c r="F278" s="242" t="s">
        <v>4873</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4869</v>
      </c>
      <c r="B279" s="234" t="s">
        <v>4870</v>
      </c>
      <c r="C279" s="235" t="s">
        <v>4878</v>
      </c>
      <c r="D279" s="238" t="s">
        <v>4879</v>
      </c>
      <c r="E279" s="239" t="s">
        <v>4318</v>
      </c>
      <c r="F279" s="242" t="s">
        <v>4873</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4869</v>
      </c>
      <c r="B280" s="234" t="s">
        <v>4870</v>
      </c>
      <c r="C280" s="235" t="s">
        <v>4880</v>
      </c>
      <c r="D280" s="238" t="s">
        <v>4881</v>
      </c>
      <c r="E280" s="239" t="s">
        <v>4318</v>
      </c>
      <c r="F280" s="242" t="s">
        <v>4873</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4869</v>
      </c>
      <c r="B281" s="234" t="s">
        <v>4870</v>
      </c>
      <c r="C281" s="235" t="s">
        <v>4882</v>
      </c>
      <c r="D281" s="238" t="s">
        <v>4883</v>
      </c>
      <c r="E281" s="239" t="s">
        <v>4318</v>
      </c>
      <c r="F281" s="242" t="s">
        <v>4873</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4869</v>
      </c>
      <c r="B282" s="234" t="s">
        <v>4870</v>
      </c>
      <c r="C282" s="235" t="s">
        <v>4884</v>
      </c>
      <c r="D282" s="238" t="s">
        <v>4885</v>
      </c>
      <c r="E282" s="239" t="s">
        <v>4318</v>
      </c>
      <c r="F282" s="242" t="s">
        <v>4873</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4869</v>
      </c>
      <c r="B283" s="234" t="s">
        <v>4870</v>
      </c>
      <c r="C283" s="235" t="s">
        <v>4886</v>
      </c>
      <c r="D283" s="238" t="s">
        <v>4887</v>
      </c>
      <c r="E283" s="239" t="s">
        <v>4414</v>
      </c>
      <c r="F283" s="242" t="s">
        <v>4888</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4869</v>
      </c>
      <c r="B284" s="234" t="s">
        <v>4870</v>
      </c>
      <c r="C284" s="235" t="s">
        <v>4889</v>
      </c>
      <c r="D284" s="238" t="s">
        <v>4890</v>
      </c>
      <c r="E284" s="239" t="s">
        <v>4414</v>
      </c>
      <c r="F284" s="242" t="s">
        <v>4888</v>
      </c>
      <c r="G284" s="245" t="str">
        <f>IF(COUNTIF(H284:AU284,"&lt;&gt;")=0,"",SUMPRODUCT(((Recommendations[ImplStatus]="Implemented")+(Recommendations[ImplStatus]="Compensated"))*ISNUMBER(MATCH(Recommendations[Id],H284:AU284,0)))/COUNTIF(H284:AU284,"&lt;&gt;"))</f>
        <v/>
      </c>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4869</v>
      </c>
      <c r="B285" s="234" t="s">
        <v>4870</v>
      </c>
      <c r="C285" s="235" t="s">
        <v>4891</v>
      </c>
      <c r="D285" s="238" t="s">
        <v>4892</v>
      </c>
      <c r="E285" s="239" t="s">
        <v>4318</v>
      </c>
      <c r="F285" s="242" t="s">
        <v>4888</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4869</v>
      </c>
      <c r="B286" s="234" t="s">
        <v>4870</v>
      </c>
      <c r="C286" s="235" t="s">
        <v>4893</v>
      </c>
      <c r="D286" s="238" t="s">
        <v>4894</v>
      </c>
      <c r="E286" s="239" t="s">
        <v>4347</v>
      </c>
      <c r="F286" s="242" t="s">
        <v>4888</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4869</v>
      </c>
      <c r="B287" s="234" t="s">
        <v>4870</v>
      </c>
      <c r="C287" s="235" t="s">
        <v>4895</v>
      </c>
      <c r="D287" s="238" t="s">
        <v>4896</v>
      </c>
      <c r="E287" s="239" t="s">
        <v>4347</v>
      </c>
      <c r="F287" s="242" t="s">
        <v>4888</v>
      </c>
      <c r="G287" s="245">
        <f>IF(COUNTIF(H287:AU287,"&lt;&gt;")=0,"",SUMPRODUCT(((Recommendations[ImplStatus]="Implemented")+(Recommendations[ImplStatus]="Compensated"))*ISNUMBER(MATCH(Recommendations[Id],H287:AU287,0)))/COUNTIF(H287:AU287,"&lt;&gt;"))</f>
        <v>0</v>
      </c>
      <c r="H287" s="246" t="s">
        <v>75</v>
      </c>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4869</v>
      </c>
      <c r="B288" s="234" t="s">
        <v>4870</v>
      </c>
      <c r="C288" s="235" t="s">
        <v>4897</v>
      </c>
      <c r="D288" s="238" t="s">
        <v>4898</v>
      </c>
      <c r="E288" s="239" t="s">
        <v>4347</v>
      </c>
      <c r="F288" s="242" t="s">
        <v>4888</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4869</v>
      </c>
      <c r="B289" s="234" t="s">
        <v>4870</v>
      </c>
      <c r="C289" s="235" t="s">
        <v>4899</v>
      </c>
      <c r="D289" s="238" t="s">
        <v>4900</v>
      </c>
      <c r="E289" s="239" t="s">
        <v>4347</v>
      </c>
      <c r="F289" s="242" t="s">
        <v>4888</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4869</v>
      </c>
      <c r="B290" s="234" t="s">
        <v>4870</v>
      </c>
      <c r="C290" s="235" t="s">
        <v>4901</v>
      </c>
      <c r="D290" s="238" t="s">
        <v>4902</v>
      </c>
      <c r="E290" s="239" t="s">
        <v>4318</v>
      </c>
      <c r="F290" s="242" t="s">
        <v>4888</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4869</v>
      </c>
      <c r="B291" s="234" t="s">
        <v>4870</v>
      </c>
      <c r="C291" s="235" t="s">
        <v>4903</v>
      </c>
      <c r="D291" s="238" t="s">
        <v>4904</v>
      </c>
      <c r="E291" s="239" t="s">
        <v>4347</v>
      </c>
      <c r="F291" s="242" t="s">
        <v>4905</v>
      </c>
      <c r="G291" s="245" t="str">
        <f>IF(COUNTIF(H291:AU291,"&lt;&gt;")=0,"",SUMPRODUCT(((Recommendations[ImplStatus]="Implemented")+(Recommendations[ImplStatus]="Compensated"))*ISNUMBER(MATCH(Recommendations[Id],H291:AU291,0)))/COUNTIF(H291:AU291,"&lt;&gt;"))</f>
        <v/>
      </c>
      <c r="H291" s="246"/>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4869</v>
      </c>
      <c r="B292" s="234" t="s">
        <v>4870</v>
      </c>
      <c r="C292" s="235" t="s">
        <v>4906</v>
      </c>
      <c r="D292" s="238" t="s">
        <v>4907</v>
      </c>
      <c r="E292" s="239" t="s">
        <v>4347</v>
      </c>
      <c r="F292" s="242" t="s">
        <v>4905</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4869</v>
      </c>
      <c r="B293" s="234" t="s">
        <v>4870</v>
      </c>
      <c r="C293" s="235" t="s">
        <v>4908</v>
      </c>
      <c r="D293" s="238" t="s">
        <v>4909</v>
      </c>
      <c r="E293" s="239" t="s">
        <v>4597</v>
      </c>
      <c r="F293" s="242" t="s">
        <v>4888</v>
      </c>
      <c r="G293" s="245">
        <f>IF(COUNTIF(H293:AU293,"&lt;&gt;")=0,"",SUMPRODUCT(((Recommendations[ImplStatus]="Implemented")+(Recommendations[ImplStatus]="Compensated"))*ISNUMBER(MATCH(Recommendations[Id],H293:AU293,0)))/COUNTIF(H293:AU293,"&lt;&gt;"))</f>
        <v>0</v>
      </c>
      <c r="H293" s="246" t="s">
        <v>215</v>
      </c>
      <c r="I293" s="246" t="s">
        <v>598</v>
      </c>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4869</v>
      </c>
      <c r="B294" s="234" t="s">
        <v>4870</v>
      </c>
      <c r="C294" s="235" t="s">
        <v>4910</v>
      </c>
      <c r="D294" s="238" t="s">
        <v>4911</v>
      </c>
      <c r="E294" s="239" t="s">
        <v>4597</v>
      </c>
      <c r="F294" s="242" t="s">
        <v>4888</v>
      </c>
      <c r="G294" s="245">
        <f>IF(COUNTIF(H294:AU294,"&lt;&gt;")=0,"",SUMPRODUCT(((Recommendations[ImplStatus]="Implemented")+(Recommendations[ImplStatus]="Compensated"))*ISNUMBER(MATCH(Recommendations[Id],H294:AU294,0)))/COUNTIF(H294:AU294,"&lt;&gt;"))</f>
        <v>0</v>
      </c>
      <c r="H294" s="246" t="s">
        <v>85</v>
      </c>
      <c r="I294" s="246" t="s">
        <v>90</v>
      </c>
      <c r="J294" s="246" t="s">
        <v>95</v>
      </c>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4869</v>
      </c>
      <c r="B295" s="234" t="s">
        <v>4870</v>
      </c>
      <c r="C295" s="235" t="s">
        <v>4912</v>
      </c>
      <c r="D295" s="238" t="s">
        <v>4913</v>
      </c>
      <c r="E295" s="239" t="s">
        <v>4414</v>
      </c>
      <c r="F295" s="242" t="s">
        <v>4888</v>
      </c>
      <c r="G295" s="245">
        <f>IF(COUNTIF(H295:AU295,"&lt;&gt;")=0,"",SUMPRODUCT(((Recommendations[ImplStatus]="Implemented")+(Recommendations[ImplStatus]="Compensated"))*ISNUMBER(MATCH(Recommendations[Id],H295:AU295,0)))/COUNTIF(H295:AU295,"&lt;&gt;"))</f>
        <v>0</v>
      </c>
      <c r="H295" s="246" t="s">
        <v>315</v>
      </c>
      <c r="I295" s="246" t="s">
        <v>410</v>
      </c>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4869</v>
      </c>
      <c r="B296" s="234" t="s">
        <v>4870</v>
      </c>
      <c r="C296" s="235" t="s">
        <v>4914</v>
      </c>
      <c r="D296" s="238" t="s">
        <v>4915</v>
      </c>
      <c r="E296" s="239" t="s">
        <v>4414</v>
      </c>
      <c r="F296" s="242" t="s">
        <v>4888</v>
      </c>
      <c r="G296" s="245">
        <f>IF(COUNTIF(H296:AU296,"&lt;&gt;")=0,"",SUMPRODUCT(((Recommendations[ImplStatus]="Implemented")+(Recommendations[ImplStatus]="Compensated"))*ISNUMBER(MATCH(Recommendations[Id],H296:AU296,0)))/COUNTIF(H296:AU296,"&lt;&gt;"))</f>
        <v>0</v>
      </c>
      <c r="H296" s="246" t="s">
        <v>110</v>
      </c>
      <c r="I296" s="246" t="s">
        <v>120</v>
      </c>
      <c r="J296" s="246" t="s">
        <v>603</v>
      </c>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4869</v>
      </c>
      <c r="B297" s="234" t="s">
        <v>4870</v>
      </c>
      <c r="C297" s="235" t="s">
        <v>4916</v>
      </c>
      <c r="D297" s="238" t="s">
        <v>4917</v>
      </c>
      <c r="E297" s="239" t="s">
        <v>4318</v>
      </c>
      <c r="F297" s="242" t="s">
        <v>4888</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4869</v>
      </c>
      <c r="B298" s="234" t="s">
        <v>4870</v>
      </c>
      <c r="C298" s="235" t="s">
        <v>4918</v>
      </c>
      <c r="D298" s="238" t="s">
        <v>4919</v>
      </c>
      <c r="E298" s="239" t="s">
        <v>4414</v>
      </c>
      <c r="F298" s="242" t="s">
        <v>4888</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4869</v>
      </c>
      <c r="B299" s="234" t="s">
        <v>4870</v>
      </c>
      <c r="C299" s="235" t="s">
        <v>4920</v>
      </c>
      <c r="D299" s="238" t="s">
        <v>4921</v>
      </c>
      <c r="E299" s="239" t="s">
        <v>4347</v>
      </c>
      <c r="F299" s="242" t="s">
        <v>4888</v>
      </c>
      <c r="G299" s="245">
        <f>IF(COUNTIF(H299:AU299,"&lt;&gt;")=0,"",SUMPRODUCT(((Recommendations[ImplStatus]="Implemented")+(Recommendations[ImplStatus]="Compensated"))*ISNUMBER(MATCH(Recommendations[Id],H299:AU299,0)))/COUNTIF(H299:AU299,"&lt;&gt;"))</f>
        <v>0</v>
      </c>
      <c r="H299" s="246" t="s">
        <v>125</v>
      </c>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4869</v>
      </c>
      <c r="B300" s="234" t="s">
        <v>4870</v>
      </c>
      <c r="C300" s="235" t="s">
        <v>4922</v>
      </c>
      <c r="D300" s="238" t="s">
        <v>4923</v>
      </c>
      <c r="E300" s="239" t="s">
        <v>4414</v>
      </c>
      <c r="F300" s="242" t="s">
        <v>4888</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4869</v>
      </c>
      <c r="B301" s="234" t="s">
        <v>4870</v>
      </c>
      <c r="C301" s="235" t="s">
        <v>4924</v>
      </c>
      <c r="D301" s="238" t="s">
        <v>4925</v>
      </c>
      <c r="E301" s="239" t="s">
        <v>4462</v>
      </c>
      <c r="F301" s="242" t="s">
        <v>4888</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4869</v>
      </c>
      <c r="B302" s="234" t="s">
        <v>4870</v>
      </c>
      <c r="C302" s="235" t="s">
        <v>4926</v>
      </c>
      <c r="D302" s="238" t="s">
        <v>4927</v>
      </c>
      <c r="E302" s="239" t="s">
        <v>4462</v>
      </c>
      <c r="F302" s="242" t="s">
        <v>4888</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4869</v>
      </c>
      <c r="B303" s="233" t="s">
        <v>2363</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4869</v>
      </c>
      <c r="B304" s="234" t="s">
        <v>2363</v>
      </c>
      <c r="C304" s="235" t="s">
        <v>4928</v>
      </c>
      <c r="D304" s="238" t="s">
        <v>4929</v>
      </c>
      <c r="E304" s="239" t="s">
        <v>4318</v>
      </c>
      <c r="F304" s="242" t="s">
        <v>4930</v>
      </c>
      <c r="G304" s="245">
        <f>IF(COUNTIF(H304:AU304,"&lt;&gt;")=0,"",SUMPRODUCT(((Recommendations[ImplStatus]="Implemented")+(Recommendations[ImplStatus]="Compensated"))*ISNUMBER(MATCH(Recommendations[Id],H304:AU304,0)))/COUNTIF(H304:AU304,"&lt;&gt;"))</f>
        <v>0</v>
      </c>
      <c r="H304" s="246" t="s">
        <v>170</v>
      </c>
      <c r="I304" s="246" t="s">
        <v>1185</v>
      </c>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4869</v>
      </c>
      <c r="B305" s="234" t="s">
        <v>2363</v>
      </c>
      <c r="C305" s="235" t="s">
        <v>4931</v>
      </c>
      <c r="D305" s="238" t="s">
        <v>4932</v>
      </c>
      <c r="E305" s="239" t="s">
        <v>4318</v>
      </c>
      <c r="F305" s="242" t="s">
        <v>4930</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4869</v>
      </c>
      <c r="B306" s="234" t="s">
        <v>2363</v>
      </c>
      <c r="C306" s="235" t="s">
        <v>4933</v>
      </c>
      <c r="D306" s="238" t="s">
        <v>4934</v>
      </c>
      <c r="E306" s="239" t="s">
        <v>4318</v>
      </c>
      <c r="F306" s="242" t="s">
        <v>4930</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4869</v>
      </c>
      <c r="B307" s="234" t="s">
        <v>2363</v>
      </c>
      <c r="C307" s="235" t="s">
        <v>4935</v>
      </c>
      <c r="D307" s="238" t="s">
        <v>4936</v>
      </c>
      <c r="E307" s="239" t="s">
        <v>4318</v>
      </c>
      <c r="F307" s="242" t="s">
        <v>4930</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4869</v>
      </c>
      <c r="B308" s="234" t="s">
        <v>2363</v>
      </c>
      <c r="C308" s="235" t="s">
        <v>4937</v>
      </c>
      <c r="D308" s="238" t="s">
        <v>4938</v>
      </c>
      <c r="E308" s="239" t="s">
        <v>4414</v>
      </c>
      <c r="F308" s="242" t="s">
        <v>4930</v>
      </c>
      <c r="G308" s="245">
        <f>IF(COUNTIF(H308:AU308,"&lt;&gt;")=0,"",SUMPRODUCT(((Recommendations[ImplStatus]="Implemented")+(Recommendations[ImplStatus]="Compensated"))*ISNUMBER(MATCH(Recommendations[Id],H308:AU308,0)))/COUNTIF(H308:AU308,"&lt;&gt;"))</f>
        <v>0</v>
      </c>
      <c r="H308" s="246" t="s">
        <v>195</v>
      </c>
      <c r="I308" s="246" t="s">
        <v>285</v>
      </c>
      <c r="J308" s="246" t="s">
        <v>1131</v>
      </c>
      <c r="K308" s="246" t="s">
        <v>1141</v>
      </c>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4869</v>
      </c>
      <c r="B309" s="234" t="s">
        <v>2363</v>
      </c>
      <c r="C309" s="235" t="s">
        <v>4939</v>
      </c>
      <c r="D309" s="238" t="s">
        <v>4940</v>
      </c>
      <c r="E309" s="239" t="s">
        <v>4414</v>
      </c>
      <c r="F309" s="242" t="s">
        <v>4930</v>
      </c>
      <c r="G309" s="245" t="str">
        <f>IF(COUNTIF(H309:AU309,"&lt;&gt;")=0,"",SUMPRODUCT(((Recommendations[ImplStatus]="Implemented")+(Recommendations[ImplStatus]="Compensated"))*ISNUMBER(MATCH(Recommendations[Id],H309:AU309,0)))/COUNTIF(H309:AU309,"&lt;&gt;"))</f>
        <v/>
      </c>
      <c r="H309" s="246"/>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4869</v>
      </c>
      <c r="B310" s="234" t="s">
        <v>2363</v>
      </c>
      <c r="C310" s="235" t="s">
        <v>4941</v>
      </c>
      <c r="D310" s="238" t="s">
        <v>4942</v>
      </c>
      <c r="E310" s="239" t="s">
        <v>4414</v>
      </c>
      <c r="F310" s="242" t="s">
        <v>4930</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4869</v>
      </c>
      <c r="B311" s="234" t="s">
        <v>2363</v>
      </c>
      <c r="C311" s="235" t="s">
        <v>4943</v>
      </c>
      <c r="D311" s="238" t="s">
        <v>4944</v>
      </c>
      <c r="E311" s="239" t="s">
        <v>4414</v>
      </c>
      <c r="F311" s="242" t="s">
        <v>4930</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4869</v>
      </c>
      <c r="B312" s="234" t="s">
        <v>2363</v>
      </c>
      <c r="C312" s="235" t="s">
        <v>4945</v>
      </c>
      <c r="D312" s="238" t="s">
        <v>4946</v>
      </c>
      <c r="E312" s="239" t="s">
        <v>4414</v>
      </c>
      <c r="F312" s="242" t="s">
        <v>4930</v>
      </c>
      <c r="G312" s="245" t="str">
        <f>IF(COUNTIF(H312:AU312,"&lt;&gt;")=0,"",SUMPRODUCT(((Recommendations[ImplStatus]="Implemented")+(Recommendations[ImplStatus]="Compensated"))*ISNUMBER(MATCH(Recommendations[Id],H312:AU312,0)))/COUNTIF(H312:AU312,"&lt;&gt;"))</f>
        <v/>
      </c>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4869</v>
      </c>
      <c r="B313" s="234" t="s">
        <v>2363</v>
      </c>
      <c r="C313" s="235" t="s">
        <v>4947</v>
      </c>
      <c r="D313" s="238" t="s">
        <v>4948</v>
      </c>
      <c r="E313" s="239" t="s">
        <v>4347</v>
      </c>
      <c r="F313" s="242" t="s">
        <v>4930</v>
      </c>
      <c r="G313" s="245">
        <f>IF(COUNTIF(H313:AU313,"&lt;&gt;")=0,"",SUMPRODUCT(((Recommendations[ImplStatus]="Implemented")+(Recommendations[ImplStatus]="Compensated"))*ISNUMBER(MATCH(Recommendations[Id],H313:AU313,0)))/COUNTIF(H313:AU313,"&lt;&gt;"))</f>
        <v>0</v>
      </c>
      <c r="H313" s="246" t="s">
        <v>23</v>
      </c>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4869</v>
      </c>
      <c r="B314" s="234" t="s">
        <v>2363</v>
      </c>
      <c r="C314" s="235" t="s">
        <v>4949</v>
      </c>
      <c r="D314" s="238" t="s">
        <v>4950</v>
      </c>
      <c r="E314" s="239" t="s">
        <v>4347</v>
      </c>
      <c r="F314" s="242" t="s">
        <v>4930</v>
      </c>
      <c r="G314" s="245">
        <f>IF(COUNTIF(H314:AU314,"&lt;&gt;")=0,"",SUMPRODUCT(((Recommendations[ImplStatus]="Implemented")+(Recommendations[ImplStatus]="Compensated"))*ISNUMBER(MATCH(Recommendations[Id],H314:AU314,0)))/COUNTIF(H314:AU314,"&lt;&gt;"))</f>
        <v>0</v>
      </c>
      <c r="H314" s="246" t="s">
        <v>783</v>
      </c>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4869</v>
      </c>
      <c r="B315" s="234" t="s">
        <v>2363</v>
      </c>
      <c r="C315" s="235" t="s">
        <v>4951</v>
      </c>
      <c r="D315" s="238" t="s">
        <v>4952</v>
      </c>
      <c r="E315" s="239" t="s">
        <v>4347</v>
      </c>
      <c r="F315" s="242" t="s">
        <v>4930</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4869</v>
      </c>
      <c r="B316" s="234" t="s">
        <v>2363</v>
      </c>
      <c r="C316" s="235" t="s">
        <v>4953</v>
      </c>
      <c r="D316" s="238" t="s">
        <v>4954</v>
      </c>
      <c r="E316" s="239" t="s">
        <v>4347</v>
      </c>
      <c r="F316" s="242" t="s">
        <v>4930</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4869</v>
      </c>
      <c r="B317" s="234" t="s">
        <v>2363</v>
      </c>
      <c r="C317" s="235" t="s">
        <v>4955</v>
      </c>
      <c r="D317" s="238" t="s">
        <v>4956</v>
      </c>
      <c r="E317" s="239" t="s">
        <v>4414</v>
      </c>
      <c r="F317" s="242" t="s">
        <v>4888</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4869</v>
      </c>
      <c r="B318" s="234" t="s">
        <v>2363</v>
      </c>
      <c r="C318" s="235" t="s">
        <v>4957</v>
      </c>
      <c r="D318" s="238" t="s">
        <v>4958</v>
      </c>
      <c r="E318" s="239" t="s">
        <v>4462</v>
      </c>
      <c r="F318" s="242" t="s">
        <v>4888</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4869</v>
      </c>
      <c r="B319" s="234" t="s">
        <v>2363</v>
      </c>
      <c r="C319" s="235" t="s">
        <v>4959</v>
      </c>
      <c r="D319" s="238" t="s">
        <v>4960</v>
      </c>
      <c r="E319" s="239" t="s">
        <v>4462</v>
      </c>
      <c r="F319" s="242" t="s">
        <v>4888</v>
      </c>
      <c r="G319" s="245" t="str">
        <f>IF(COUNTIF(H319:AU319,"&lt;&gt;")=0,"",SUMPRODUCT(((Recommendations[ImplStatus]="Implemented")+(Recommendations[ImplStatus]="Compensated"))*ISNUMBER(MATCH(Recommendations[Id],H319:AU319,0)))/COUNTIF(H319:AU319,"&lt;&gt;"))</f>
        <v/>
      </c>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4869</v>
      </c>
      <c r="B320" s="233" t="s">
        <v>4961</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4869</v>
      </c>
      <c r="B321" s="234" t="s">
        <v>4961</v>
      </c>
      <c r="C321" s="235" t="s">
        <v>4962</v>
      </c>
      <c r="D321" s="238" t="s">
        <v>4963</v>
      </c>
      <c r="E321" s="239" t="s">
        <v>4347</v>
      </c>
      <c r="F321" s="242" t="s">
        <v>4964</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4869</v>
      </c>
      <c r="B322" s="234" t="s">
        <v>4961</v>
      </c>
      <c r="C322" s="235" t="s">
        <v>4965</v>
      </c>
      <c r="D322" s="238" t="s">
        <v>4966</v>
      </c>
      <c r="E322" s="239" t="s">
        <v>4347</v>
      </c>
      <c r="F322" s="242" t="s">
        <v>4964</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4869</v>
      </c>
      <c r="B323" s="234" t="s">
        <v>4961</v>
      </c>
      <c r="C323" s="235" t="s">
        <v>4967</v>
      </c>
      <c r="D323" s="238" t="s">
        <v>4968</v>
      </c>
      <c r="E323" s="239" t="s">
        <v>4347</v>
      </c>
      <c r="F323" s="242" t="s">
        <v>4964</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4869</v>
      </c>
      <c r="B324" s="234" t="s">
        <v>4961</v>
      </c>
      <c r="C324" s="235" t="s">
        <v>4969</v>
      </c>
      <c r="D324" s="238" t="s">
        <v>4970</v>
      </c>
      <c r="E324" s="239" t="s">
        <v>4347</v>
      </c>
      <c r="F324" s="242" t="s">
        <v>4964</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4869</v>
      </c>
      <c r="B325" s="234" t="s">
        <v>4961</v>
      </c>
      <c r="C325" s="235" t="s">
        <v>4971</v>
      </c>
      <c r="D325" s="238" t="s">
        <v>4972</v>
      </c>
      <c r="E325" s="239" t="s">
        <v>4347</v>
      </c>
      <c r="F325" s="242" t="s">
        <v>4964</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4869</v>
      </c>
      <c r="B326" s="234" t="s">
        <v>4961</v>
      </c>
      <c r="C326" s="235" t="s">
        <v>4973</v>
      </c>
      <c r="D326" s="238" t="s">
        <v>4974</v>
      </c>
      <c r="E326" s="239" t="s">
        <v>4347</v>
      </c>
      <c r="F326" s="242" t="s">
        <v>4964</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4869</v>
      </c>
      <c r="B327" s="234" t="s">
        <v>4961</v>
      </c>
      <c r="C327" s="235" t="s">
        <v>4975</v>
      </c>
      <c r="D327" s="238" t="s">
        <v>4976</v>
      </c>
      <c r="E327" s="239" t="s">
        <v>4347</v>
      </c>
      <c r="F327" s="242" t="s">
        <v>4964</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4869</v>
      </c>
      <c r="B328" s="234" t="s">
        <v>4961</v>
      </c>
      <c r="C328" s="235" t="s">
        <v>4977</v>
      </c>
      <c r="D328" s="238" t="s">
        <v>4978</v>
      </c>
      <c r="E328" s="239" t="s">
        <v>4347</v>
      </c>
      <c r="F328" s="242" t="s">
        <v>4964</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4869</v>
      </c>
      <c r="B329" s="234" t="s">
        <v>4961</v>
      </c>
      <c r="C329" s="235" t="s">
        <v>4979</v>
      </c>
      <c r="D329" s="238" t="s">
        <v>4980</v>
      </c>
      <c r="E329" s="239" t="s">
        <v>4347</v>
      </c>
      <c r="F329" s="242" t="s">
        <v>4964</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4869</v>
      </c>
      <c r="B330" s="234" t="s">
        <v>4961</v>
      </c>
      <c r="C330" s="235" t="s">
        <v>4981</v>
      </c>
      <c r="D330" s="238" t="s">
        <v>4982</v>
      </c>
      <c r="E330" s="239" t="s">
        <v>4347</v>
      </c>
      <c r="F330" s="242" t="s">
        <v>4964</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4869</v>
      </c>
      <c r="B331" s="234" t="s">
        <v>4961</v>
      </c>
      <c r="C331" s="235" t="s">
        <v>4983</v>
      </c>
      <c r="D331" s="238" t="s">
        <v>4984</v>
      </c>
      <c r="E331" s="239" t="s">
        <v>4347</v>
      </c>
      <c r="F331" s="242" t="s">
        <v>4964</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4869</v>
      </c>
      <c r="B332" s="234" t="s">
        <v>4961</v>
      </c>
      <c r="C332" s="235" t="s">
        <v>4985</v>
      </c>
      <c r="D332" s="238" t="s">
        <v>4986</v>
      </c>
      <c r="E332" s="239" t="s">
        <v>4347</v>
      </c>
      <c r="F332" s="242" t="s">
        <v>4964</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4869</v>
      </c>
      <c r="B333" s="234" t="s">
        <v>4961</v>
      </c>
      <c r="C333" s="235" t="s">
        <v>4987</v>
      </c>
      <c r="D333" s="238" t="s">
        <v>4988</v>
      </c>
      <c r="E333" s="239" t="s">
        <v>4347</v>
      </c>
      <c r="F333" s="242" t="s">
        <v>4964</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4869</v>
      </c>
      <c r="B334" s="234" t="s">
        <v>4961</v>
      </c>
      <c r="C334" s="235" t="s">
        <v>4989</v>
      </c>
      <c r="D334" s="238" t="s">
        <v>4990</v>
      </c>
      <c r="E334" s="239" t="s">
        <v>4347</v>
      </c>
      <c r="F334" s="242" t="s">
        <v>4964</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4869</v>
      </c>
      <c r="B335" s="234" t="s">
        <v>4961</v>
      </c>
      <c r="C335" s="235" t="s">
        <v>4991</v>
      </c>
      <c r="D335" s="238" t="s">
        <v>4992</v>
      </c>
      <c r="E335" s="239" t="s">
        <v>4347</v>
      </c>
      <c r="F335" s="242" t="s">
        <v>4964</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4869</v>
      </c>
      <c r="B336" s="234" t="s">
        <v>4961</v>
      </c>
      <c r="C336" s="235" t="s">
        <v>4993</v>
      </c>
      <c r="D336" s="238" t="s">
        <v>4994</v>
      </c>
      <c r="E336" s="239" t="s">
        <v>4462</v>
      </c>
      <c r="F336" s="242" t="s">
        <v>4964</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4869</v>
      </c>
      <c r="B337" s="234" t="s">
        <v>4961</v>
      </c>
      <c r="C337" s="235" t="s">
        <v>4995</v>
      </c>
      <c r="D337" s="238" t="s">
        <v>4996</v>
      </c>
      <c r="E337" s="239" t="s">
        <v>4462</v>
      </c>
      <c r="F337" s="242" t="s">
        <v>4964</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4869</v>
      </c>
      <c r="B338" s="234" t="s">
        <v>4961</v>
      </c>
      <c r="C338" s="235" t="s">
        <v>4997</v>
      </c>
      <c r="D338" s="238" t="s">
        <v>4998</v>
      </c>
      <c r="E338" s="239" t="s">
        <v>4347</v>
      </c>
      <c r="F338" s="242" t="s">
        <v>4964</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4869</v>
      </c>
      <c r="B339" s="234" t="s">
        <v>4961</v>
      </c>
      <c r="C339" s="235" t="s">
        <v>4999</v>
      </c>
      <c r="D339" s="238" t="s">
        <v>5000</v>
      </c>
      <c r="E339" s="239" t="s">
        <v>4347</v>
      </c>
      <c r="F339" s="242" t="s">
        <v>4964</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4869</v>
      </c>
      <c r="B340" s="233" t="s">
        <v>5001</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4869</v>
      </c>
      <c r="B341" s="234" t="s">
        <v>5001</v>
      </c>
      <c r="C341" s="235" t="s">
        <v>5002</v>
      </c>
      <c r="D341" s="238" t="s">
        <v>5003</v>
      </c>
      <c r="E341" s="239" t="s">
        <v>4318</v>
      </c>
      <c r="F341" s="242" t="s">
        <v>4888</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4869</v>
      </c>
      <c r="B342" s="234" t="s">
        <v>5001</v>
      </c>
      <c r="C342" s="235" t="s">
        <v>5004</v>
      </c>
      <c r="D342" s="238" t="s">
        <v>5005</v>
      </c>
      <c r="E342" s="239" t="s">
        <v>4318</v>
      </c>
      <c r="F342" s="242" t="s">
        <v>4888</v>
      </c>
      <c r="G342" s="245" t="str">
        <f>IF(COUNTIF(H342:AU342,"&lt;&gt;")=0,"",SUMPRODUCT(((Recommendations[ImplStatus]="Implemented")+(Recommendations[ImplStatus]="Compensated"))*ISNUMBER(MATCH(Recommendations[Id],H342:AU342,0)))/COUNTIF(H342:AU342,"&lt;&gt;"))</f>
        <v/>
      </c>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4869</v>
      </c>
      <c r="B343" s="234" t="s">
        <v>5001</v>
      </c>
      <c r="C343" s="235" t="s">
        <v>5006</v>
      </c>
      <c r="D343" s="238" t="s">
        <v>5007</v>
      </c>
      <c r="E343" s="239" t="s">
        <v>4414</v>
      </c>
      <c r="F343" s="242" t="s">
        <v>5008</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4869</v>
      </c>
      <c r="B344" s="234" t="s">
        <v>5001</v>
      </c>
      <c r="C344" s="235" t="s">
        <v>5009</v>
      </c>
      <c r="D344" s="238" t="s">
        <v>5010</v>
      </c>
      <c r="E344" s="239" t="s">
        <v>4347</v>
      </c>
      <c r="F344" s="242" t="s">
        <v>5008</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4869</v>
      </c>
      <c r="B345" s="234" t="s">
        <v>5001</v>
      </c>
      <c r="C345" s="235" t="s">
        <v>5011</v>
      </c>
      <c r="D345" s="238" t="s">
        <v>5012</v>
      </c>
      <c r="E345" s="239" t="s">
        <v>4347</v>
      </c>
      <c r="F345" s="242" t="s">
        <v>5008</v>
      </c>
      <c r="G345" s="245">
        <f>IF(COUNTIF(H345:AU345,"&lt;&gt;")=0,"",SUMPRODUCT(((Recommendations[ImplStatus]="Implemented")+(Recommendations[ImplStatus]="Compensated"))*ISNUMBER(MATCH(Recommendations[Id],H345:AU345,0)))/COUNTIF(H345:AU345,"&lt;&gt;"))</f>
        <v>0</v>
      </c>
      <c r="H345" s="246" t="s">
        <v>105</v>
      </c>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4869</v>
      </c>
      <c r="B346" s="234" t="s">
        <v>5001</v>
      </c>
      <c r="C346" s="235" t="s">
        <v>5013</v>
      </c>
      <c r="D346" s="238" t="s">
        <v>5014</v>
      </c>
      <c r="E346" s="239" t="s">
        <v>4347</v>
      </c>
      <c r="F346" s="242" t="s">
        <v>5008</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4869</v>
      </c>
      <c r="B347" s="234" t="s">
        <v>5001</v>
      </c>
      <c r="C347" s="235" t="s">
        <v>5015</v>
      </c>
      <c r="D347" s="238" t="s">
        <v>5016</v>
      </c>
      <c r="E347" s="239" t="s">
        <v>4347</v>
      </c>
      <c r="F347" s="242" t="s">
        <v>5008</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4869</v>
      </c>
      <c r="B348" s="234" t="s">
        <v>5001</v>
      </c>
      <c r="C348" s="235" t="s">
        <v>5017</v>
      </c>
      <c r="D348" s="238" t="s">
        <v>5018</v>
      </c>
      <c r="E348" s="239" t="s">
        <v>4347</v>
      </c>
      <c r="F348" s="242" t="s">
        <v>5008</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4869</v>
      </c>
      <c r="B349" s="234" t="s">
        <v>5001</v>
      </c>
      <c r="C349" s="235" t="s">
        <v>5019</v>
      </c>
      <c r="D349" s="238" t="s">
        <v>5020</v>
      </c>
      <c r="E349" s="239" t="s">
        <v>4347</v>
      </c>
      <c r="F349" s="242" t="s">
        <v>5008</v>
      </c>
      <c r="G349" s="245" t="str">
        <f>IF(COUNTIF(H349:AU349,"&lt;&gt;")=0,"",SUMPRODUCT(((Recommendations[ImplStatus]="Implemented")+(Recommendations[ImplStatus]="Compensated"))*ISNUMBER(MATCH(Recommendations[Id],H349:AU349,0)))/COUNTIF(H349:AU349,"&lt;&gt;"))</f>
        <v/>
      </c>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4869</v>
      </c>
      <c r="B350" s="234" t="s">
        <v>5001</v>
      </c>
      <c r="C350" s="235" t="s">
        <v>5021</v>
      </c>
      <c r="D350" s="238" t="s">
        <v>5022</v>
      </c>
      <c r="E350" s="239" t="s">
        <v>4318</v>
      </c>
      <c r="F350" s="242" t="s">
        <v>5008</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4869</v>
      </c>
      <c r="B351" s="234" t="s">
        <v>5001</v>
      </c>
      <c r="C351" s="235" t="s">
        <v>5023</v>
      </c>
      <c r="D351" s="238" t="s">
        <v>5024</v>
      </c>
      <c r="E351" s="239" t="s">
        <v>4318</v>
      </c>
      <c r="F351" s="242" t="s">
        <v>5008</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4869</v>
      </c>
      <c r="B352" s="234" t="s">
        <v>5001</v>
      </c>
      <c r="C352" s="235" t="s">
        <v>5025</v>
      </c>
      <c r="D352" s="238" t="s">
        <v>5026</v>
      </c>
      <c r="E352" s="239" t="s">
        <v>4318</v>
      </c>
      <c r="F352" s="242" t="s">
        <v>5008</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4869</v>
      </c>
      <c r="B353" s="234" t="s">
        <v>5001</v>
      </c>
      <c r="C353" s="235" t="s">
        <v>5027</v>
      </c>
      <c r="D353" s="238" t="s">
        <v>5028</v>
      </c>
      <c r="E353" s="239" t="s">
        <v>4414</v>
      </c>
      <c r="F353" s="242" t="s">
        <v>4888</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4869</v>
      </c>
      <c r="B354" s="233" t="s">
        <v>5029</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4869</v>
      </c>
      <c r="B355" s="234" t="s">
        <v>5029</v>
      </c>
      <c r="C355" s="235" t="s">
        <v>5030</v>
      </c>
      <c r="D355" s="238" t="s">
        <v>5031</v>
      </c>
      <c r="E355" s="239" t="s">
        <v>4414</v>
      </c>
      <c r="F355" s="242" t="s">
        <v>5032</v>
      </c>
      <c r="G355" s="245">
        <f>IF(COUNTIF(H355:AU355,"&lt;&gt;")=0,"",SUMPRODUCT(((Recommendations[ImplStatus]="Implemented")+(Recommendations[ImplStatus]="Compensated"))*ISNUMBER(MATCH(Recommendations[Id],H355:AU355,0)))/COUNTIF(H355:AU355,"&lt;&gt;"))</f>
        <v>0</v>
      </c>
      <c r="H355" s="246" t="s">
        <v>485</v>
      </c>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4869</v>
      </c>
      <c r="B356" s="234" t="s">
        <v>5029</v>
      </c>
      <c r="C356" s="235" t="s">
        <v>5033</v>
      </c>
      <c r="D356" s="238" t="s">
        <v>5034</v>
      </c>
      <c r="E356" s="239" t="s">
        <v>4414</v>
      </c>
      <c r="F356" s="242" t="s">
        <v>5032</v>
      </c>
      <c r="G356" s="245">
        <f>IF(COUNTIF(H356:AU356,"&lt;&gt;")=0,"",SUMPRODUCT(((Recommendations[ImplStatus]="Implemented")+(Recommendations[ImplStatus]="Compensated"))*ISNUMBER(MATCH(Recommendations[Id],H356:AU356,0)))/COUNTIF(H356:AU356,"&lt;&gt;"))</f>
        <v>0</v>
      </c>
      <c r="H356" s="246" t="s">
        <v>608</v>
      </c>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4869</v>
      </c>
      <c r="B357" s="234" t="s">
        <v>5029</v>
      </c>
      <c r="C357" s="235" t="s">
        <v>5035</v>
      </c>
      <c r="D357" s="238" t="s">
        <v>5036</v>
      </c>
      <c r="E357" s="239" t="s">
        <v>4462</v>
      </c>
      <c r="F357" s="242" t="s">
        <v>5032</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4869</v>
      </c>
      <c r="B358" s="234" t="s">
        <v>5029</v>
      </c>
      <c r="C358" s="235" t="s">
        <v>5037</v>
      </c>
      <c r="D358" s="238" t="s">
        <v>5038</v>
      </c>
      <c r="E358" s="239" t="s">
        <v>4462</v>
      </c>
      <c r="F358" s="242" t="s">
        <v>5032</v>
      </c>
      <c r="G358" s="245" t="str">
        <f>IF(COUNTIF(H358:AU358,"&lt;&gt;")=0,"",SUMPRODUCT(((Recommendations[ImplStatus]="Implemented")+(Recommendations[ImplStatus]="Compensated"))*ISNUMBER(MATCH(Recommendations[Id],H358:AU358,0)))/COUNTIF(H358:AU358,"&lt;&gt;"))</f>
        <v/>
      </c>
      <c r="H358" s="246"/>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4869</v>
      </c>
      <c r="B359" s="234" t="s">
        <v>5029</v>
      </c>
      <c r="C359" s="235" t="s">
        <v>5039</v>
      </c>
      <c r="D359" s="238" t="s">
        <v>5040</v>
      </c>
      <c r="E359" s="239" t="s">
        <v>4462</v>
      </c>
      <c r="F359" s="242" t="s">
        <v>5032</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4869</v>
      </c>
      <c r="B360" s="234" t="s">
        <v>5029</v>
      </c>
      <c r="C360" s="235" t="s">
        <v>5041</v>
      </c>
      <c r="D360" s="238" t="s">
        <v>5042</v>
      </c>
      <c r="E360" s="239" t="s">
        <v>4414</v>
      </c>
      <c r="F360" s="242" t="s">
        <v>5032</v>
      </c>
      <c r="G360" s="245" t="str">
        <f>IF(COUNTIF(H360:AU360,"&lt;&gt;")=0,"",SUMPRODUCT(((Recommendations[ImplStatus]="Implemented")+(Recommendations[ImplStatus]="Compensated"))*ISNUMBER(MATCH(Recommendations[Id],H360:AU360,0)))/COUNTIF(H360:AU360,"&lt;&gt;"))</f>
        <v/>
      </c>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4869</v>
      </c>
      <c r="B361" s="234" t="s">
        <v>5029</v>
      </c>
      <c r="C361" s="235" t="s">
        <v>5043</v>
      </c>
      <c r="D361" s="238" t="s">
        <v>5044</v>
      </c>
      <c r="E361" s="239" t="s">
        <v>4347</v>
      </c>
      <c r="F361" s="242" t="s">
        <v>5032</v>
      </c>
      <c r="G361" s="245">
        <f>IF(COUNTIF(H361:AU361,"&lt;&gt;")=0,"",SUMPRODUCT(((Recommendations[ImplStatus]="Implemented")+(Recommendations[ImplStatus]="Compensated"))*ISNUMBER(MATCH(Recommendations[Id],H361:AU361,0)))/COUNTIF(H361:AU361,"&lt;&gt;"))</f>
        <v>0</v>
      </c>
      <c r="H361" s="246" t="s">
        <v>50</v>
      </c>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4869</v>
      </c>
      <c r="B362" s="234" t="s">
        <v>5029</v>
      </c>
      <c r="C362" s="235" t="s">
        <v>5045</v>
      </c>
      <c r="D362" s="238" t="s">
        <v>5046</v>
      </c>
      <c r="E362" s="239" t="s">
        <v>4462</v>
      </c>
      <c r="F362" s="242" t="s">
        <v>5032</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4869</v>
      </c>
      <c r="B363" s="234" t="s">
        <v>5029</v>
      </c>
      <c r="C363" s="235" t="s">
        <v>5047</v>
      </c>
      <c r="D363" s="238" t="s">
        <v>5048</v>
      </c>
      <c r="E363" s="239" t="s">
        <v>4462</v>
      </c>
      <c r="F363" s="242" t="s">
        <v>5032</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4869</v>
      </c>
      <c r="B364" s="234" t="s">
        <v>5029</v>
      </c>
      <c r="C364" s="235" t="s">
        <v>5049</v>
      </c>
      <c r="D364" s="238" t="s">
        <v>5050</v>
      </c>
      <c r="E364" s="239" t="s">
        <v>4462</v>
      </c>
      <c r="F364" s="242" t="s">
        <v>5032</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4869</v>
      </c>
      <c r="B365" s="234" t="s">
        <v>5029</v>
      </c>
      <c r="C365" s="235" t="s">
        <v>5051</v>
      </c>
      <c r="D365" s="238" t="s">
        <v>5052</v>
      </c>
      <c r="E365" s="239" t="s">
        <v>4462</v>
      </c>
      <c r="F365" s="242" t="s">
        <v>5032</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4869</v>
      </c>
      <c r="B366" s="234" t="s">
        <v>5029</v>
      </c>
      <c r="C366" s="235" t="s">
        <v>5053</v>
      </c>
      <c r="D366" s="238" t="s">
        <v>5054</v>
      </c>
      <c r="E366" s="239" t="s">
        <v>4462</v>
      </c>
      <c r="F366" s="242" t="s">
        <v>5032</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4869</v>
      </c>
      <c r="B367" s="234" t="s">
        <v>5029</v>
      </c>
      <c r="C367" s="235" t="s">
        <v>5055</v>
      </c>
      <c r="D367" s="238" t="s">
        <v>5056</v>
      </c>
      <c r="E367" s="239" t="s">
        <v>4462</v>
      </c>
      <c r="F367" s="242" t="s">
        <v>5032</v>
      </c>
      <c r="G367" s="245" t="str">
        <f>IF(COUNTIF(H367:AU367,"&lt;&gt;")=0,"",SUMPRODUCT(((Recommendations[ImplStatus]="Implemented")+(Recommendations[ImplStatus]="Compensated"))*ISNUMBER(MATCH(Recommendations[Id],H367:AU367,0)))/COUNTIF(H367:AU367,"&lt;&gt;"))</f>
        <v/>
      </c>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4869</v>
      </c>
      <c r="B368" s="234" t="s">
        <v>5029</v>
      </c>
      <c r="C368" s="235" t="s">
        <v>5057</v>
      </c>
      <c r="D368" s="238" t="s">
        <v>5058</v>
      </c>
      <c r="E368" s="239" t="s">
        <v>4462</v>
      </c>
      <c r="F368" s="242" t="s">
        <v>5032</v>
      </c>
      <c r="G368" s="245" t="str">
        <f>IF(COUNTIF(H368:AU368,"&lt;&gt;")=0,"",SUMPRODUCT(((Recommendations[ImplStatus]="Implemented")+(Recommendations[ImplStatus]="Compensated"))*ISNUMBER(MATCH(Recommendations[Id],H368:AU368,0)))/COUNTIF(H368:AU368,"&lt;&gt;"))</f>
        <v/>
      </c>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4869</v>
      </c>
      <c r="B369" s="234" t="s">
        <v>5029</v>
      </c>
      <c r="C369" s="235" t="s">
        <v>5059</v>
      </c>
      <c r="D369" s="238" t="s">
        <v>5060</v>
      </c>
      <c r="E369" s="239" t="s">
        <v>4462</v>
      </c>
      <c r="F369" s="242" t="s">
        <v>5032</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5061</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5061</v>
      </c>
      <c r="B371" s="233" t="s">
        <v>5062</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5061</v>
      </c>
      <c r="B372" s="234" t="s">
        <v>5062</v>
      </c>
      <c r="C372" s="235" t="s">
        <v>5063</v>
      </c>
      <c r="D372" s="238" t="s">
        <v>5064</v>
      </c>
      <c r="E372" s="239" t="s">
        <v>4318</v>
      </c>
      <c r="F372" s="242" t="s">
        <v>5065</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5061</v>
      </c>
      <c r="B373" s="234" t="s">
        <v>5062</v>
      </c>
      <c r="C373" s="235" t="s">
        <v>5066</v>
      </c>
      <c r="D373" s="238" t="s">
        <v>5067</v>
      </c>
      <c r="E373" s="239" t="s">
        <v>4318</v>
      </c>
      <c r="F373" s="242" t="s">
        <v>5068</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5061</v>
      </c>
      <c r="B374" s="234" t="s">
        <v>5062</v>
      </c>
      <c r="C374" s="235" t="s">
        <v>5069</v>
      </c>
      <c r="D374" s="238" t="s">
        <v>5070</v>
      </c>
      <c r="E374" s="239" t="s">
        <v>4347</v>
      </c>
      <c r="F374" s="242" t="s">
        <v>5068</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5061</v>
      </c>
      <c r="B375" s="234" t="s">
        <v>5062</v>
      </c>
      <c r="C375" s="235" t="s">
        <v>5071</v>
      </c>
      <c r="D375" s="238" t="s">
        <v>5072</v>
      </c>
      <c r="E375" s="239" t="s">
        <v>4347</v>
      </c>
      <c r="F375" s="242" t="s">
        <v>5068</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5061</v>
      </c>
      <c r="B376" s="234" t="s">
        <v>5062</v>
      </c>
      <c r="C376" s="235" t="s">
        <v>5073</v>
      </c>
      <c r="D376" s="238" t="s">
        <v>5074</v>
      </c>
      <c r="E376" s="239" t="s">
        <v>4347</v>
      </c>
      <c r="F376" s="242" t="s">
        <v>4930</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5061</v>
      </c>
      <c r="B377" s="234" t="s">
        <v>5062</v>
      </c>
      <c r="C377" s="235" t="s">
        <v>5075</v>
      </c>
      <c r="D377" s="238" t="s">
        <v>5076</v>
      </c>
      <c r="E377" s="239" t="s">
        <v>4414</v>
      </c>
      <c r="F377" s="242" t="s">
        <v>4888</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5061</v>
      </c>
      <c r="B378" s="234" t="s">
        <v>5062</v>
      </c>
      <c r="C378" s="235" t="s">
        <v>5077</v>
      </c>
      <c r="D378" s="238" t="s">
        <v>5078</v>
      </c>
      <c r="E378" s="239" t="s">
        <v>4414</v>
      </c>
      <c r="F378" s="242" t="s">
        <v>5068</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5061</v>
      </c>
      <c r="B379" s="234" t="s">
        <v>5062</v>
      </c>
      <c r="C379" s="235" t="s">
        <v>5079</v>
      </c>
      <c r="D379" s="238" t="s">
        <v>5080</v>
      </c>
      <c r="E379" s="239" t="s">
        <v>4414</v>
      </c>
      <c r="F379" s="242" t="s">
        <v>5065</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5061</v>
      </c>
      <c r="B380" s="234" t="s">
        <v>5062</v>
      </c>
      <c r="C380" s="235" t="s">
        <v>5081</v>
      </c>
      <c r="D380" s="238" t="s">
        <v>5082</v>
      </c>
      <c r="E380" s="239" t="s">
        <v>4414</v>
      </c>
      <c r="F380" s="242" t="s">
        <v>5065</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5061</v>
      </c>
      <c r="B381" s="234" t="s">
        <v>5062</v>
      </c>
      <c r="C381" s="235" t="s">
        <v>5083</v>
      </c>
      <c r="D381" s="238" t="s">
        <v>5084</v>
      </c>
      <c r="E381" s="239" t="s">
        <v>4414</v>
      </c>
      <c r="F381" s="242" t="s">
        <v>5065</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5061</v>
      </c>
      <c r="B382" s="234" t="s">
        <v>5062</v>
      </c>
      <c r="C382" s="235" t="s">
        <v>5085</v>
      </c>
      <c r="D382" s="238" t="s">
        <v>5086</v>
      </c>
      <c r="E382" s="239" t="s">
        <v>4462</v>
      </c>
      <c r="F382" s="242" t="s">
        <v>5065</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5061</v>
      </c>
      <c r="B383" s="234" t="s">
        <v>5062</v>
      </c>
      <c r="C383" s="235" t="s">
        <v>5087</v>
      </c>
      <c r="D383" s="238" t="s">
        <v>5088</v>
      </c>
      <c r="E383" s="239" t="s">
        <v>4462</v>
      </c>
      <c r="F383" s="242" t="s">
        <v>5065</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5061</v>
      </c>
      <c r="B384" s="234" t="s">
        <v>5062</v>
      </c>
      <c r="C384" s="235" t="s">
        <v>5089</v>
      </c>
      <c r="D384" s="238" t="s">
        <v>5090</v>
      </c>
      <c r="E384" s="239" t="s">
        <v>4462</v>
      </c>
      <c r="F384" s="242" t="s">
        <v>5065</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5061</v>
      </c>
      <c r="B385" s="234" t="s">
        <v>5062</v>
      </c>
      <c r="C385" s="235" t="s">
        <v>5091</v>
      </c>
      <c r="D385" s="238" t="s">
        <v>5092</v>
      </c>
      <c r="E385" s="239" t="s">
        <v>4414</v>
      </c>
      <c r="F385" s="242" t="s">
        <v>5065</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5061</v>
      </c>
      <c r="B386" s="233" t="s">
        <v>5093</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5061</v>
      </c>
      <c r="B387" s="234" t="s">
        <v>5093</v>
      </c>
      <c r="C387" s="235" t="s">
        <v>5094</v>
      </c>
      <c r="D387" s="238" t="s">
        <v>5095</v>
      </c>
      <c r="E387" s="239" t="s">
        <v>4318</v>
      </c>
      <c r="F387" s="242" t="s">
        <v>5096</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5061</v>
      </c>
      <c r="B388" s="234" t="s">
        <v>5093</v>
      </c>
      <c r="C388" s="235" t="s">
        <v>5097</v>
      </c>
      <c r="D388" s="238" t="s">
        <v>5098</v>
      </c>
      <c r="E388" s="239" t="s">
        <v>4318</v>
      </c>
      <c r="F388" s="242" t="s">
        <v>5096</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5061</v>
      </c>
      <c r="B389" s="234" t="s">
        <v>5093</v>
      </c>
      <c r="C389" s="235" t="s">
        <v>5099</v>
      </c>
      <c r="D389" s="238" t="s">
        <v>5100</v>
      </c>
      <c r="E389" s="239" t="s">
        <v>4597</v>
      </c>
      <c r="F389" s="242" t="s">
        <v>5096</v>
      </c>
      <c r="G389" s="245" t="str">
        <f>IF(COUNTIF(H389:AU389,"&lt;&gt;")=0,"",SUMPRODUCT(((Recommendations[ImplStatus]="Implemented")+(Recommendations[ImplStatus]="Compensated"))*ISNUMBER(MATCH(Recommendations[Id],H389:AU389,0)))/COUNTIF(H389:AU389,"&lt;&gt;"))</f>
        <v/>
      </c>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5061</v>
      </c>
      <c r="B390" s="234" t="s">
        <v>5093</v>
      </c>
      <c r="C390" s="235" t="s">
        <v>5101</v>
      </c>
      <c r="D390" s="238" t="s">
        <v>5102</v>
      </c>
      <c r="E390" s="239" t="s">
        <v>4414</v>
      </c>
      <c r="F390" s="242" t="s">
        <v>5096</v>
      </c>
      <c r="G390" s="245" t="str">
        <f>IF(COUNTIF(H390:AU390,"&lt;&gt;")=0,"",SUMPRODUCT(((Recommendations[ImplStatus]="Implemented")+(Recommendations[ImplStatus]="Compensated"))*ISNUMBER(MATCH(Recommendations[Id],H390:AU390,0)))/COUNTIF(H390:AU390,"&lt;&gt;"))</f>
        <v/>
      </c>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5061</v>
      </c>
      <c r="B391" s="234" t="s">
        <v>5093</v>
      </c>
      <c r="C391" s="235" t="s">
        <v>5103</v>
      </c>
      <c r="D391" s="238" t="s">
        <v>5104</v>
      </c>
      <c r="E391" s="239" t="s">
        <v>4597</v>
      </c>
      <c r="F391" s="242" t="s">
        <v>5096</v>
      </c>
      <c r="G391" s="245" t="str">
        <f>IF(COUNTIF(H391:AU391,"&lt;&gt;")=0,"",SUMPRODUCT(((Recommendations[ImplStatus]="Implemented")+(Recommendations[ImplStatus]="Compensated"))*ISNUMBER(MATCH(Recommendations[Id],H391:AU391,0)))/COUNTIF(H391:AU391,"&lt;&gt;"))</f>
        <v/>
      </c>
      <c r="H391" s="246"/>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5061</v>
      </c>
      <c r="B392" s="234" t="s">
        <v>5093</v>
      </c>
      <c r="C392" s="235" t="s">
        <v>5105</v>
      </c>
      <c r="D392" s="238" t="s">
        <v>5106</v>
      </c>
      <c r="E392" s="239" t="s">
        <v>4347</v>
      </c>
      <c r="F392" s="242" t="s">
        <v>5096</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5061</v>
      </c>
      <c r="B393" s="234" t="s">
        <v>5093</v>
      </c>
      <c r="C393" s="235" t="s">
        <v>5107</v>
      </c>
      <c r="D393" s="238" t="s">
        <v>5108</v>
      </c>
      <c r="E393" s="239" t="s">
        <v>4347</v>
      </c>
      <c r="F393" s="242" t="s">
        <v>5096</v>
      </c>
      <c r="G393" s="245" t="str">
        <f>IF(COUNTIF(H393:AU393,"&lt;&gt;")=0,"",SUMPRODUCT(((Recommendations[ImplStatus]="Implemented")+(Recommendations[ImplStatus]="Compensated"))*ISNUMBER(MATCH(Recommendations[Id],H393:AU393,0)))/COUNTIF(H393:AU393,"&lt;&gt;"))</f>
        <v/>
      </c>
      <c r="H393" s="246"/>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5061</v>
      </c>
      <c r="B394" s="234" t="s">
        <v>5093</v>
      </c>
      <c r="C394" s="235" t="s">
        <v>5109</v>
      </c>
      <c r="D394" s="238" t="s">
        <v>5110</v>
      </c>
      <c r="E394" s="239" t="s">
        <v>4597</v>
      </c>
      <c r="F394" s="242" t="s">
        <v>5096</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5061</v>
      </c>
      <c r="B395" s="234" t="s">
        <v>5093</v>
      </c>
      <c r="C395" s="235" t="s">
        <v>5111</v>
      </c>
      <c r="D395" s="238" t="s">
        <v>5112</v>
      </c>
      <c r="E395" s="239" t="s">
        <v>4414</v>
      </c>
      <c r="F395" s="242" t="s">
        <v>5096</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5061</v>
      </c>
      <c r="B396" s="234" t="s">
        <v>5093</v>
      </c>
      <c r="C396" s="235" t="s">
        <v>5113</v>
      </c>
      <c r="D396" s="238" t="s">
        <v>5114</v>
      </c>
      <c r="E396" s="239" t="s">
        <v>4597</v>
      </c>
      <c r="F396" s="242" t="s">
        <v>5096</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5061</v>
      </c>
      <c r="B397" s="234" t="s">
        <v>5093</v>
      </c>
      <c r="C397" s="235" t="s">
        <v>5115</v>
      </c>
      <c r="D397" s="238" t="s">
        <v>5116</v>
      </c>
      <c r="E397" s="239" t="s">
        <v>4347</v>
      </c>
      <c r="F397" s="242" t="s">
        <v>5096</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5061</v>
      </c>
      <c r="B398" s="234" t="s">
        <v>5093</v>
      </c>
      <c r="C398" s="235" t="s">
        <v>5117</v>
      </c>
      <c r="D398" s="238" t="s">
        <v>5118</v>
      </c>
      <c r="E398" s="239" t="s">
        <v>4462</v>
      </c>
      <c r="F398" s="242" t="s">
        <v>5096</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5061</v>
      </c>
      <c r="B399" s="234" t="s">
        <v>5093</v>
      </c>
      <c r="C399" s="235" t="s">
        <v>5119</v>
      </c>
      <c r="D399" s="238" t="s">
        <v>5120</v>
      </c>
      <c r="E399" s="239" t="s">
        <v>4597</v>
      </c>
      <c r="F399" s="242" t="s">
        <v>5096</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5061</v>
      </c>
      <c r="B400" s="234" t="s">
        <v>5093</v>
      </c>
      <c r="C400" s="235" t="s">
        <v>5121</v>
      </c>
      <c r="D400" s="238" t="s">
        <v>5122</v>
      </c>
      <c r="E400" s="239" t="s">
        <v>4597</v>
      </c>
      <c r="F400" s="242" t="s">
        <v>5096</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5061</v>
      </c>
      <c r="B401" s="234" t="s">
        <v>5093</v>
      </c>
      <c r="C401" s="235" t="s">
        <v>5123</v>
      </c>
      <c r="D401" s="238" t="s">
        <v>5124</v>
      </c>
      <c r="E401" s="239" t="s">
        <v>4347</v>
      </c>
      <c r="F401" s="242" t="s">
        <v>5096</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5061</v>
      </c>
      <c r="B402" s="234" t="s">
        <v>5093</v>
      </c>
      <c r="C402" s="235" t="s">
        <v>5125</v>
      </c>
      <c r="D402" s="238" t="s">
        <v>5126</v>
      </c>
      <c r="E402" s="239" t="s">
        <v>4347</v>
      </c>
      <c r="F402" s="242" t="s">
        <v>5096</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5061</v>
      </c>
      <c r="B403" s="234" t="s">
        <v>5093</v>
      </c>
      <c r="C403" s="235" t="s">
        <v>5127</v>
      </c>
      <c r="D403" s="238" t="s">
        <v>5128</v>
      </c>
      <c r="E403" s="239" t="s">
        <v>4347</v>
      </c>
      <c r="F403" s="242" t="s">
        <v>5096</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5061</v>
      </c>
      <c r="B404" s="234" t="s">
        <v>5093</v>
      </c>
      <c r="C404" s="235" t="s">
        <v>5129</v>
      </c>
      <c r="D404" s="238" t="s">
        <v>5130</v>
      </c>
      <c r="E404" s="239" t="s">
        <v>4462</v>
      </c>
      <c r="F404" s="242" t="s">
        <v>5096</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5061</v>
      </c>
      <c r="B405" s="234" t="s">
        <v>5093</v>
      </c>
      <c r="C405" s="235" t="s">
        <v>5131</v>
      </c>
      <c r="D405" s="238" t="s">
        <v>5132</v>
      </c>
      <c r="E405" s="239" t="s">
        <v>4462</v>
      </c>
      <c r="F405" s="242" t="s">
        <v>5096</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5061</v>
      </c>
      <c r="B406" s="234" t="s">
        <v>5093</v>
      </c>
      <c r="C406" s="235" t="s">
        <v>5133</v>
      </c>
      <c r="D406" s="238" t="s">
        <v>5134</v>
      </c>
      <c r="E406" s="239" t="s">
        <v>4462</v>
      </c>
      <c r="F406" s="242" t="s">
        <v>5135</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5061</v>
      </c>
      <c r="B407" s="234" t="s">
        <v>5093</v>
      </c>
      <c r="C407" s="235" t="s">
        <v>5136</v>
      </c>
      <c r="D407" s="238" t="s">
        <v>5137</v>
      </c>
      <c r="E407" s="239" t="s">
        <v>4462</v>
      </c>
      <c r="F407" s="242" t="s">
        <v>5096</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5061</v>
      </c>
      <c r="B408" s="234" t="s">
        <v>5093</v>
      </c>
      <c r="C408" s="235" t="s">
        <v>5138</v>
      </c>
      <c r="D408" s="238" t="s">
        <v>5139</v>
      </c>
      <c r="E408" s="239" t="s">
        <v>4462</v>
      </c>
      <c r="F408" s="242" t="s">
        <v>5096</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5061</v>
      </c>
      <c r="B409" s="234" t="s">
        <v>5093</v>
      </c>
      <c r="C409" s="235" t="s">
        <v>5140</v>
      </c>
      <c r="D409" s="238" t="s">
        <v>5141</v>
      </c>
      <c r="E409" s="239" t="s">
        <v>4462</v>
      </c>
      <c r="F409" s="242" t="s">
        <v>5142</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5061</v>
      </c>
      <c r="B410" s="233" t="s">
        <v>5143</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5061</v>
      </c>
      <c r="B411" s="234" t="s">
        <v>5143</v>
      </c>
      <c r="C411" s="235" t="s">
        <v>5144</v>
      </c>
      <c r="D411" s="238" t="s">
        <v>5145</v>
      </c>
      <c r="E411" s="239" t="s">
        <v>4318</v>
      </c>
      <c r="F411" s="242" t="s">
        <v>5068</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5061</v>
      </c>
      <c r="B412" s="234" t="s">
        <v>5143</v>
      </c>
      <c r="C412" s="235" t="s">
        <v>5146</v>
      </c>
      <c r="D412" s="238" t="s">
        <v>5147</v>
      </c>
      <c r="E412" s="239" t="s">
        <v>4318</v>
      </c>
      <c r="F412" s="242" t="s">
        <v>5068</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5061</v>
      </c>
      <c r="B413" s="234" t="s">
        <v>5143</v>
      </c>
      <c r="C413" s="235" t="s">
        <v>5148</v>
      </c>
      <c r="D413" s="238" t="s">
        <v>5149</v>
      </c>
      <c r="E413" s="239" t="s">
        <v>4318</v>
      </c>
      <c r="F413" s="242" t="s">
        <v>5068</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5061</v>
      </c>
      <c r="B414" s="234" t="s">
        <v>5143</v>
      </c>
      <c r="C414" s="235" t="s">
        <v>5150</v>
      </c>
      <c r="D414" s="238" t="s">
        <v>5151</v>
      </c>
      <c r="E414" s="239" t="s">
        <v>4318</v>
      </c>
      <c r="F414" s="242" t="s">
        <v>5068</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5061</v>
      </c>
      <c r="B415" s="234" t="s">
        <v>5143</v>
      </c>
      <c r="C415" s="235" t="s">
        <v>5152</v>
      </c>
      <c r="D415" s="238" t="s">
        <v>5153</v>
      </c>
      <c r="E415" s="239" t="s">
        <v>4347</v>
      </c>
      <c r="F415" s="242" t="s">
        <v>5068</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5061</v>
      </c>
      <c r="B416" s="234" t="s">
        <v>5143</v>
      </c>
      <c r="C416" s="235" t="s">
        <v>5154</v>
      </c>
      <c r="D416" s="238" t="s">
        <v>5155</v>
      </c>
      <c r="E416" s="239" t="s">
        <v>4347</v>
      </c>
      <c r="F416" s="242" t="s">
        <v>5156</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5061</v>
      </c>
      <c r="B417" s="234" t="s">
        <v>5143</v>
      </c>
      <c r="C417" s="235" t="s">
        <v>5157</v>
      </c>
      <c r="D417" s="238" t="s">
        <v>5158</v>
      </c>
      <c r="E417" s="239" t="s">
        <v>4347</v>
      </c>
      <c r="F417" s="242" t="s">
        <v>5156</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5061</v>
      </c>
      <c r="B418" s="234" t="s">
        <v>5143</v>
      </c>
      <c r="C418" s="235" t="s">
        <v>5159</v>
      </c>
      <c r="D418" s="238" t="s">
        <v>5160</v>
      </c>
      <c r="E418" s="239" t="s">
        <v>4597</v>
      </c>
      <c r="F418" s="242" t="s">
        <v>5156</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5061</v>
      </c>
      <c r="B419" s="234" t="s">
        <v>5143</v>
      </c>
      <c r="C419" s="235" t="s">
        <v>5161</v>
      </c>
      <c r="D419" s="238" t="s">
        <v>5162</v>
      </c>
      <c r="E419" s="239" t="s">
        <v>4347</v>
      </c>
      <c r="F419" s="242" t="s">
        <v>5156</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5061</v>
      </c>
      <c r="B420" s="234" t="s">
        <v>5143</v>
      </c>
      <c r="C420" s="235" t="s">
        <v>5163</v>
      </c>
      <c r="D420" s="238" t="s">
        <v>5164</v>
      </c>
      <c r="E420" s="239" t="s">
        <v>4597</v>
      </c>
      <c r="F420" s="242" t="s">
        <v>5156</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5061</v>
      </c>
      <c r="B421" s="234" t="s">
        <v>5143</v>
      </c>
      <c r="C421" s="235" t="s">
        <v>5165</v>
      </c>
      <c r="D421" s="238" t="s">
        <v>5166</v>
      </c>
      <c r="E421" s="239" t="s">
        <v>4597</v>
      </c>
      <c r="F421" s="242" t="s">
        <v>5156</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5061</v>
      </c>
      <c r="B422" s="234" t="s">
        <v>5143</v>
      </c>
      <c r="C422" s="235" t="s">
        <v>5167</v>
      </c>
      <c r="D422" s="238" t="s">
        <v>5168</v>
      </c>
      <c r="E422" s="239" t="s">
        <v>4347</v>
      </c>
      <c r="F422" s="242" t="s">
        <v>5156</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5061</v>
      </c>
      <c r="B423" s="234" t="s">
        <v>5143</v>
      </c>
      <c r="C423" s="235" t="s">
        <v>5169</v>
      </c>
      <c r="D423" s="238" t="s">
        <v>5170</v>
      </c>
      <c r="E423" s="239" t="s">
        <v>4347</v>
      </c>
      <c r="F423" s="242" t="s">
        <v>5156</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5171</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5171</v>
      </c>
      <c r="B425" s="233" t="s">
        <v>5172</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5171</v>
      </c>
      <c r="B426" s="234" t="s">
        <v>5172</v>
      </c>
      <c r="C426" s="235" t="s">
        <v>5173</v>
      </c>
      <c r="D426" s="238" t="s">
        <v>5174</v>
      </c>
      <c r="E426" s="239" t="s">
        <v>4318</v>
      </c>
      <c r="F426" s="242" t="s">
        <v>5135</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5171</v>
      </c>
      <c r="B427" s="234" t="s">
        <v>5172</v>
      </c>
      <c r="C427" s="235" t="s">
        <v>5175</v>
      </c>
      <c r="D427" s="238" t="s">
        <v>5176</v>
      </c>
      <c r="E427" s="239" t="s">
        <v>4318</v>
      </c>
      <c r="F427" s="242" t="s">
        <v>5135</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5171</v>
      </c>
      <c r="B428" s="234" t="s">
        <v>5172</v>
      </c>
      <c r="C428" s="235" t="s">
        <v>5177</v>
      </c>
      <c r="D428" s="238" t="s">
        <v>5178</v>
      </c>
      <c r="E428" s="239" t="s">
        <v>4597</v>
      </c>
      <c r="F428" s="242" t="s">
        <v>5135</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5171</v>
      </c>
      <c r="B429" s="234" t="s">
        <v>5172</v>
      </c>
      <c r="C429" s="235" t="s">
        <v>5179</v>
      </c>
      <c r="D429" s="238" t="s">
        <v>5180</v>
      </c>
      <c r="E429" s="239" t="s">
        <v>4347</v>
      </c>
      <c r="F429" s="242" t="s">
        <v>5135</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5171</v>
      </c>
      <c r="B430" s="234" t="s">
        <v>5172</v>
      </c>
      <c r="C430" s="235" t="s">
        <v>5181</v>
      </c>
      <c r="D430" s="238" t="s">
        <v>5182</v>
      </c>
      <c r="E430" s="239" t="s">
        <v>4347</v>
      </c>
      <c r="F430" s="242" t="s">
        <v>5135</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5171</v>
      </c>
      <c r="B431" s="234" t="s">
        <v>5172</v>
      </c>
      <c r="C431" s="235" t="s">
        <v>5183</v>
      </c>
      <c r="D431" s="238" t="s">
        <v>5184</v>
      </c>
      <c r="E431" s="239" t="s">
        <v>4597</v>
      </c>
      <c r="F431" s="242" t="s">
        <v>5135</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5171</v>
      </c>
      <c r="B432" s="234" t="s">
        <v>5172</v>
      </c>
      <c r="C432" s="235" t="s">
        <v>5185</v>
      </c>
      <c r="D432" s="238" t="s">
        <v>5186</v>
      </c>
      <c r="E432" s="239" t="s">
        <v>4597</v>
      </c>
      <c r="F432" s="242" t="s">
        <v>5135</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5171</v>
      </c>
      <c r="B433" s="234" t="s">
        <v>5172</v>
      </c>
      <c r="C433" s="235" t="s">
        <v>5187</v>
      </c>
      <c r="D433" s="238" t="s">
        <v>5188</v>
      </c>
      <c r="E433" s="239" t="s">
        <v>4414</v>
      </c>
      <c r="F433" s="242" t="s">
        <v>5135</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5171</v>
      </c>
      <c r="B434" s="234" t="s">
        <v>5172</v>
      </c>
      <c r="C434" s="235" t="s">
        <v>5189</v>
      </c>
      <c r="D434" s="238" t="s">
        <v>5190</v>
      </c>
      <c r="E434" s="239" t="s">
        <v>4414</v>
      </c>
      <c r="F434" s="242" t="s">
        <v>5135</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5171</v>
      </c>
      <c r="B435" s="234" t="s">
        <v>5172</v>
      </c>
      <c r="C435" s="235" t="s">
        <v>5191</v>
      </c>
      <c r="D435" s="238" t="s">
        <v>5192</v>
      </c>
      <c r="E435" s="239" t="s">
        <v>4347</v>
      </c>
      <c r="F435" s="242" t="s">
        <v>5135</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5171</v>
      </c>
      <c r="B436" s="234" t="s">
        <v>5172</v>
      </c>
      <c r="C436" s="235" t="s">
        <v>5193</v>
      </c>
      <c r="D436" s="238" t="s">
        <v>5194</v>
      </c>
      <c r="E436" s="239" t="s">
        <v>4414</v>
      </c>
      <c r="F436" s="242" t="s">
        <v>5135</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5171</v>
      </c>
      <c r="B437" s="234" t="s">
        <v>5172</v>
      </c>
      <c r="C437" s="235" t="s">
        <v>5195</v>
      </c>
      <c r="D437" s="238" t="s">
        <v>5196</v>
      </c>
      <c r="E437" s="239" t="s">
        <v>4347</v>
      </c>
      <c r="F437" s="242" t="s">
        <v>5135</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5171</v>
      </c>
      <c r="B438" s="233" t="s">
        <v>5197</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5171</v>
      </c>
      <c r="B439" s="234" t="s">
        <v>5197</v>
      </c>
      <c r="C439" s="235" t="s">
        <v>5198</v>
      </c>
      <c r="D439" s="238" t="s">
        <v>5199</v>
      </c>
      <c r="E439" s="239" t="s">
        <v>4318</v>
      </c>
      <c r="F439" s="242" t="s">
        <v>5200</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5171</v>
      </c>
      <c r="B440" s="234" t="s">
        <v>5197</v>
      </c>
      <c r="C440" s="235" t="s">
        <v>5201</v>
      </c>
      <c r="D440" s="238" t="s">
        <v>5202</v>
      </c>
      <c r="E440" s="239" t="s">
        <v>4318</v>
      </c>
      <c r="F440" s="242" t="s">
        <v>5200</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5171</v>
      </c>
      <c r="B441" s="234" t="s">
        <v>5197</v>
      </c>
      <c r="C441" s="235" t="s">
        <v>5203</v>
      </c>
      <c r="D441" s="238" t="s">
        <v>5204</v>
      </c>
      <c r="E441" s="239" t="s">
        <v>4318</v>
      </c>
      <c r="F441" s="242" t="s">
        <v>5200</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5171</v>
      </c>
      <c r="B442" s="234" t="s">
        <v>5197</v>
      </c>
      <c r="C442" s="235" t="s">
        <v>5205</v>
      </c>
      <c r="D442" s="238" t="s">
        <v>5206</v>
      </c>
      <c r="E442" s="239" t="s">
        <v>4318</v>
      </c>
      <c r="F442" s="242" t="s">
        <v>5200</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5171</v>
      </c>
      <c r="B443" s="234" t="s">
        <v>5197</v>
      </c>
      <c r="C443" s="235" t="s">
        <v>5207</v>
      </c>
      <c r="D443" s="238" t="s">
        <v>5208</v>
      </c>
      <c r="E443" s="239" t="s">
        <v>4347</v>
      </c>
      <c r="F443" s="242" t="s">
        <v>5200</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5171</v>
      </c>
      <c r="B444" s="234" t="s">
        <v>5197</v>
      </c>
      <c r="C444" s="235" t="s">
        <v>5209</v>
      </c>
      <c r="D444" s="238" t="s">
        <v>5210</v>
      </c>
      <c r="E444" s="239" t="s">
        <v>4347</v>
      </c>
      <c r="F444" s="242" t="s">
        <v>5200</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5171</v>
      </c>
      <c r="B445" s="234" t="s">
        <v>5197</v>
      </c>
      <c r="C445" s="235" t="s">
        <v>5211</v>
      </c>
      <c r="D445" s="238" t="s">
        <v>5212</v>
      </c>
      <c r="E445" s="239" t="s">
        <v>4347</v>
      </c>
      <c r="F445" s="242" t="s">
        <v>5200</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5171</v>
      </c>
      <c r="B446" s="234" t="s">
        <v>5197</v>
      </c>
      <c r="C446" s="235" t="s">
        <v>5213</v>
      </c>
      <c r="D446" s="238" t="s">
        <v>5214</v>
      </c>
      <c r="E446" s="239" t="s">
        <v>4462</v>
      </c>
      <c r="F446" s="242" t="s">
        <v>5200</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5171</v>
      </c>
      <c r="B447" s="234" t="s">
        <v>5197</v>
      </c>
      <c r="C447" s="235" t="s">
        <v>5215</v>
      </c>
      <c r="D447" s="238" t="s">
        <v>5216</v>
      </c>
      <c r="E447" s="239" t="s">
        <v>4347</v>
      </c>
      <c r="F447" s="242" t="s">
        <v>5200</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5171</v>
      </c>
      <c r="B448" s="234" t="s">
        <v>5197</v>
      </c>
      <c r="C448" s="235" t="s">
        <v>5217</v>
      </c>
      <c r="D448" s="238" t="s">
        <v>5218</v>
      </c>
      <c r="E448" s="239" t="s">
        <v>4462</v>
      </c>
      <c r="F448" s="242" t="s">
        <v>5200</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5171</v>
      </c>
      <c r="B449" s="234" t="s">
        <v>5197</v>
      </c>
      <c r="C449" s="235" t="s">
        <v>5219</v>
      </c>
      <c r="D449" s="238" t="s">
        <v>5220</v>
      </c>
      <c r="E449" s="239" t="s">
        <v>4462</v>
      </c>
      <c r="F449" s="242" t="s">
        <v>5200</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5221</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5221</v>
      </c>
      <c r="B451" s="233" t="s">
        <v>5222</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5221</v>
      </c>
      <c r="B452" s="234" t="s">
        <v>5222</v>
      </c>
      <c r="C452" s="235" t="s">
        <v>5223</v>
      </c>
      <c r="D452" s="238" t="s">
        <v>5224</v>
      </c>
      <c r="E452" s="239" t="s">
        <v>4318</v>
      </c>
      <c r="F452" s="242" t="s">
        <v>5225</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5221</v>
      </c>
      <c r="B453" s="234" t="s">
        <v>5222</v>
      </c>
      <c r="C453" s="235" t="s">
        <v>5226</v>
      </c>
      <c r="D453" s="238" t="s">
        <v>5227</v>
      </c>
      <c r="E453" s="239" t="s">
        <v>4318</v>
      </c>
      <c r="F453" s="242" t="s">
        <v>5225</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5221</v>
      </c>
      <c r="B454" s="234" t="s">
        <v>5222</v>
      </c>
      <c r="C454" s="235" t="s">
        <v>5228</v>
      </c>
      <c r="D454" s="238" t="s">
        <v>5229</v>
      </c>
      <c r="E454" s="239" t="s">
        <v>4318</v>
      </c>
      <c r="F454" s="242" t="s">
        <v>5225</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5221</v>
      </c>
      <c r="B455" s="234" t="s">
        <v>5222</v>
      </c>
      <c r="C455" s="235" t="s">
        <v>5230</v>
      </c>
      <c r="D455" s="238" t="s">
        <v>5231</v>
      </c>
      <c r="E455" s="239" t="s">
        <v>4318</v>
      </c>
      <c r="F455" s="242" t="s">
        <v>5225</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5221</v>
      </c>
      <c r="B456" s="234" t="s">
        <v>5222</v>
      </c>
      <c r="C456" s="235" t="s">
        <v>5232</v>
      </c>
      <c r="D456" s="238" t="s">
        <v>5233</v>
      </c>
      <c r="E456" s="239" t="s">
        <v>4318</v>
      </c>
      <c r="F456" s="242" t="s">
        <v>5225</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5221</v>
      </c>
      <c r="B457" s="234" t="s">
        <v>5222</v>
      </c>
      <c r="C457" s="235" t="s">
        <v>5234</v>
      </c>
      <c r="D457" s="238" t="s">
        <v>5235</v>
      </c>
      <c r="E457" s="239" t="s">
        <v>4347</v>
      </c>
      <c r="F457" s="242" t="s">
        <v>5225</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5221</v>
      </c>
      <c r="B458" s="234" t="s">
        <v>5222</v>
      </c>
      <c r="C458" s="235" t="s">
        <v>5236</v>
      </c>
      <c r="D458" s="238" t="s">
        <v>5237</v>
      </c>
      <c r="E458" s="239" t="s">
        <v>4347</v>
      </c>
      <c r="F458" s="242" t="s">
        <v>5225</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5221</v>
      </c>
      <c r="B459" s="234" t="s">
        <v>5222</v>
      </c>
      <c r="C459" s="235" t="s">
        <v>5238</v>
      </c>
      <c r="D459" s="238" t="s">
        <v>5239</v>
      </c>
      <c r="E459" s="239" t="s">
        <v>4347</v>
      </c>
      <c r="F459" s="242" t="s">
        <v>5225</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5221</v>
      </c>
      <c r="B460" s="234" t="s">
        <v>5222</v>
      </c>
      <c r="C460" s="235" t="s">
        <v>5240</v>
      </c>
      <c r="D460" s="238" t="s">
        <v>5241</v>
      </c>
      <c r="E460" s="239" t="s">
        <v>4347</v>
      </c>
      <c r="F460" s="242" t="s">
        <v>5225</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5221</v>
      </c>
      <c r="B461" s="234" t="s">
        <v>5222</v>
      </c>
      <c r="C461" s="235" t="s">
        <v>5242</v>
      </c>
      <c r="D461" s="238" t="s">
        <v>5243</v>
      </c>
      <c r="E461" s="239" t="s">
        <v>4347</v>
      </c>
      <c r="F461" s="242" t="s">
        <v>5225</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5221</v>
      </c>
      <c r="B462" s="234" t="s">
        <v>5222</v>
      </c>
      <c r="C462" s="235" t="s">
        <v>5244</v>
      </c>
      <c r="D462" s="238" t="s">
        <v>5245</v>
      </c>
      <c r="E462" s="239" t="s">
        <v>4347</v>
      </c>
      <c r="F462" s="242" t="s">
        <v>5225</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5221</v>
      </c>
      <c r="B463" s="234" t="s">
        <v>5222</v>
      </c>
      <c r="C463" s="235" t="s">
        <v>5246</v>
      </c>
      <c r="D463" s="238" t="s">
        <v>5247</v>
      </c>
      <c r="E463" s="239" t="s">
        <v>4347</v>
      </c>
      <c r="F463" s="242" t="s">
        <v>5225</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5221</v>
      </c>
      <c r="B464" s="234" t="s">
        <v>5222</v>
      </c>
      <c r="C464" s="235" t="s">
        <v>5248</v>
      </c>
      <c r="D464" s="238" t="s">
        <v>5249</v>
      </c>
      <c r="E464" s="239" t="s">
        <v>4347</v>
      </c>
      <c r="F464" s="242" t="s">
        <v>5225</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5221</v>
      </c>
      <c r="B465" s="234" t="s">
        <v>5222</v>
      </c>
      <c r="C465" s="235" t="s">
        <v>5250</v>
      </c>
      <c r="D465" s="238" t="s">
        <v>5251</v>
      </c>
      <c r="E465" s="239" t="s">
        <v>4347</v>
      </c>
      <c r="F465" s="242" t="s">
        <v>5225</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5221</v>
      </c>
      <c r="B466" s="233" t="s">
        <v>5252</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5221</v>
      </c>
      <c r="B467" s="234" t="s">
        <v>5252</v>
      </c>
      <c r="C467" s="235" t="s">
        <v>5253</v>
      </c>
      <c r="D467" s="238" t="s">
        <v>5254</v>
      </c>
      <c r="E467" s="239" t="s">
        <v>4318</v>
      </c>
      <c r="F467" s="242" t="s">
        <v>4457</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5221</v>
      </c>
      <c r="B468" s="234" t="s">
        <v>5252</v>
      </c>
      <c r="C468" s="235" t="s">
        <v>5255</v>
      </c>
      <c r="D468" s="238" t="s">
        <v>5256</v>
      </c>
      <c r="E468" s="239" t="s">
        <v>4318</v>
      </c>
      <c r="F468" s="242" t="s">
        <v>4457</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5221</v>
      </c>
      <c r="B469" s="234" t="s">
        <v>5252</v>
      </c>
      <c r="C469" s="235" t="s">
        <v>5257</v>
      </c>
      <c r="D469" s="238" t="s">
        <v>5258</v>
      </c>
      <c r="E469" s="239" t="s">
        <v>4318</v>
      </c>
      <c r="F469" s="242" t="s">
        <v>4457</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5221</v>
      </c>
      <c r="B470" s="234" t="s">
        <v>5252</v>
      </c>
      <c r="C470" s="235" t="s">
        <v>5259</v>
      </c>
      <c r="D470" s="238" t="s">
        <v>5260</v>
      </c>
      <c r="E470" s="239" t="s">
        <v>4414</v>
      </c>
      <c r="F470" s="242" t="s">
        <v>4826</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5221</v>
      </c>
      <c r="B471" s="234" t="s">
        <v>5252</v>
      </c>
      <c r="C471" s="235" t="s">
        <v>5261</v>
      </c>
      <c r="D471" s="238" t="s">
        <v>5262</v>
      </c>
      <c r="E471" s="239" t="s">
        <v>4414</v>
      </c>
      <c r="F471" s="242" t="s">
        <v>4826</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5221</v>
      </c>
      <c r="B472" s="234" t="s">
        <v>5252</v>
      </c>
      <c r="C472" s="235" t="s">
        <v>5263</v>
      </c>
      <c r="D472" s="238" t="s">
        <v>5264</v>
      </c>
      <c r="E472" s="239" t="s">
        <v>4318</v>
      </c>
      <c r="F472" s="242" t="s">
        <v>4826</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5221</v>
      </c>
      <c r="B473" s="234" t="s">
        <v>5252</v>
      </c>
      <c r="C473" s="235" t="s">
        <v>5265</v>
      </c>
      <c r="D473" s="238" t="s">
        <v>5266</v>
      </c>
      <c r="E473" s="239" t="s">
        <v>4318</v>
      </c>
      <c r="F473" s="242" t="s">
        <v>4765</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5221</v>
      </c>
      <c r="B474" s="234" t="s">
        <v>5252</v>
      </c>
      <c r="C474" s="235" t="s">
        <v>5267</v>
      </c>
      <c r="D474" s="238" t="s">
        <v>5268</v>
      </c>
      <c r="E474" s="239" t="s">
        <v>4347</v>
      </c>
      <c r="F474" s="242" t="s">
        <v>4765</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5221</v>
      </c>
      <c r="B475" s="234" t="s">
        <v>5252</v>
      </c>
      <c r="C475" s="235" t="s">
        <v>5269</v>
      </c>
      <c r="D475" s="238" t="s">
        <v>5270</v>
      </c>
      <c r="E475" s="239" t="s">
        <v>4347</v>
      </c>
      <c r="F475" s="242" t="s">
        <v>4765</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5221</v>
      </c>
      <c r="B476" s="234" t="s">
        <v>5252</v>
      </c>
      <c r="C476" s="235" t="s">
        <v>5271</v>
      </c>
      <c r="D476" s="238" t="s">
        <v>5272</v>
      </c>
      <c r="E476" s="239" t="s">
        <v>4347</v>
      </c>
      <c r="F476" s="242" t="s">
        <v>4765</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5221</v>
      </c>
      <c r="B477" s="234" t="s">
        <v>5252</v>
      </c>
      <c r="C477" s="235" t="s">
        <v>5273</v>
      </c>
      <c r="D477" s="238" t="s">
        <v>5274</v>
      </c>
      <c r="E477" s="239" t="s">
        <v>4347</v>
      </c>
      <c r="F477" s="242" t="s">
        <v>4765</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5221</v>
      </c>
      <c r="B478" s="234" t="s">
        <v>5252</v>
      </c>
      <c r="C478" s="235" t="s">
        <v>5275</v>
      </c>
      <c r="D478" s="238" t="s">
        <v>5276</v>
      </c>
      <c r="E478" s="239" t="s">
        <v>4347</v>
      </c>
      <c r="F478" s="242" t="s">
        <v>4826</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5221</v>
      </c>
      <c r="B479" s="234" t="s">
        <v>5252</v>
      </c>
      <c r="C479" s="235" t="s">
        <v>5277</v>
      </c>
      <c r="D479" s="238" t="s">
        <v>5278</v>
      </c>
      <c r="E479" s="239" t="s">
        <v>4462</v>
      </c>
      <c r="F479" s="242" t="s">
        <v>4826</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5221</v>
      </c>
      <c r="B480" s="234" t="s">
        <v>5252</v>
      </c>
      <c r="C480" s="235" t="s">
        <v>5279</v>
      </c>
      <c r="D480" s="238" t="s">
        <v>5280</v>
      </c>
      <c r="E480" s="239" t="s">
        <v>4462</v>
      </c>
      <c r="F480" s="242" t="s">
        <v>4826</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5221</v>
      </c>
      <c r="B481" s="247" t="s">
        <v>5252</v>
      </c>
      <c r="C481" s="248" t="s">
        <v>5281</v>
      </c>
      <c r="D481" s="249" t="s">
        <v>5282</v>
      </c>
      <c r="E481" s="250" t="s">
        <v>4462</v>
      </c>
      <c r="F481" s="251" t="s">
        <v>4457</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1265</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IFERROR(INDEX('Recommendations'!$G$2:$G$252, MATCH(H2,'Recommendations'!$A$2:$A$252,0))="Implemented", FALSE))</xm:f>
            <x14:dxf>
              <font>
                <color rgb="FF000000"/>
              </font>
              <fill>
                <patternFill>
                  <bgColor rgb="FF3C7D22"/>
                </patternFill>
              </fill>
            </x14:dxf>
          </x14:cfRule>
          <x14:cfRule type="expression" priority="2" id="{00000000-000E-0000-0A00-000002000000}">
            <xm:f>AND(H2&lt;&gt;"", IFERROR(INDEX('Recommendations'!$G$2:$G$252, MATCH(H2,'Recommendations'!$A$2:$A$252,0))="Compensated", FALSE))</xm:f>
            <x14:dxf>
              <font>
                <color rgb="FF000000"/>
              </font>
              <fill>
                <patternFill>
                  <bgColor rgb="FFC6E0B4"/>
                </patternFill>
              </fill>
            </x14:dxf>
          </x14:cfRule>
          <x14:cfRule type="expression" priority="3" id="{00000000-000E-0000-0A00-000003000000}">
            <xm:f>AND(H2&lt;&gt;"", IFERROR(INDEX('Recommendations'!$G$2:$G$252, MATCH(H2,'Recommendations'!$A$2:$A$252,0))="Testing", FALSE))</xm:f>
            <x14:dxf>
              <font>
                <color rgb="FF000000"/>
              </font>
              <fill>
                <patternFill>
                  <bgColor rgb="FFFFC000"/>
                </patternFill>
              </fill>
            </x14:dxf>
          </x14:cfRule>
          <x14:cfRule type="expression" priority="4" id="{00000000-000E-0000-0A00-000004000000}">
            <xm:f>AND(H2&lt;&gt;"", IFERROR(INDEX('Recommendations'!$G$2:$G$252, MATCH(H2,'Recommendations'!$A$2:$A$252,0))="Failed", FALSE))</xm:f>
            <x14:dxf>
              <font>
                <color rgb="FF000000"/>
              </font>
              <fill>
                <patternFill>
                  <bgColor rgb="FFD82891"/>
                </patternFill>
              </fill>
            </x14:dxf>
          </x14:cfRule>
          <x14:cfRule type="expression" priority="5" id="{00000000-000E-0000-0A00-000005000000}">
            <xm:f>AND(H2&lt;&gt;"", IFERROR(INDEX('Recommendations'!$G$2:$G$252, MATCH(H2,'Recommendations'!$A$2:$A$252,0))="Risk Accepted", FALSE))</xm:f>
            <x14:dxf>
              <font>
                <color rgb="FF000000"/>
              </font>
              <fill>
                <patternFill>
                  <bgColor rgb="FFD9D9D9"/>
                </patternFill>
              </fill>
            </x14:dxf>
          </x14:cfRule>
          <x14:cfRule type="expression" priority="6" id="{00000000-000E-0000-0A00-000006000000}">
            <xm:f>AND(H2&lt;&gt;"", IFERROR(INDEX('Recommendations'!$G$2:$G$252, MATCH(H2,'Recommendations'!$A$2:$A$252,0))="N/A",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1342</v>
      </c>
      <c r="C2" s="267"/>
      <c r="D2" s="267"/>
      <c r="E2" s="267"/>
      <c r="F2" s="267"/>
      <c r="G2" s="267"/>
      <c r="H2" s="267"/>
      <c r="I2" s="267"/>
    </row>
    <row r="4" spans="2:15" ht="18.5" x14ac:dyDescent="0.45">
      <c r="B4" s="39" t="s">
        <v>1343</v>
      </c>
    </row>
    <row r="5" spans="2:15" x14ac:dyDescent="0.35">
      <c r="B5" s="41" t="s">
        <v>19</v>
      </c>
      <c r="C5" s="41" t="s">
        <v>1344</v>
      </c>
      <c r="D5" s="41" t="s">
        <v>1345</v>
      </c>
      <c r="F5" s="268" t="s">
        <v>1346</v>
      </c>
      <c r="G5" s="268"/>
      <c r="H5" s="268"/>
      <c r="I5" s="269" t="s">
        <v>1347</v>
      </c>
      <c r="J5" s="269"/>
      <c r="K5" s="269"/>
      <c r="L5" s="269"/>
      <c r="M5" s="269"/>
      <c r="N5" s="269"/>
      <c r="O5" s="269"/>
    </row>
    <row r="6" spans="2:15" x14ac:dyDescent="0.35">
      <c r="B6" s="47" t="s">
        <v>1348</v>
      </c>
      <c r="C6" s="48">
        <v>251</v>
      </c>
      <c r="D6" s="49" t="s">
        <v>19</v>
      </c>
      <c r="F6" s="268" t="s">
        <v>1349</v>
      </c>
      <c r="G6" s="268"/>
      <c r="H6" s="268"/>
      <c r="I6" s="270" t="s">
        <v>1350</v>
      </c>
      <c r="J6" s="270"/>
      <c r="K6" s="270"/>
      <c r="L6" s="270"/>
      <c r="M6" s="270"/>
      <c r="N6" s="270"/>
      <c r="O6" s="270"/>
    </row>
    <row r="7" spans="2:15" x14ac:dyDescent="0.35">
      <c r="B7" s="50" t="s">
        <v>1351</v>
      </c>
      <c r="C7" s="51">
        <f>C6-C8-C9</f>
        <v>251</v>
      </c>
      <c r="D7" s="52">
        <f>IF(C6&gt;0,C7/C6,0)</f>
        <v>1</v>
      </c>
      <c r="F7" s="268" t="s">
        <v>1352</v>
      </c>
      <c r="G7" s="268"/>
      <c r="H7" s="268"/>
      <c r="I7" s="270" t="s">
        <v>1350</v>
      </c>
      <c r="J7" s="270"/>
      <c r="K7" s="270"/>
      <c r="L7" s="270"/>
      <c r="M7" s="270"/>
      <c r="N7" s="270"/>
      <c r="O7" s="270"/>
    </row>
    <row r="8" spans="2:15" x14ac:dyDescent="0.35">
      <c r="B8" s="43" t="s">
        <v>1353</v>
      </c>
      <c r="C8" s="44">
        <f>COUNTIF('Recommendations'!G:G,"Risk Accepted")</f>
        <v>0</v>
      </c>
      <c r="D8" s="45">
        <f>IF(C6&gt;0,C8/C6,0)</f>
        <v>0</v>
      </c>
      <c r="F8" s="268" t="s">
        <v>1354</v>
      </c>
      <c r="G8" s="268"/>
      <c r="H8" s="268"/>
      <c r="I8" s="270" t="s">
        <v>1350</v>
      </c>
      <c r="J8" s="270"/>
      <c r="K8" s="270"/>
      <c r="L8" s="270"/>
      <c r="M8" s="270"/>
      <c r="N8" s="270"/>
      <c r="O8" s="270"/>
    </row>
    <row r="9" spans="2:15" x14ac:dyDescent="0.35">
      <c r="B9" s="43" t="s">
        <v>1355</v>
      </c>
      <c r="C9" s="44">
        <f>COUNTIF('Recommendations'!G:G,"N/A")</f>
        <v>0</v>
      </c>
      <c r="D9" s="45">
        <f>IF(C6&gt;0,C9/C6,0)</f>
        <v>0</v>
      </c>
      <c r="F9" s="268" t="s">
        <v>1356</v>
      </c>
      <c r="G9" s="268"/>
      <c r="H9" s="268"/>
      <c r="I9" s="270" t="s">
        <v>1350</v>
      </c>
      <c r="J9" s="270"/>
      <c r="K9" s="270"/>
      <c r="L9" s="270"/>
      <c r="M9" s="270"/>
      <c r="N9" s="270"/>
      <c r="O9" s="270"/>
    </row>
    <row r="12" spans="2:15" ht="18.5" x14ac:dyDescent="0.45">
      <c r="B12" s="39" t="s">
        <v>1357</v>
      </c>
    </row>
    <row r="14" spans="2:15" x14ac:dyDescent="0.35">
      <c r="B14" s="53" t="s">
        <v>1358</v>
      </c>
    </row>
    <row r="15" spans="2:15" x14ac:dyDescent="0.35">
      <c r="B15" s="41" t="s">
        <v>19</v>
      </c>
      <c r="C15" s="41" t="s">
        <v>1359</v>
      </c>
      <c r="D15" s="41" t="s">
        <v>1360</v>
      </c>
      <c r="E15" s="41" t="s">
        <v>1361</v>
      </c>
      <c r="F15" s="41" t="s">
        <v>1362</v>
      </c>
    </row>
    <row r="16" spans="2:15" x14ac:dyDescent="0.35">
      <c r="B16" s="43" t="s">
        <v>1363</v>
      </c>
      <c r="C16" s="44">
        <f>COUNTIF('Recommendations'!L:L,"Resolved")</f>
        <v>0</v>
      </c>
      <c r="D16" s="44">
        <f>COUNTIF('Recommendations'!L:L,"Testing")</f>
        <v>0</v>
      </c>
      <c r="E16" s="44">
        <f>COUNTIF('Recommendations'!L:L,"Outstanding")</f>
        <v>251</v>
      </c>
      <c r="F16" s="44">
        <f>SUM(C16:E16)</f>
        <v>251</v>
      </c>
    </row>
    <row r="18" spans="2:6" x14ac:dyDescent="0.35">
      <c r="B18" s="53" t="s">
        <v>1364</v>
      </c>
    </row>
    <row r="19" spans="2:6" x14ac:dyDescent="0.35">
      <c r="B19" s="54" t="s">
        <v>19</v>
      </c>
      <c r="C19" s="54" t="s">
        <v>1359</v>
      </c>
      <c r="D19" s="54" t="s">
        <v>1360</v>
      </c>
      <c r="E19" s="54" t="s">
        <v>1361</v>
      </c>
      <c r="F19" s="54" t="s">
        <v>19</v>
      </c>
    </row>
    <row r="20" spans="2:6" x14ac:dyDescent="0.35">
      <c r="B20" s="43" t="s">
        <v>1363</v>
      </c>
      <c r="C20" s="45">
        <f>IF(F16&gt;0, C16/F16, 0)</f>
        <v>0</v>
      </c>
      <c r="D20" s="45">
        <f>IF(F16&gt;0, D16/F16, 0)</f>
        <v>0</v>
      </c>
      <c r="E20" s="45">
        <f>IF(F16&gt;0, E16/F16, 0)</f>
        <v>1</v>
      </c>
      <c r="F20" s="46" t="s">
        <v>19</v>
      </c>
    </row>
    <row r="25" spans="2:6" ht="18.5" x14ac:dyDescent="0.45">
      <c r="B25" s="39" t="s">
        <v>1365</v>
      </c>
    </row>
    <row r="27" spans="2:6" x14ac:dyDescent="0.35">
      <c r="B27" s="53" t="s">
        <v>1358</v>
      </c>
    </row>
    <row r="28" spans="2:6" x14ac:dyDescent="0.35">
      <c r="B28" s="41" t="s">
        <v>5</v>
      </c>
      <c r="C28" s="41" t="s">
        <v>1359</v>
      </c>
      <c r="D28" s="41" t="s">
        <v>1360</v>
      </c>
      <c r="E28" s="41" t="s">
        <v>1361</v>
      </c>
      <c r="F28" s="41" t="s">
        <v>1362</v>
      </c>
    </row>
    <row r="29" spans="2:6" x14ac:dyDescent="0.35">
      <c r="B29" s="43" t="s">
        <v>1366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1367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1368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1369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1370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251</v>
      </c>
      <c r="F34" s="44">
        <f t="shared" si="0"/>
        <v>251</v>
      </c>
    </row>
    <row r="36" spans="2:6" x14ac:dyDescent="0.35">
      <c r="B36" s="53" t="s">
        <v>1364</v>
      </c>
    </row>
    <row r="37" spans="2:6" x14ac:dyDescent="0.35">
      <c r="B37" s="54" t="s">
        <v>5</v>
      </c>
      <c r="C37" s="54" t="s">
        <v>1359</v>
      </c>
      <c r="D37" s="54" t="s">
        <v>1360</v>
      </c>
      <c r="E37" s="54" t="s">
        <v>1361</v>
      </c>
      <c r="F37" s="54" t="s">
        <v>19</v>
      </c>
    </row>
    <row r="38" spans="2:6" x14ac:dyDescent="0.35">
      <c r="B38" s="43" t="s">
        <v>1366</v>
      </c>
      <c r="C38" s="45">
        <f t="shared" ref="C38:C43" si="1">IF(F29&gt;0, C29/F29, 0)</f>
        <v>0</v>
      </c>
      <c r="D38" s="45">
        <f t="shared" ref="D38:D43" si="2">IF(F29&gt;0, D29/F29, 0)</f>
        <v>0</v>
      </c>
      <c r="E38" s="45">
        <f t="shared" ref="E38:E43" si="3">IF(F29&gt;0, E29/F29, 0)</f>
        <v>0</v>
      </c>
      <c r="F38" s="46" t="s">
        <v>19</v>
      </c>
    </row>
    <row r="39" spans="2:6" x14ac:dyDescent="0.35">
      <c r="B39" s="43" t="s">
        <v>1367</v>
      </c>
      <c r="C39" s="45">
        <f t="shared" si="1"/>
        <v>0</v>
      </c>
      <c r="D39" s="45">
        <f t="shared" si="2"/>
        <v>0</v>
      </c>
      <c r="E39" s="45">
        <f t="shared" si="3"/>
        <v>0</v>
      </c>
      <c r="F39" s="46" t="s">
        <v>19</v>
      </c>
    </row>
    <row r="40" spans="2:6" x14ac:dyDescent="0.35">
      <c r="B40" s="43" t="s">
        <v>1368</v>
      </c>
      <c r="C40" s="45">
        <f t="shared" si="1"/>
        <v>0</v>
      </c>
      <c r="D40" s="45">
        <f t="shared" si="2"/>
        <v>0</v>
      </c>
      <c r="E40" s="45">
        <f t="shared" si="3"/>
        <v>0</v>
      </c>
      <c r="F40" s="46" t="s">
        <v>19</v>
      </c>
    </row>
    <row r="41" spans="2:6" x14ac:dyDescent="0.35">
      <c r="B41" s="43" t="s">
        <v>1369</v>
      </c>
      <c r="C41" s="45">
        <f t="shared" si="1"/>
        <v>0</v>
      </c>
      <c r="D41" s="45">
        <f t="shared" si="2"/>
        <v>0</v>
      </c>
      <c r="E41" s="45">
        <f t="shared" si="3"/>
        <v>0</v>
      </c>
      <c r="F41" s="46" t="s">
        <v>19</v>
      </c>
    </row>
    <row r="42" spans="2:6" x14ac:dyDescent="0.35">
      <c r="B42" s="43" t="s">
        <v>1370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1371</v>
      </c>
    </row>
    <row r="50" spans="2:6" x14ac:dyDescent="0.35">
      <c r="B50" s="53" t="s">
        <v>1358</v>
      </c>
    </row>
    <row r="51" spans="2:6" x14ac:dyDescent="0.35">
      <c r="B51" s="41" t="s">
        <v>2</v>
      </c>
      <c r="C51" s="41" t="s">
        <v>1359</v>
      </c>
      <c r="D51" s="41" t="s">
        <v>1360</v>
      </c>
      <c r="E51" s="41" t="s">
        <v>1361</v>
      </c>
      <c r="F51" s="41" t="s">
        <v>1362</v>
      </c>
    </row>
    <row r="52" spans="2:6" x14ac:dyDescent="0.35">
      <c r="B52" s="43" t="s">
        <v>30</v>
      </c>
      <c r="C52" s="44">
        <f>COUNTIFS('Recommendations'!C:C,"CAT I (High)",'Recommendations'!L:L,"=Resolved")</f>
        <v>0</v>
      </c>
      <c r="D52" s="44">
        <f>COUNTIFS('Recommendations'!C:C,"=CAT I (High)",'Recommendations'!L:L,"=Testing")</f>
        <v>0</v>
      </c>
      <c r="E52" s="44">
        <f>COUNTIFS('Recommendations'!C:C,"=CAT I (High)",'Recommendations'!L:L,"=Outstanding")</f>
        <v>32</v>
      </c>
      <c r="F52" s="44">
        <f>SUM(C52:E52)</f>
        <v>32</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166</v>
      </c>
      <c r="F53" s="44">
        <f>SUM(C53:E53)</f>
        <v>166</v>
      </c>
    </row>
    <row r="54" spans="2:6" x14ac:dyDescent="0.35">
      <c r="B54" s="43" t="s">
        <v>41</v>
      </c>
      <c r="C54" s="44">
        <f>COUNTIFS('Recommendations'!C:C,"CAT III (Low)",'Recommendations'!L:L,"=Resolved")</f>
        <v>0</v>
      </c>
      <c r="D54" s="44">
        <f>COUNTIFS('Recommendations'!C:C,"=CAT III (Low)",'Recommendations'!L:L,"=Testing")</f>
        <v>0</v>
      </c>
      <c r="E54" s="44">
        <f>COUNTIFS('Recommendations'!C:C,"=CAT III (Low)",'Recommendations'!L:L,"=Outstanding")</f>
        <v>53</v>
      </c>
      <c r="F54" s="44">
        <f>SUM(C54:E54)</f>
        <v>53</v>
      </c>
    </row>
    <row r="56" spans="2:6" x14ac:dyDescent="0.35">
      <c r="B56" s="53" t="s">
        <v>1364</v>
      </c>
    </row>
    <row r="57" spans="2:6" x14ac:dyDescent="0.35">
      <c r="B57" s="54" t="s">
        <v>2</v>
      </c>
      <c r="C57" s="54" t="s">
        <v>1359</v>
      </c>
      <c r="D57" s="54" t="s">
        <v>1360</v>
      </c>
      <c r="E57" s="54" t="s">
        <v>1361</v>
      </c>
      <c r="F57" s="54" t="s">
        <v>19</v>
      </c>
    </row>
    <row r="58" spans="2:6" x14ac:dyDescent="0.35">
      <c r="B58" s="43" t="s">
        <v>30</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41</v>
      </c>
      <c r="C60" s="45">
        <f>IF(F54&gt;0, C54/F54, 0)</f>
        <v>0</v>
      </c>
      <c r="D60" s="45">
        <f>IF(F54&gt;0, D54/F54, 0)</f>
        <v>0</v>
      </c>
      <c r="E60" s="45">
        <f>IF(F54&gt;0, E54/F54, 0)</f>
        <v>1</v>
      </c>
      <c r="F60" s="46" t="s">
        <v>19</v>
      </c>
    </row>
    <row r="65" spans="2:6" ht="18.5" x14ac:dyDescent="0.45">
      <c r="B65" s="39" t="s">
        <v>1372</v>
      </c>
    </row>
    <row r="67" spans="2:6" x14ac:dyDescent="0.35">
      <c r="B67" s="53" t="s">
        <v>1358</v>
      </c>
    </row>
    <row r="68" spans="2:6" x14ac:dyDescent="0.35">
      <c r="B68" s="41" t="s">
        <v>3</v>
      </c>
      <c r="C68" s="41" t="s">
        <v>1359</v>
      </c>
      <c r="D68" s="41" t="s">
        <v>1360</v>
      </c>
      <c r="E68" s="41" t="s">
        <v>1361</v>
      </c>
      <c r="F68" s="41" t="s">
        <v>1362</v>
      </c>
    </row>
    <row r="69" spans="2:6" x14ac:dyDescent="0.35">
      <c r="B69" s="43" t="s">
        <v>1373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1374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1375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1376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251</v>
      </c>
      <c r="F73" s="44">
        <f>SUM(C73:E73)</f>
        <v>251</v>
      </c>
    </row>
    <row r="75" spans="2:6" x14ac:dyDescent="0.35">
      <c r="B75" s="53" t="s">
        <v>1364</v>
      </c>
    </row>
    <row r="76" spans="2:6" x14ac:dyDescent="0.35">
      <c r="B76" s="54" t="s">
        <v>3</v>
      </c>
      <c r="C76" s="54" t="s">
        <v>1359</v>
      </c>
      <c r="D76" s="54" t="s">
        <v>1360</v>
      </c>
      <c r="E76" s="54" t="s">
        <v>1361</v>
      </c>
      <c r="F76" s="54" t="s">
        <v>19</v>
      </c>
    </row>
    <row r="77" spans="2:6" x14ac:dyDescent="0.35">
      <c r="B77" s="43" t="s">
        <v>1373</v>
      </c>
      <c r="C77" s="45">
        <f>IF(F69&gt;0, C69/F69, 0)</f>
        <v>0</v>
      </c>
      <c r="D77" s="45">
        <f>IF(F69&gt;0, D69/F69, 0)</f>
        <v>0</v>
      </c>
      <c r="E77" s="45">
        <f>IF(F69&gt;0, E69/F69, 0)</f>
        <v>0</v>
      </c>
      <c r="F77" s="46" t="s">
        <v>19</v>
      </c>
    </row>
    <row r="78" spans="2:6" x14ac:dyDescent="0.35">
      <c r="B78" s="43" t="s">
        <v>1374</v>
      </c>
      <c r="C78" s="45">
        <f>IF(F70&gt;0, C70/F70, 0)</f>
        <v>0</v>
      </c>
      <c r="D78" s="45">
        <f>IF(F70&gt;0, D70/F70, 0)</f>
        <v>0</v>
      </c>
      <c r="E78" s="45">
        <f>IF(F70&gt;0, E70/F70, 0)</f>
        <v>0</v>
      </c>
      <c r="F78" s="46" t="s">
        <v>19</v>
      </c>
    </row>
    <row r="79" spans="2:6" x14ac:dyDescent="0.35">
      <c r="B79" s="43" t="s">
        <v>1375</v>
      </c>
      <c r="C79" s="45">
        <f>IF(F71&gt;0, C71/F71, 0)</f>
        <v>0</v>
      </c>
      <c r="D79" s="45">
        <f>IF(F71&gt;0, D71/F71, 0)</f>
        <v>0</v>
      </c>
      <c r="E79" s="45">
        <f>IF(F71&gt;0, E71/F71, 0)</f>
        <v>0</v>
      </c>
      <c r="F79" s="46" t="s">
        <v>19</v>
      </c>
    </row>
    <row r="80" spans="2:6" x14ac:dyDescent="0.35">
      <c r="B80" s="43" t="s">
        <v>1376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1377</v>
      </c>
    </row>
    <row r="88" spans="2:6" x14ac:dyDescent="0.35">
      <c r="B88" s="53" t="s">
        <v>1358</v>
      </c>
    </row>
    <row r="89" spans="2:6" x14ac:dyDescent="0.35">
      <c r="B89" s="41" t="s">
        <v>1378</v>
      </c>
      <c r="C89" s="41" t="s">
        <v>1359</v>
      </c>
      <c r="D89" s="41" t="s">
        <v>1360</v>
      </c>
      <c r="E89" s="41" t="s">
        <v>1361</v>
      </c>
      <c r="F89" s="41" t="s">
        <v>1362</v>
      </c>
    </row>
    <row r="90" spans="2:6" x14ac:dyDescent="0.35">
      <c r="B90" s="43" t="s">
        <v>1379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1380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1381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251</v>
      </c>
      <c r="F93" s="44">
        <f>SUM(C93:E93)</f>
        <v>251</v>
      </c>
    </row>
    <row r="95" spans="2:6" x14ac:dyDescent="0.35">
      <c r="B95" s="53" t="s">
        <v>1364</v>
      </c>
    </row>
    <row r="96" spans="2:6" x14ac:dyDescent="0.35">
      <c r="B96" s="54" t="s">
        <v>1378</v>
      </c>
      <c r="C96" s="54" t="s">
        <v>1359</v>
      </c>
      <c r="D96" s="54" t="s">
        <v>1360</v>
      </c>
      <c r="E96" s="54" t="s">
        <v>1361</v>
      </c>
      <c r="F96" s="54" t="s">
        <v>19</v>
      </c>
    </row>
    <row r="97" spans="2:15" x14ac:dyDescent="0.35">
      <c r="B97" s="43" t="s">
        <v>1379</v>
      </c>
      <c r="C97" s="45">
        <f>IF(F90&gt;0, C90/F90, 0)</f>
        <v>0</v>
      </c>
      <c r="D97" s="45">
        <f>IF(F90&gt;0, D90/F90, 0)</f>
        <v>0</v>
      </c>
      <c r="E97" s="45">
        <f>IF(F90&gt;0, E90/F90, 0)</f>
        <v>0</v>
      </c>
      <c r="F97" s="46" t="s">
        <v>19</v>
      </c>
    </row>
    <row r="98" spans="2:15" x14ac:dyDescent="0.35">
      <c r="B98" s="43" t="s">
        <v>1380</v>
      </c>
      <c r="C98" s="45">
        <f>IF(F91&gt;0, C91/F91, 0)</f>
        <v>0</v>
      </c>
      <c r="D98" s="45">
        <f>IF(F91&gt;0, D91/F91, 0)</f>
        <v>0</v>
      </c>
      <c r="E98" s="45">
        <f>IF(F91&gt;0, E91/F91, 0)</f>
        <v>0</v>
      </c>
      <c r="F98" s="46" t="s">
        <v>19</v>
      </c>
    </row>
    <row r="99" spans="2:15" x14ac:dyDescent="0.35">
      <c r="B99" s="43" t="s">
        <v>1381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1382</v>
      </c>
      <c r="J105" s="39" t="s">
        <v>1383</v>
      </c>
    </row>
    <row r="106" spans="2:15" x14ac:dyDescent="0.35">
      <c r="B106" s="41" t="s">
        <v>5</v>
      </c>
      <c r="C106" s="271" t="s">
        <v>1384</v>
      </c>
      <c r="D106" s="271"/>
      <c r="E106" s="41" t="s">
        <v>1351</v>
      </c>
      <c r="F106" s="41" t="s">
        <v>1359</v>
      </c>
      <c r="G106" s="271" t="s">
        <v>1385</v>
      </c>
      <c r="H106" s="271"/>
      <c r="J106" s="41" t="s">
        <v>5</v>
      </c>
      <c r="K106" s="41" t="s">
        <v>1373</v>
      </c>
      <c r="L106" s="41" t="s">
        <v>1374</v>
      </c>
      <c r="M106" s="41" t="s">
        <v>1375</v>
      </c>
      <c r="N106" s="41" t="s">
        <v>1376</v>
      </c>
      <c r="O106" s="41" t="s">
        <v>16</v>
      </c>
    </row>
    <row r="107" spans="2:15" x14ac:dyDescent="0.35">
      <c r="B107" s="47" t="s">
        <v>1366</v>
      </c>
      <c r="C107" s="272" t="s">
        <v>19</v>
      </c>
      <c r="D107" s="272"/>
      <c r="E107" s="44">
        <f>COUNTIF('Recommendations'!F:F,"Phase1")-COUNTIFS('Recommendations'!F:F,"Phase1",'Recommendations'!G:G,"Risk Accepted")-COUNTIFS('Recommendations'!F:F,"Phase1",'Recommendations'!G:G,"N/A")</f>
        <v>0</v>
      </c>
      <c r="F107" s="44">
        <f>COUNTIFS('Recommendations'!F:F,"Phase1",'Recommendations'!L:L,"Resolved")</f>
        <v>0</v>
      </c>
      <c r="G107" s="273">
        <f t="shared" ref="G107:G112" si="4">IF(E107&gt;0,F107/E107,0)</f>
        <v>0</v>
      </c>
      <c r="H107" s="273"/>
      <c r="J107" s="47" t="s">
        <v>1366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1367</v>
      </c>
      <c r="C108" s="272" t="s">
        <v>19</v>
      </c>
      <c r="D108" s="272"/>
      <c r="E108" s="44">
        <f>COUNTIF('Recommendations'!F:F,"Phase2")-COUNTIFS('Recommendations'!F:F,"Phase2",'Recommendations'!G:G,"Risk Accepted")-COUNTIFS('Recommendations'!F:F,"Phase2",'Recommendations'!G:G,"N/A")</f>
        <v>0</v>
      </c>
      <c r="F108" s="44">
        <f>COUNTIFS('Recommendations'!F:F,"Phase2",'Recommendations'!L:L,"Resolved")</f>
        <v>0</v>
      </c>
      <c r="G108" s="273">
        <f t="shared" si="4"/>
        <v>0</v>
      </c>
      <c r="H108" s="273"/>
      <c r="J108" s="47" t="s">
        <v>1367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1368</v>
      </c>
      <c r="C109" s="272" t="s">
        <v>19</v>
      </c>
      <c r="D109" s="272"/>
      <c r="E109" s="44">
        <f>COUNTIF('Recommendations'!F:F,"Phase3")-COUNTIFS('Recommendations'!F:F,"Phase3",'Recommendations'!G:G,"Risk Accepted")-COUNTIFS('Recommendations'!F:F,"Phase3",'Recommendations'!G:G,"N/A")</f>
        <v>0</v>
      </c>
      <c r="F109" s="44">
        <f>COUNTIFS('Recommendations'!F:F,"Phase3",'Recommendations'!L:L,"Resolved")</f>
        <v>0</v>
      </c>
      <c r="G109" s="273">
        <f t="shared" si="4"/>
        <v>0</v>
      </c>
      <c r="H109" s="273"/>
      <c r="J109" s="47" t="s">
        <v>1368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1369</v>
      </c>
      <c r="C110" s="272" t="s">
        <v>19</v>
      </c>
      <c r="D110" s="272"/>
      <c r="E110" s="44">
        <f>COUNTIF('Recommendations'!F:F,"Phase4")-COUNTIFS('Recommendations'!F:F,"Phase4",'Recommendations'!G:G,"Risk Accepted")-COUNTIFS('Recommendations'!F:F,"Phase4",'Recommendations'!G:G,"N/A")</f>
        <v>0</v>
      </c>
      <c r="F110" s="44">
        <f>COUNTIFS('Recommendations'!F:F,"Phase4",'Recommendations'!L:L,"Resolved")</f>
        <v>0</v>
      </c>
      <c r="G110" s="273">
        <f t="shared" si="4"/>
        <v>0</v>
      </c>
      <c r="H110" s="273"/>
      <c r="J110" s="47" t="s">
        <v>1369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1370</v>
      </c>
      <c r="C111" s="272" t="s">
        <v>19</v>
      </c>
      <c r="D111" s="272"/>
      <c r="E111" s="44">
        <f>COUNTIF('Recommendations'!F:F,"Phase5")-COUNTIFS('Recommendations'!F:F,"Phase5",'Recommendations'!G:G,"Risk Accepted")-COUNTIFS('Recommendations'!F:F,"Phase5",'Recommendations'!G:G,"N/A")</f>
        <v>0</v>
      </c>
      <c r="F111" s="44">
        <f>COUNTIFS('Recommendations'!F:F,"Phase5",'Recommendations'!L:L,"Resolved")</f>
        <v>0</v>
      </c>
      <c r="G111" s="273">
        <f t="shared" si="4"/>
        <v>0</v>
      </c>
      <c r="H111" s="273"/>
      <c r="J111" s="47" t="s">
        <v>1370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72" t="s">
        <v>19</v>
      </c>
      <c r="D112" s="272"/>
      <c r="E112" s="44">
        <f>COUNTIF('Recommendations'!F:F,"Pending")-COUNTIFS('Recommendations'!F:F,"Pending",'Recommendations'!G:G,"Risk Accepted")-COUNTIFS('Recommendations'!F:F,"Pending",'Recommendations'!G:G,"N/A")</f>
        <v>251</v>
      </c>
      <c r="F112" s="44">
        <f>COUNTIFS('Recommendations'!F:F,"Pending",'Recommendations'!L:L,"Resolved")</f>
        <v>0</v>
      </c>
      <c r="G112" s="273">
        <f t="shared" si="4"/>
        <v>0</v>
      </c>
      <c r="H112" s="27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251</v>
      </c>
    </row>
    <row r="119" spans="2:24" ht="21" x14ac:dyDescent="0.5">
      <c r="B119" s="39" t="s">
        <v>1386</v>
      </c>
      <c r="P119" s="56" t="s">
        <v>1387</v>
      </c>
    </row>
    <row r="121" spans="2:24" ht="60" customHeight="1" x14ac:dyDescent="0.35">
      <c r="B121" s="274" t="s">
        <v>1388</v>
      </c>
      <c r="C121" s="267"/>
      <c r="D121" s="267"/>
      <c r="E121" s="267"/>
      <c r="F121" s="267"/>
      <c r="P121" s="274" t="s">
        <v>1389</v>
      </c>
      <c r="Q121" s="267"/>
      <c r="R121" s="267"/>
      <c r="S121" s="267"/>
      <c r="T121" s="267"/>
      <c r="U121" s="267"/>
      <c r="V121" s="267"/>
      <c r="W121" s="267"/>
    </row>
    <row r="123" spans="2:24" ht="30" customHeight="1" x14ac:dyDescent="0.35">
      <c r="P123" s="57" t="s">
        <v>1390</v>
      </c>
      <c r="Q123" s="58">
        <f>C16</f>
        <v>0</v>
      </c>
      <c r="R123" s="59"/>
      <c r="S123" s="58">
        <f>C69</f>
        <v>0</v>
      </c>
      <c r="T123" s="59"/>
      <c r="U123" s="58">
        <f>C70</f>
        <v>0</v>
      </c>
      <c r="V123" s="59"/>
      <c r="W123" s="58">
        <f>C71</f>
        <v>0</v>
      </c>
      <c r="X123" s="59"/>
    </row>
    <row r="124" spans="2:24" ht="35" customHeight="1" x14ac:dyDescent="0.35">
      <c r="P124" s="60" t="s">
        <v>1391</v>
      </c>
      <c r="Q124" s="60" t="s">
        <v>1392</v>
      </c>
      <c r="R124" s="60" t="s">
        <v>1393</v>
      </c>
      <c r="S124" s="60" t="s">
        <v>1394</v>
      </c>
      <c r="T124" s="60" t="s">
        <v>1395</v>
      </c>
      <c r="U124" s="60" t="s">
        <v>1396</v>
      </c>
      <c r="V124" s="60" t="s">
        <v>1397</v>
      </c>
      <c r="W124" s="60" t="s">
        <v>1398</v>
      </c>
      <c r="X124" s="60" t="s">
        <v>1399</v>
      </c>
    </row>
    <row r="125" spans="2:24" x14ac:dyDescent="0.35">
      <c r="O125" s="61" t="s">
        <v>1400</v>
      </c>
      <c r="P125" s="62" t="s">
        <v>1401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1402</v>
      </c>
      <c r="P160" s="56" t="s">
        <v>1403</v>
      </c>
    </row>
    <row r="162" spans="2:22" ht="45" customHeight="1" x14ac:dyDescent="0.35">
      <c r="B162" s="274" t="s">
        <v>1404</v>
      </c>
      <c r="C162" s="267"/>
      <c r="D162" s="267"/>
      <c r="E162" s="267"/>
      <c r="F162" s="267"/>
      <c r="P162" s="274" t="s">
        <v>1405</v>
      </c>
      <c r="Q162" s="267"/>
      <c r="R162" s="267"/>
      <c r="S162" s="267"/>
      <c r="T162" s="267"/>
      <c r="U162" s="267"/>
    </row>
    <row r="163" spans="2:22" ht="35" customHeight="1" x14ac:dyDescent="0.35">
      <c r="P163" s="271" t="s">
        <v>1406</v>
      </c>
      <c r="Q163" s="271"/>
      <c r="R163" s="271" t="s">
        <v>1407</v>
      </c>
      <c r="S163" s="271"/>
      <c r="T163" s="271"/>
    </row>
    <row r="164" spans="2:22" ht="30" customHeight="1" x14ac:dyDescent="0.35">
      <c r="P164" s="275">
        <v>0</v>
      </c>
      <c r="Q164" s="276"/>
      <c r="R164" s="277" t="s">
        <v>1408</v>
      </c>
      <c r="S164" s="278"/>
      <c r="T164" s="278"/>
    </row>
    <row r="167" spans="2:22" ht="25" customHeight="1" x14ac:dyDescent="0.35">
      <c r="P167" s="65" t="s">
        <v>1391</v>
      </c>
      <c r="Q167" s="65" t="s">
        <v>1409</v>
      </c>
      <c r="R167" s="65" t="s">
        <v>1410</v>
      </c>
      <c r="S167" s="279" t="s">
        <v>7</v>
      </c>
      <c r="T167" s="279"/>
      <c r="U167" s="279"/>
      <c r="V167" s="267"/>
    </row>
    <row r="168" spans="2:22" ht="20" customHeight="1" x14ac:dyDescent="0.35">
      <c r="P168" s="67"/>
      <c r="Q168" s="68"/>
      <c r="R168" s="69" t="str">
        <f>IF(AND(NOT(ISBLANK(Q168)), Dashboard!$P164&gt;0), Q168/Dashboard!$P164, "")</f>
        <v/>
      </c>
      <c r="S168" s="280"/>
      <c r="T168" s="281"/>
      <c r="U168" s="281"/>
      <c r="V168" s="281"/>
    </row>
    <row r="169" spans="2:22" ht="20" customHeight="1" x14ac:dyDescent="0.35">
      <c r="P169" s="67"/>
      <c r="Q169" s="68"/>
      <c r="R169" s="69" t="str">
        <f>IF(AND(NOT(ISBLANK(Q169)), Dashboard!$P164&gt;0), Q169/Dashboard!$P164, "")</f>
        <v/>
      </c>
      <c r="S169" s="280"/>
      <c r="T169" s="281"/>
      <c r="U169" s="281"/>
      <c r="V169" s="281"/>
    </row>
    <row r="170" spans="2:22" ht="20" customHeight="1" x14ac:dyDescent="0.35">
      <c r="P170" s="67"/>
      <c r="Q170" s="68"/>
      <c r="R170" s="69" t="str">
        <f>IF(AND(NOT(ISBLANK(Q170)), Dashboard!$P164&gt;0), Q170/Dashboard!$P164, "")</f>
        <v/>
      </c>
      <c r="S170" s="280"/>
      <c r="T170" s="281"/>
      <c r="U170" s="281"/>
      <c r="V170" s="281"/>
    </row>
    <row r="171" spans="2:22" ht="20" customHeight="1" x14ac:dyDescent="0.35">
      <c r="P171" s="67"/>
      <c r="Q171" s="68"/>
      <c r="R171" s="69" t="str">
        <f>IF(AND(NOT(ISBLANK(Q171)), Dashboard!$P164&gt;0), Q171/Dashboard!$P164, "")</f>
        <v/>
      </c>
      <c r="S171" s="280"/>
      <c r="T171" s="281"/>
      <c r="U171" s="281"/>
      <c r="V171" s="281"/>
    </row>
    <row r="172" spans="2:22" ht="20" customHeight="1" x14ac:dyDescent="0.35">
      <c r="P172" s="67"/>
      <c r="Q172" s="68"/>
      <c r="R172" s="69" t="str">
        <f>IF(AND(NOT(ISBLANK(Q172)), Dashboard!$P164&gt;0), Q172/Dashboard!$P164, "")</f>
        <v/>
      </c>
      <c r="S172" s="280"/>
      <c r="T172" s="281"/>
      <c r="U172" s="281"/>
      <c r="V172" s="281"/>
    </row>
    <row r="173" spans="2:22" ht="20" customHeight="1" x14ac:dyDescent="0.35">
      <c r="P173" s="67"/>
      <c r="Q173" s="68"/>
      <c r="R173" s="69" t="str">
        <f>IF(AND(NOT(ISBLANK(Q173)), Dashboard!$P164&gt;0), Q173/Dashboard!$P164, "")</f>
        <v/>
      </c>
      <c r="S173" s="280"/>
      <c r="T173" s="281"/>
      <c r="U173" s="281"/>
      <c r="V173" s="281"/>
    </row>
    <row r="174" spans="2:22" ht="20" customHeight="1" x14ac:dyDescent="0.35">
      <c r="P174" s="67"/>
      <c r="Q174" s="68"/>
      <c r="R174" s="69" t="str">
        <f>IF(AND(NOT(ISBLANK(Q174)), Dashboard!$P164&gt;0), Q174/Dashboard!$P164, "")</f>
        <v/>
      </c>
      <c r="S174" s="280"/>
      <c r="T174" s="281"/>
      <c r="U174" s="281"/>
      <c r="V174" s="281"/>
    </row>
    <row r="175" spans="2:22" ht="20" customHeight="1" x14ac:dyDescent="0.35">
      <c r="P175" s="67"/>
      <c r="Q175" s="68"/>
      <c r="R175" s="69" t="str">
        <f>IF(AND(NOT(ISBLANK(Q175)), Dashboard!$P164&gt;0), Q175/Dashboard!$P164, "")</f>
        <v/>
      </c>
      <c r="S175" s="280"/>
      <c r="T175" s="281"/>
      <c r="U175" s="281"/>
      <c r="V175" s="281"/>
    </row>
    <row r="176" spans="2:22" ht="20" customHeight="1" x14ac:dyDescent="0.35">
      <c r="P176" s="67"/>
      <c r="Q176" s="68"/>
      <c r="R176" s="69" t="str">
        <f>IF(AND(NOT(ISBLANK(Q176)), Dashboard!$P164&gt;0), Q176/Dashboard!$P164, "")</f>
        <v/>
      </c>
      <c r="S176" s="280"/>
      <c r="T176" s="281"/>
      <c r="U176" s="281"/>
      <c r="V176" s="281"/>
    </row>
    <row r="177" spans="2:22" ht="20" customHeight="1" x14ac:dyDescent="0.35">
      <c r="P177" s="67"/>
      <c r="Q177" s="68"/>
      <c r="R177" s="69" t="str">
        <f>IF(AND(NOT(ISBLANK(Q177)), Dashboard!$P164&gt;0), Q177/Dashboard!$P164, "")</f>
        <v/>
      </c>
      <c r="S177" s="280"/>
      <c r="T177" s="281"/>
      <c r="U177" s="281"/>
      <c r="V177" s="281"/>
    </row>
    <row r="178" spans="2:22" ht="20" customHeight="1" x14ac:dyDescent="0.35">
      <c r="P178" s="67"/>
      <c r="Q178" s="68"/>
      <c r="R178" s="69" t="str">
        <f>IF(AND(NOT(ISBLANK(Q178)), Dashboard!$P164&gt;0), Q178/Dashboard!$P164, "")</f>
        <v/>
      </c>
      <c r="S178" s="280"/>
      <c r="T178" s="281"/>
      <c r="U178" s="281"/>
      <c r="V178" s="281"/>
    </row>
    <row r="179" spans="2:22" ht="20" customHeight="1" x14ac:dyDescent="0.35">
      <c r="P179" s="67"/>
      <c r="Q179" s="68"/>
      <c r="R179" s="69" t="str">
        <f>IF(AND(NOT(ISBLANK(Q179)), Dashboard!$P164&gt;0), Q179/Dashboard!$P164, "")</f>
        <v/>
      </c>
      <c r="S179" s="280"/>
      <c r="T179" s="281"/>
      <c r="U179" s="281"/>
      <c r="V179" s="281"/>
    </row>
    <row r="180" spans="2:22" ht="20" customHeight="1" x14ac:dyDescent="0.35">
      <c r="P180" s="67"/>
      <c r="Q180" s="68"/>
      <c r="R180" s="69" t="str">
        <f>IF(AND(NOT(ISBLANK(Q180)), Dashboard!$P164&gt;0), Q180/Dashboard!$P164, "")</f>
        <v/>
      </c>
      <c r="S180" s="280"/>
      <c r="T180" s="281"/>
      <c r="U180" s="281"/>
      <c r="V180" s="281"/>
    </row>
    <row r="181" spans="2:22" ht="20" customHeight="1" x14ac:dyDescent="0.35">
      <c r="P181" s="67"/>
      <c r="Q181" s="68"/>
      <c r="R181" s="69" t="str">
        <f>IF(AND(NOT(ISBLANK(Q181)), Dashboard!$P164&gt;0), Q181/Dashboard!$P164, "")</f>
        <v/>
      </c>
      <c r="S181" s="280"/>
      <c r="T181" s="281"/>
      <c r="U181" s="281"/>
      <c r="V181" s="281"/>
    </row>
    <row r="182" spans="2:22" ht="20" customHeight="1" x14ac:dyDescent="0.35">
      <c r="P182" s="67"/>
      <c r="Q182" s="68"/>
      <c r="R182" s="69" t="str">
        <f>IF(AND(NOT(ISBLANK(Q182)), Dashboard!$P164&gt;0), Q182/Dashboard!$P164, "")</f>
        <v/>
      </c>
      <c r="S182" s="280"/>
      <c r="T182" s="281"/>
      <c r="U182" s="281"/>
      <c r="V182" s="281"/>
    </row>
    <row r="183" spans="2:22" ht="20" customHeight="1" x14ac:dyDescent="0.35">
      <c r="P183" s="67"/>
      <c r="Q183" s="68"/>
      <c r="R183" s="69" t="str">
        <f>IF(AND(NOT(ISBLANK(Q183)), Dashboard!$P164&gt;0), Q183/Dashboard!$P164, "")</f>
        <v/>
      </c>
      <c r="S183" s="280"/>
      <c r="T183" s="281"/>
      <c r="U183" s="281"/>
      <c r="V183" s="281"/>
    </row>
    <row r="184" spans="2:22" ht="20" customHeight="1" x14ac:dyDescent="0.35">
      <c r="P184" s="67"/>
      <c r="Q184" s="68"/>
      <c r="R184" s="69" t="str">
        <f>IF(AND(NOT(ISBLANK(Q184)), Dashboard!$P164&gt;0), Q184/Dashboard!$P164, "")</f>
        <v/>
      </c>
      <c r="S184" s="280"/>
      <c r="T184" s="281"/>
      <c r="U184" s="281"/>
      <c r="V184" s="281"/>
    </row>
    <row r="185" spans="2:22" ht="20" customHeight="1" x14ac:dyDescent="0.35">
      <c r="P185" s="67"/>
      <c r="Q185" s="68"/>
      <c r="R185" s="69" t="str">
        <f>IF(AND(NOT(ISBLANK(Q185)), Dashboard!$P164&gt;0), Q185/Dashboard!$P164, "")</f>
        <v/>
      </c>
      <c r="S185" s="280"/>
      <c r="T185" s="281"/>
      <c r="U185" s="281"/>
      <c r="V185" s="281"/>
    </row>
    <row r="186" spans="2:22" ht="20" customHeight="1" x14ac:dyDescent="0.35">
      <c r="P186" s="67"/>
      <c r="Q186" s="68"/>
      <c r="R186" s="69" t="str">
        <f>IF(AND(NOT(ISBLANK(Q186)), Dashboard!$P164&gt;0), Q186/Dashboard!$P164, "")</f>
        <v/>
      </c>
      <c r="S186" s="280"/>
      <c r="T186" s="281"/>
      <c r="U186" s="281"/>
      <c r="V186" s="281"/>
    </row>
    <row r="187" spans="2:22" ht="20" customHeight="1" x14ac:dyDescent="0.35">
      <c r="P187" s="67"/>
      <c r="Q187" s="68"/>
      <c r="R187" s="69" t="str">
        <f>IF(AND(NOT(ISBLANK(Q187)), Dashboard!$P164&gt;0), Q187/Dashboard!$P164, "")</f>
        <v/>
      </c>
      <c r="S187" s="280"/>
      <c r="T187" s="281"/>
      <c r="U187" s="281"/>
      <c r="V187" s="281"/>
    </row>
    <row r="191" spans="2:22" ht="32" customHeight="1" x14ac:dyDescent="0.35">
      <c r="B191" s="265" t="s">
        <v>1265</v>
      </c>
      <c r="C191" s="265"/>
      <c r="D191" s="265"/>
      <c r="E191" s="265"/>
      <c r="F191" s="265"/>
      <c r="G191" s="265"/>
      <c r="H191" s="265"/>
      <c r="I191" s="26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30</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41</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41</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15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30</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41</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41</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41</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30</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30</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41</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30</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30</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41</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15</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41</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41</v>
      </c>
      <c r="D36" s="3" t="s">
        <v>16</v>
      </c>
      <c r="E36" s="3" t="s">
        <v>17</v>
      </c>
      <c r="F36" s="3" t="s">
        <v>18</v>
      </c>
      <c r="G36" s="3" t="s">
        <v>19</v>
      </c>
      <c r="H36" s="4" t="s">
        <v>19</v>
      </c>
      <c r="I36" s="1" t="s">
        <v>192</v>
      </c>
      <c r="J36" s="1" t="s">
        <v>193</v>
      </c>
      <c r="K36" s="1" t="s">
        <v>194</v>
      </c>
      <c r="L36" s="3" t="str">
        <f t="shared" si="0"/>
        <v>Outstanding</v>
      </c>
      <c r="M36" s="11" t="s">
        <v>19</v>
      </c>
    </row>
    <row r="37" spans="1:13" ht="60" customHeight="1" x14ac:dyDescent="0.35">
      <c r="A37" s="9" t="s">
        <v>195</v>
      </c>
      <c r="B37" s="1" t="s">
        <v>196</v>
      </c>
      <c r="C37" s="2" t="s">
        <v>30</v>
      </c>
      <c r="D37" s="3" t="s">
        <v>16</v>
      </c>
      <c r="E37" s="3" t="s">
        <v>17</v>
      </c>
      <c r="F37" s="3" t="s">
        <v>18</v>
      </c>
      <c r="G37" s="3" t="s">
        <v>19</v>
      </c>
      <c r="H37" s="4" t="s">
        <v>19</v>
      </c>
      <c r="I37" s="1" t="s">
        <v>197</v>
      </c>
      <c r="J37" s="1" t="s">
        <v>198</v>
      </c>
      <c r="K37" s="1" t="s">
        <v>199</v>
      </c>
      <c r="L37" s="3" t="str">
        <f t="shared" si="0"/>
        <v>Outstanding</v>
      </c>
      <c r="M37" s="11" t="s">
        <v>19</v>
      </c>
    </row>
    <row r="38" spans="1:13" ht="60" customHeight="1" x14ac:dyDescent="0.35">
      <c r="A38" s="9" t="s">
        <v>200</v>
      </c>
      <c r="B38" s="1" t="s">
        <v>201</v>
      </c>
      <c r="C38" s="2" t="s">
        <v>15</v>
      </c>
      <c r="D38" s="3" t="s">
        <v>16</v>
      </c>
      <c r="E38" s="3" t="s">
        <v>17</v>
      </c>
      <c r="F38" s="3" t="s">
        <v>18</v>
      </c>
      <c r="G38" s="3" t="s">
        <v>19</v>
      </c>
      <c r="H38" s="4" t="s">
        <v>19</v>
      </c>
      <c r="I38" s="1" t="s">
        <v>202</v>
      </c>
      <c r="J38" s="1" t="s">
        <v>203</v>
      </c>
      <c r="K38" s="1" t="s">
        <v>204</v>
      </c>
      <c r="L38" s="3" t="str">
        <f t="shared" si="0"/>
        <v>Outstanding</v>
      </c>
      <c r="M38" s="11" t="s">
        <v>19</v>
      </c>
    </row>
    <row r="39" spans="1:13" ht="60" customHeight="1" x14ac:dyDescent="0.35">
      <c r="A39" s="9" t="s">
        <v>205</v>
      </c>
      <c r="B39" s="1" t="s">
        <v>206</v>
      </c>
      <c r="C39" s="2" t="s">
        <v>15</v>
      </c>
      <c r="D39" s="3" t="s">
        <v>16</v>
      </c>
      <c r="E39" s="3" t="s">
        <v>17</v>
      </c>
      <c r="F39" s="3" t="s">
        <v>18</v>
      </c>
      <c r="G39" s="3" t="s">
        <v>19</v>
      </c>
      <c r="H39" s="4" t="s">
        <v>19</v>
      </c>
      <c r="I39" s="1" t="s">
        <v>207</v>
      </c>
      <c r="J39" s="1" t="s">
        <v>208</v>
      </c>
      <c r="K39" s="1" t="s">
        <v>209</v>
      </c>
      <c r="L39" s="3" t="str">
        <f t="shared" si="0"/>
        <v>Outstanding</v>
      </c>
      <c r="M39" s="11" t="s">
        <v>19</v>
      </c>
    </row>
    <row r="40" spans="1:13" ht="60" customHeight="1" x14ac:dyDescent="0.35">
      <c r="A40" s="9" t="s">
        <v>210</v>
      </c>
      <c r="B40" s="1" t="s">
        <v>211</v>
      </c>
      <c r="C40" s="2" t="s">
        <v>41</v>
      </c>
      <c r="D40" s="3" t="s">
        <v>16</v>
      </c>
      <c r="E40" s="3" t="s">
        <v>17</v>
      </c>
      <c r="F40" s="3" t="s">
        <v>18</v>
      </c>
      <c r="G40" s="3" t="s">
        <v>19</v>
      </c>
      <c r="H40" s="4" t="s">
        <v>19</v>
      </c>
      <c r="I40" s="1" t="s">
        <v>212</v>
      </c>
      <c r="J40" s="1" t="s">
        <v>213</v>
      </c>
      <c r="K40" s="1" t="s">
        <v>214</v>
      </c>
      <c r="L40" s="3" t="str">
        <f t="shared" si="0"/>
        <v>Outstanding</v>
      </c>
      <c r="M40" s="11" t="s">
        <v>19</v>
      </c>
    </row>
    <row r="41" spans="1:13" ht="60" customHeight="1" x14ac:dyDescent="0.35">
      <c r="A41" s="9" t="s">
        <v>215</v>
      </c>
      <c r="B41" s="1" t="s">
        <v>216</v>
      </c>
      <c r="C41" s="2" t="s">
        <v>15</v>
      </c>
      <c r="D41" s="3" t="s">
        <v>16</v>
      </c>
      <c r="E41" s="3" t="s">
        <v>17</v>
      </c>
      <c r="F41" s="3" t="s">
        <v>18</v>
      </c>
      <c r="G41" s="3" t="s">
        <v>19</v>
      </c>
      <c r="H41" s="4" t="s">
        <v>19</v>
      </c>
      <c r="I41" s="1" t="s">
        <v>217</v>
      </c>
      <c r="J41" s="1" t="s">
        <v>218</v>
      </c>
      <c r="K41" s="1" t="s">
        <v>219</v>
      </c>
      <c r="L41" s="3" t="str">
        <f t="shared" si="0"/>
        <v>Outstanding</v>
      </c>
      <c r="M41" s="11" t="s">
        <v>19</v>
      </c>
    </row>
    <row r="42" spans="1:13" ht="60" customHeight="1" x14ac:dyDescent="0.35">
      <c r="A42" s="9" t="s">
        <v>220</v>
      </c>
      <c r="B42" s="1" t="s">
        <v>221</v>
      </c>
      <c r="C42" s="2" t="s">
        <v>41</v>
      </c>
      <c r="D42" s="3" t="s">
        <v>16</v>
      </c>
      <c r="E42" s="3" t="s">
        <v>17</v>
      </c>
      <c r="F42" s="3" t="s">
        <v>18</v>
      </c>
      <c r="G42" s="3" t="s">
        <v>19</v>
      </c>
      <c r="H42" s="4" t="s">
        <v>19</v>
      </c>
      <c r="I42" s="1" t="s">
        <v>222</v>
      </c>
      <c r="J42" s="1" t="s">
        <v>223</v>
      </c>
      <c r="K42" s="1" t="s">
        <v>224</v>
      </c>
      <c r="L42" s="3" t="str">
        <f t="shared" si="0"/>
        <v>Outstanding</v>
      </c>
      <c r="M42" s="11" t="s">
        <v>19</v>
      </c>
    </row>
    <row r="43" spans="1:13" ht="60" customHeight="1" x14ac:dyDescent="0.35">
      <c r="A43" s="9" t="s">
        <v>225</v>
      </c>
      <c r="B43" s="1" t="s">
        <v>226</v>
      </c>
      <c r="C43" s="2" t="s">
        <v>30</v>
      </c>
      <c r="D43" s="3" t="s">
        <v>16</v>
      </c>
      <c r="E43" s="3" t="s">
        <v>17</v>
      </c>
      <c r="F43" s="3" t="s">
        <v>18</v>
      </c>
      <c r="G43" s="3" t="s">
        <v>19</v>
      </c>
      <c r="H43" s="4" t="s">
        <v>19</v>
      </c>
      <c r="I43" s="1" t="s">
        <v>227</v>
      </c>
      <c r="J43" s="1" t="s">
        <v>228</v>
      </c>
      <c r="K43" s="1" t="s">
        <v>229</v>
      </c>
      <c r="L43" s="3" t="str">
        <f t="shared" si="0"/>
        <v>Outstanding</v>
      </c>
      <c r="M43" s="11" t="s">
        <v>19</v>
      </c>
    </row>
    <row r="44" spans="1:13" ht="60" customHeight="1" x14ac:dyDescent="0.35">
      <c r="A44" s="9" t="s">
        <v>230</v>
      </c>
      <c r="B44" s="1" t="s">
        <v>231</v>
      </c>
      <c r="C44" s="2" t="s">
        <v>30</v>
      </c>
      <c r="D44" s="3" t="s">
        <v>16</v>
      </c>
      <c r="E44" s="3" t="s">
        <v>17</v>
      </c>
      <c r="F44" s="3" t="s">
        <v>18</v>
      </c>
      <c r="G44" s="3" t="s">
        <v>19</v>
      </c>
      <c r="H44" s="4" t="s">
        <v>19</v>
      </c>
      <c r="I44" s="1" t="s">
        <v>232</v>
      </c>
      <c r="J44" s="1" t="s">
        <v>233</v>
      </c>
      <c r="K44" s="1" t="s">
        <v>234</v>
      </c>
      <c r="L44" s="3" t="str">
        <f t="shared" si="0"/>
        <v>Outstanding</v>
      </c>
      <c r="M44" s="11" t="s">
        <v>19</v>
      </c>
    </row>
    <row r="45" spans="1:13" ht="60" customHeight="1" x14ac:dyDescent="0.35">
      <c r="A45" s="9" t="s">
        <v>235</v>
      </c>
      <c r="B45" s="1" t="s">
        <v>236</v>
      </c>
      <c r="C45" s="2" t="s">
        <v>15</v>
      </c>
      <c r="D45" s="3" t="s">
        <v>16</v>
      </c>
      <c r="E45" s="3" t="s">
        <v>17</v>
      </c>
      <c r="F45" s="3" t="s">
        <v>18</v>
      </c>
      <c r="G45" s="3" t="s">
        <v>19</v>
      </c>
      <c r="H45" s="4" t="s">
        <v>19</v>
      </c>
      <c r="I45" s="1" t="s">
        <v>237</v>
      </c>
      <c r="J45" s="1" t="s">
        <v>238</v>
      </c>
      <c r="K45" s="1" t="s">
        <v>239</v>
      </c>
      <c r="L45" s="3" t="str">
        <f t="shared" si="0"/>
        <v>Outstanding</v>
      </c>
      <c r="M45" s="11" t="s">
        <v>19</v>
      </c>
    </row>
    <row r="46" spans="1:13" ht="60" customHeight="1" x14ac:dyDescent="0.35">
      <c r="A46" s="9" t="s">
        <v>240</v>
      </c>
      <c r="B46" s="1" t="s">
        <v>241</v>
      </c>
      <c r="C46" s="2" t="s">
        <v>15</v>
      </c>
      <c r="D46" s="3" t="s">
        <v>16</v>
      </c>
      <c r="E46" s="3" t="s">
        <v>17</v>
      </c>
      <c r="F46" s="3" t="s">
        <v>18</v>
      </c>
      <c r="G46" s="3" t="s">
        <v>19</v>
      </c>
      <c r="H46" s="4" t="s">
        <v>19</v>
      </c>
      <c r="I46" s="1" t="s">
        <v>242</v>
      </c>
      <c r="J46" s="1" t="s">
        <v>243</v>
      </c>
      <c r="K46" s="1" t="s">
        <v>244</v>
      </c>
      <c r="L46" s="3" t="str">
        <f t="shared" si="0"/>
        <v>Outstanding</v>
      </c>
      <c r="M46" s="11" t="s">
        <v>19</v>
      </c>
    </row>
    <row r="47" spans="1:13" ht="60" customHeight="1" x14ac:dyDescent="0.35">
      <c r="A47" s="9" t="s">
        <v>245</v>
      </c>
      <c r="B47" s="1" t="s">
        <v>246</v>
      </c>
      <c r="C47" s="2" t="s">
        <v>15</v>
      </c>
      <c r="D47" s="3" t="s">
        <v>16</v>
      </c>
      <c r="E47" s="3" t="s">
        <v>17</v>
      </c>
      <c r="F47" s="3" t="s">
        <v>18</v>
      </c>
      <c r="G47" s="3" t="s">
        <v>19</v>
      </c>
      <c r="H47" s="4" t="s">
        <v>19</v>
      </c>
      <c r="I47" s="1" t="s">
        <v>247</v>
      </c>
      <c r="J47" s="1" t="s">
        <v>248</v>
      </c>
      <c r="K47" s="1" t="s">
        <v>249</v>
      </c>
      <c r="L47" s="3" t="str">
        <f t="shared" si="0"/>
        <v>Outstanding</v>
      </c>
      <c r="M47" s="11" t="s">
        <v>19</v>
      </c>
    </row>
    <row r="48" spans="1:13" ht="60" customHeight="1" x14ac:dyDescent="0.35">
      <c r="A48" s="9" t="s">
        <v>250</v>
      </c>
      <c r="B48" s="1" t="s">
        <v>251</v>
      </c>
      <c r="C48" s="2" t="s">
        <v>41</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30</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15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15</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15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41</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15</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15</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15</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41</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41</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41</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311</v>
      </c>
      <c r="C60" s="2" t="s">
        <v>15</v>
      </c>
      <c r="D60" s="3" t="s">
        <v>16</v>
      </c>
      <c r="E60" s="3" t="s">
        <v>17</v>
      </c>
      <c r="F60" s="3" t="s">
        <v>18</v>
      </c>
      <c r="G60" s="3" t="s">
        <v>19</v>
      </c>
      <c r="H60" s="4" t="s">
        <v>19</v>
      </c>
      <c r="I60" s="1" t="s">
        <v>312</v>
      </c>
      <c r="J60" s="1" t="s">
        <v>313</v>
      </c>
      <c r="K60" s="1" t="s">
        <v>314</v>
      </c>
      <c r="L60" s="3" t="str">
        <f t="shared" si="0"/>
        <v>Outstanding</v>
      </c>
      <c r="M60" s="11" t="s">
        <v>19</v>
      </c>
    </row>
    <row r="61" spans="1:13" ht="60" customHeight="1" x14ac:dyDescent="0.35">
      <c r="A61" s="9" t="s">
        <v>315</v>
      </c>
      <c r="B61" s="1" t="s">
        <v>316</v>
      </c>
      <c r="C61" s="2" t="s">
        <v>15</v>
      </c>
      <c r="D61" s="3" t="s">
        <v>16</v>
      </c>
      <c r="E61" s="3" t="s">
        <v>17</v>
      </c>
      <c r="F61" s="3" t="s">
        <v>18</v>
      </c>
      <c r="G61" s="3" t="s">
        <v>19</v>
      </c>
      <c r="H61" s="4" t="s">
        <v>19</v>
      </c>
      <c r="I61" s="1" t="s">
        <v>317</v>
      </c>
      <c r="J61" s="1" t="s">
        <v>318</v>
      </c>
      <c r="K61" s="1" t="s">
        <v>319</v>
      </c>
      <c r="L61" s="3" t="str">
        <f t="shared" si="0"/>
        <v>Outstanding</v>
      </c>
      <c r="M61" s="11" t="s">
        <v>19</v>
      </c>
    </row>
    <row r="62" spans="1:13" ht="60" customHeight="1" x14ac:dyDescent="0.35">
      <c r="A62" s="9" t="s">
        <v>320</v>
      </c>
      <c r="B62" s="1" t="s">
        <v>321</v>
      </c>
      <c r="C62" s="2" t="s">
        <v>30</v>
      </c>
      <c r="D62" s="3" t="s">
        <v>16</v>
      </c>
      <c r="E62" s="3" t="s">
        <v>17</v>
      </c>
      <c r="F62" s="3" t="s">
        <v>18</v>
      </c>
      <c r="G62" s="3" t="s">
        <v>19</v>
      </c>
      <c r="H62" s="4" t="s">
        <v>19</v>
      </c>
      <c r="I62" s="1" t="s">
        <v>322</v>
      </c>
      <c r="J62" s="1" t="s">
        <v>323</v>
      </c>
      <c r="K62" s="1" t="s">
        <v>324</v>
      </c>
      <c r="L62" s="3" t="str">
        <f t="shared" si="0"/>
        <v>Outstanding</v>
      </c>
      <c r="M62" s="11" t="s">
        <v>19</v>
      </c>
    </row>
    <row r="63" spans="1:13" ht="60" customHeight="1" x14ac:dyDescent="0.35">
      <c r="A63" s="9" t="s">
        <v>325</v>
      </c>
      <c r="B63" s="1" t="s">
        <v>326</v>
      </c>
      <c r="C63" s="2" t="s">
        <v>30</v>
      </c>
      <c r="D63" s="3" t="s">
        <v>16</v>
      </c>
      <c r="E63" s="3" t="s">
        <v>17</v>
      </c>
      <c r="F63" s="3" t="s">
        <v>18</v>
      </c>
      <c r="G63" s="3" t="s">
        <v>19</v>
      </c>
      <c r="H63" s="4" t="s">
        <v>19</v>
      </c>
      <c r="I63" s="1" t="s">
        <v>327</v>
      </c>
      <c r="J63" s="1" t="s">
        <v>328</v>
      </c>
      <c r="K63" s="1" t="s">
        <v>329</v>
      </c>
      <c r="L63" s="3" t="str">
        <f t="shared" si="0"/>
        <v>Outstanding</v>
      </c>
      <c r="M63" s="11" t="s">
        <v>19</v>
      </c>
    </row>
    <row r="64" spans="1:13" ht="60" customHeight="1" x14ac:dyDescent="0.35">
      <c r="A64" s="9" t="s">
        <v>330</v>
      </c>
      <c r="B64" s="1" t="s">
        <v>331</v>
      </c>
      <c r="C64" s="2" t="s">
        <v>15</v>
      </c>
      <c r="D64" s="3" t="s">
        <v>16</v>
      </c>
      <c r="E64" s="3" t="s">
        <v>17</v>
      </c>
      <c r="F64" s="3" t="s">
        <v>18</v>
      </c>
      <c r="G64" s="3" t="s">
        <v>19</v>
      </c>
      <c r="H64" s="4" t="s">
        <v>19</v>
      </c>
      <c r="I64" s="1" t="s">
        <v>332</v>
      </c>
      <c r="J64" s="1" t="s">
        <v>333</v>
      </c>
      <c r="K64" s="1" t="s">
        <v>334</v>
      </c>
      <c r="L64" s="3" t="str">
        <f t="shared" si="0"/>
        <v>Outstanding</v>
      </c>
      <c r="M64" s="11" t="s">
        <v>19</v>
      </c>
    </row>
    <row r="65" spans="1:13" ht="60" customHeight="1" x14ac:dyDescent="0.35">
      <c r="A65" s="9" t="s">
        <v>335</v>
      </c>
      <c r="B65" s="1" t="s">
        <v>336</v>
      </c>
      <c r="C65" s="2" t="s">
        <v>30</v>
      </c>
      <c r="D65" s="3" t="s">
        <v>16</v>
      </c>
      <c r="E65" s="3" t="s">
        <v>17</v>
      </c>
      <c r="F65" s="3" t="s">
        <v>18</v>
      </c>
      <c r="G65" s="3" t="s">
        <v>19</v>
      </c>
      <c r="H65" s="4" t="s">
        <v>19</v>
      </c>
      <c r="I65" s="1" t="s">
        <v>337</v>
      </c>
      <c r="J65" s="1" t="s">
        <v>338</v>
      </c>
      <c r="K65" s="1" t="s">
        <v>339</v>
      </c>
      <c r="L65" s="3" t="str">
        <f t="shared" si="0"/>
        <v>Outstanding</v>
      </c>
      <c r="M65" s="11" t="s">
        <v>19</v>
      </c>
    </row>
    <row r="66" spans="1:13" ht="60" customHeight="1" x14ac:dyDescent="0.35">
      <c r="A66" s="9" t="s">
        <v>340</v>
      </c>
      <c r="B66" s="1" t="s">
        <v>341</v>
      </c>
      <c r="C66" s="2" t="s">
        <v>30</v>
      </c>
      <c r="D66" s="3" t="s">
        <v>16</v>
      </c>
      <c r="E66" s="3" t="s">
        <v>17</v>
      </c>
      <c r="F66" s="3" t="s">
        <v>18</v>
      </c>
      <c r="G66" s="3" t="s">
        <v>19</v>
      </c>
      <c r="H66" s="4" t="s">
        <v>19</v>
      </c>
      <c r="I66" s="1" t="s">
        <v>342</v>
      </c>
      <c r="J66" s="1" t="s">
        <v>343</v>
      </c>
      <c r="K66" s="1" t="s">
        <v>344</v>
      </c>
      <c r="L66" s="3" t="str">
        <f t="shared" si="0"/>
        <v>Outstanding</v>
      </c>
      <c r="M66" s="11" t="s">
        <v>19</v>
      </c>
    </row>
    <row r="67" spans="1:13" ht="60" customHeight="1" x14ac:dyDescent="0.35">
      <c r="A67" s="9" t="s">
        <v>345</v>
      </c>
      <c r="B67" s="1" t="s">
        <v>346</v>
      </c>
      <c r="C67" s="2" t="s">
        <v>30</v>
      </c>
      <c r="D67" s="3" t="s">
        <v>16</v>
      </c>
      <c r="E67" s="3" t="s">
        <v>17</v>
      </c>
      <c r="F67" s="3" t="s">
        <v>18</v>
      </c>
      <c r="G67" s="3" t="s">
        <v>19</v>
      </c>
      <c r="H67" s="4" t="s">
        <v>19</v>
      </c>
      <c r="I67" s="1" t="s">
        <v>347</v>
      </c>
      <c r="J67" s="1" t="s">
        <v>348</v>
      </c>
      <c r="K67" s="1" t="s">
        <v>349</v>
      </c>
      <c r="L67" s="3" t="str">
        <f t="shared" si="0"/>
        <v>Outstanding</v>
      </c>
      <c r="M67" s="11" t="s">
        <v>19</v>
      </c>
    </row>
    <row r="68" spans="1:13" ht="60" customHeight="1" x14ac:dyDescent="0.35">
      <c r="A68" s="9" t="s">
        <v>350</v>
      </c>
      <c r="B68" s="1" t="s">
        <v>351</v>
      </c>
      <c r="C68" s="2" t="s">
        <v>30</v>
      </c>
      <c r="D68" s="3" t="s">
        <v>16</v>
      </c>
      <c r="E68" s="3" t="s">
        <v>17</v>
      </c>
      <c r="F68" s="3" t="s">
        <v>18</v>
      </c>
      <c r="G68" s="3" t="s">
        <v>19</v>
      </c>
      <c r="H68" s="4" t="s">
        <v>19</v>
      </c>
      <c r="I68" s="1" t="s">
        <v>352</v>
      </c>
      <c r="J68" s="1" t="s">
        <v>353</v>
      </c>
      <c r="K68" s="1" t="s">
        <v>354</v>
      </c>
      <c r="L68" s="3" t="str">
        <f t="shared" si="0"/>
        <v>Outstanding</v>
      </c>
      <c r="M68" s="11" t="s">
        <v>19</v>
      </c>
    </row>
    <row r="69" spans="1:13" ht="60" customHeight="1" x14ac:dyDescent="0.35">
      <c r="A69" s="9" t="s">
        <v>355</v>
      </c>
      <c r="B69" s="1" t="s">
        <v>356</v>
      </c>
      <c r="C69" s="2" t="s">
        <v>30</v>
      </c>
      <c r="D69" s="3" t="s">
        <v>16</v>
      </c>
      <c r="E69" s="3" t="s">
        <v>17</v>
      </c>
      <c r="F69" s="3" t="s">
        <v>18</v>
      </c>
      <c r="G69" s="3" t="s">
        <v>19</v>
      </c>
      <c r="H69" s="4" t="s">
        <v>19</v>
      </c>
      <c r="I69" s="1" t="s">
        <v>357</v>
      </c>
      <c r="J69" s="1" t="s">
        <v>358</v>
      </c>
      <c r="K69" s="1" t="s">
        <v>359</v>
      </c>
      <c r="L69" s="3" t="str">
        <f t="shared" si="0"/>
        <v>Outstanding</v>
      </c>
      <c r="M69" s="11" t="s">
        <v>19</v>
      </c>
    </row>
    <row r="70" spans="1:13" ht="60" customHeight="1" x14ac:dyDescent="0.35">
      <c r="A70" s="9" t="s">
        <v>360</v>
      </c>
      <c r="B70" s="1" t="s">
        <v>361</v>
      </c>
      <c r="C70" s="2" t="s">
        <v>30</v>
      </c>
      <c r="D70" s="3" t="s">
        <v>16</v>
      </c>
      <c r="E70" s="3" t="s">
        <v>17</v>
      </c>
      <c r="F70" s="3" t="s">
        <v>18</v>
      </c>
      <c r="G70" s="3" t="s">
        <v>19</v>
      </c>
      <c r="H70" s="4" t="s">
        <v>19</v>
      </c>
      <c r="I70" s="1" t="s">
        <v>362</v>
      </c>
      <c r="J70" s="1" t="s">
        <v>363</v>
      </c>
      <c r="K70" s="1" t="s">
        <v>364</v>
      </c>
      <c r="L70" s="3" t="str">
        <f t="shared" si="0"/>
        <v>Outstanding</v>
      </c>
      <c r="M70" s="11" t="s">
        <v>19</v>
      </c>
    </row>
    <row r="71" spans="1:13" ht="60" customHeight="1" x14ac:dyDescent="0.35">
      <c r="A71" s="9" t="s">
        <v>365</v>
      </c>
      <c r="B71" s="1" t="s">
        <v>366</v>
      </c>
      <c r="C71" s="2" t="s">
        <v>30</v>
      </c>
      <c r="D71" s="3" t="s">
        <v>16</v>
      </c>
      <c r="E71" s="3" t="s">
        <v>17</v>
      </c>
      <c r="F71" s="3" t="s">
        <v>18</v>
      </c>
      <c r="G71" s="3" t="s">
        <v>19</v>
      </c>
      <c r="H71" s="4" t="s">
        <v>19</v>
      </c>
      <c r="I71" s="1" t="s">
        <v>367</v>
      </c>
      <c r="J71" s="1" t="s">
        <v>368</v>
      </c>
      <c r="K71" s="1" t="s">
        <v>369</v>
      </c>
      <c r="L71" s="3" t="str">
        <f t="shared" si="0"/>
        <v>Outstanding</v>
      </c>
      <c r="M71" s="11" t="s">
        <v>19</v>
      </c>
    </row>
    <row r="72" spans="1:13" ht="60" customHeight="1" x14ac:dyDescent="0.35">
      <c r="A72" s="9" t="s">
        <v>370</v>
      </c>
      <c r="B72" s="1" t="s">
        <v>371</v>
      </c>
      <c r="C72" s="2" t="s">
        <v>15</v>
      </c>
      <c r="D72" s="3" t="s">
        <v>16</v>
      </c>
      <c r="E72" s="3" t="s">
        <v>17</v>
      </c>
      <c r="F72" s="3" t="s">
        <v>18</v>
      </c>
      <c r="G72" s="3" t="s">
        <v>19</v>
      </c>
      <c r="H72" s="4" t="s">
        <v>19</v>
      </c>
      <c r="I72" s="1" t="s">
        <v>372</v>
      </c>
      <c r="J72" s="1" t="s">
        <v>373</v>
      </c>
      <c r="K72" s="1" t="s">
        <v>374</v>
      </c>
      <c r="L72" s="3" t="str">
        <f t="shared" si="0"/>
        <v>Outstanding</v>
      </c>
      <c r="M72" s="11" t="s">
        <v>19</v>
      </c>
    </row>
    <row r="73" spans="1:13" ht="60" customHeight="1" x14ac:dyDescent="0.35">
      <c r="A73" s="9" t="s">
        <v>375</v>
      </c>
      <c r="B73" s="1" t="s">
        <v>376</v>
      </c>
      <c r="C73" s="2" t="s">
        <v>15</v>
      </c>
      <c r="D73" s="3" t="s">
        <v>16</v>
      </c>
      <c r="E73" s="3" t="s">
        <v>17</v>
      </c>
      <c r="F73" s="3" t="s">
        <v>18</v>
      </c>
      <c r="G73" s="3" t="s">
        <v>19</v>
      </c>
      <c r="H73" s="4" t="s">
        <v>19</v>
      </c>
      <c r="I73" s="1" t="s">
        <v>377</v>
      </c>
      <c r="J73" s="1" t="s">
        <v>378</v>
      </c>
      <c r="K73" s="1" t="s">
        <v>379</v>
      </c>
      <c r="L73" s="3" t="str">
        <f t="shared" si="0"/>
        <v>Outstanding</v>
      </c>
      <c r="M73" s="11" t="s">
        <v>19</v>
      </c>
    </row>
    <row r="74" spans="1:13" ht="60" customHeight="1" x14ac:dyDescent="0.35">
      <c r="A74" s="9" t="s">
        <v>380</v>
      </c>
      <c r="B74" s="1" t="s">
        <v>381</v>
      </c>
      <c r="C74" s="2" t="s">
        <v>41</v>
      </c>
      <c r="D74" s="3" t="s">
        <v>16</v>
      </c>
      <c r="E74" s="3" t="s">
        <v>17</v>
      </c>
      <c r="F74" s="3" t="s">
        <v>18</v>
      </c>
      <c r="G74" s="3" t="s">
        <v>19</v>
      </c>
      <c r="H74" s="4" t="s">
        <v>19</v>
      </c>
      <c r="I74" s="1" t="s">
        <v>382</v>
      </c>
      <c r="J74" s="1" t="s">
        <v>383</v>
      </c>
      <c r="K74" s="1" t="s">
        <v>384</v>
      </c>
      <c r="L74" s="3" t="str">
        <f t="shared" si="0"/>
        <v>Outstanding</v>
      </c>
      <c r="M74" s="11" t="s">
        <v>19</v>
      </c>
    </row>
    <row r="75" spans="1:13" ht="60" customHeight="1" x14ac:dyDescent="0.35">
      <c r="A75" s="9" t="s">
        <v>385</v>
      </c>
      <c r="B75" s="1" t="s">
        <v>386</v>
      </c>
      <c r="C75" s="2" t="s">
        <v>15</v>
      </c>
      <c r="D75" s="3" t="s">
        <v>16</v>
      </c>
      <c r="E75" s="3" t="s">
        <v>17</v>
      </c>
      <c r="F75" s="3" t="s">
        <v>18</v>
      </c>
      <c r="G75" s="3" t="s">
        <v>19</v>
      </c>
      <c r="H75" s="4" t="s">
        <v>19</v>
      </c>
      <c r="I75" s="1" t="s">
        <v>387</v>
      </c>
      <c r="J75" s="1" t="s">
        <v>388</v>
      </c>
      <c r="K75" s="1" t="s">
        <v>389</v>
      </c>
      <c r="L75" s="3" t="str">
        <f t="shared" si="0"/>
        <v>Outstanding</v>
      </c>
      <c r="M75" s="11" t="s">
        <v>19</v>
      </c>
    </row>
    <row r="76" spans="1:13" ht="60" customHeight="1" x14ac:dyDescent="0.35">
      <c r="A76" s="9" t="s">
        <v>390</v>
      </c>
      <c r="B76" s="1" t="s">
        <v>391</v>
      </c>
      <c r="C76" s="2" t="s">
        <v>41</v>
      </c>
      <c r="D76" s="3" t="s">
        <v>16</v>
      </c>
      <c r="E76" s="3" t="s">
        <v>17</v>
      </c>
      <c r="F76" s="3" t="s">
        <v>18</v>
      </c>
      <c r="G76" s="3" t="s">
        <v>19</v>
      </c>
      <c r="H76" s="4" t="s">
        <v>19</v>
      </c>
      <c r="I76" s="1" t="s">
        <v>392</v>
      </c>
      <c r="J76" s="1" t="s">
        <v>393</v>
      </c>
      <c r="K76" s="1" t="s">
        <v>394</v>
      </c>
      <c r="L76" s="3" t="str">
        <f t="shared" si="0"/>
        <v>Outstanding</v>
      </c>
      <c r="M76" s="11" t="s">
        <v>19</v>
      </c>
    </row>
    <row r="77" spans="1:13" ht="60" customHeight="1" x14ac:dyDescent="0.35">
      <c r="A77" s="9" t="s">
        <v>395</v>
      </c>
      <c r="B77" s="1" t="s">
        <v>396</v>
      </c>
      <c r="C77" s="2" t="s">
        <v>15</v>
      </c>
      <c r="D77" s="3" t="s">
        <v>16</v>
      </c>
      <c r="E77" s="3" t="s">
        <v>17</v>
      </c>
      <c r="F77" s="3" t="s">
        <v>18</v>
      </c>
      <c r="G77" s="3" t="s">
        <v>19</v>
      </c>
      <c r="H77" s="4" t="s">
        <v>19</v>
      </c>
      <c r="I77" s="1" t="s">
        <v>397</v>
      </c>
      <c r="J77" s="1" t="s">
        <v>398</v>
      </c>
      <c r="K77" s="1" t="s">
        <v>399</v>
      </c>
      <c r="L77" s="3" t="str">
        <f t="shared" si="0"/>
        <v>Outstanding</v>
      </c>
      <c r="M77" s="11" t="s">
        <v>19</v>
      </c>
    </row>
    <row r="78" spans="1:13" ht="60" customHeight="1" x14ac:dyDescent="0.35">
      <c r="A78" s="9" t="s">
        <v>400</v>
      </c>
      <c r="B78" s="1" t="s">
        <v>401</v>
      </c>
      <c r="C78" s="2" t="s">
        <v>15</v>
      </c>
      <c r="D78" s="3" t="s">
        <v>16</v>
      </c>
      <c r="E78" s="3" t="s">
        <v>17</v>
      </c>
      <c r="F78" s="3" t="s">
        <v>18</v>
      </c>
      <c r="G78" s="3" t="s">
        <v>19</v>
      </c>
      <c r="H78" s="4" t="s">
        <v>19</v>
      </c>
      <c r="I78" s="1" t="s">
        <v>402</v>
      </c>
      <c r="J78" s="1" t="s">
        <v>403</v>
      </c>
      <c r="K78" s="1" t="s">
        <v>404</v>
      </c>
      <c r="L78" s="3" t="str">
        <f t="shared" si="0"/>
        <v>Outstanding</v>
      </c>
      <c r="M78" s="11" t="s">
        <v>19</v>
      </c>
    </row>
    <row r="79" spans="1:13" ht="60" customHeight="1" x14ac:dyDescent="0.35">
      <c r="A79" s="9" t="s">
        <v>405</v>
      </c>
      <c r="B79" s="1" t="s">
        <v>406</v>
      </c>
      <c r="C79" s="2" t="s">
        <v>15</v>
      </c>
      <c r="D79" s="3" t="s">
        <v>16</v>
      </c>
      <c r="E79" s="3" t="s">
        <v>17</v>
      </c>
      <c r="F79" s="3" t="s">
        <v>18</v>
      </c>
      <c r="G79" s="3" t="s">
        <v>19</v>
      </c>
      <c r="H79" s="4" t="s">
        <v>19</v>
      </c>
      <c r="I79" s="1" t="s">
        <v>407</v>
      </c>
      <c r="J79" s="1" t="s">
        <v>408</v>
      </c>
      <c r="K79" s="1" t="s">
        <v>409</v>
      </c>
      <c r="L79" s="3" t="str">
        <f t="shared" si="0"/>
        <v>Outstanding</v>
      </c>
      <c r="M79" s="11" t="s">
        <v>19</v>
      </c>
    </row>
    <row r="80" spans="1:13" ht="60" customHeight="1" x14ac:dyDescent="0.35">
      <c r="A80" s="9" t="s">
        <v>410</v>
      </c>
      <c r="B80" s="1" t="s">
        <v>411</v>
      </c>
      <c r="C80" s="2" t="s">
        <v>30</v>
      </c>
      <c r="D80" s="3" t="s">
        <v>16</v>
      </c>
      <c r="E80" s="3" t="s">
        <v>17</v>
      </c>
      <c r="F80" s="3" t="s">
        <v>18</v>
      </c>
      <c r="G80" s="3" t="s">
        <v>19</v>
      </c>
      <c r="H80" s="4" t="s">
        <v>19</v>
      </c>
      <c r="I80" s="1" t="s">
        <v>412</v>
      </c>
      <c r="J80" s="1" t="s">
        <v>413</v>
      </c>
      <c r="K80" s="1" t="s">
        <v>414</v>
      </c>
      <c r="L80" s="3" t="str">
        <f t="shared" si="0"/>
        <v>Outstanding</v>
      </c>
      <c r="M80" s="11" t="s">
        <v>19</v>
      </c>
    </row>
    <row r="81" spans="1:13" ht="60" customHeight="1" x14ac:dyDescent="0.35">
      <c r="A81" s="9" t="s">
        <v>415</v>
      </c>
      <c r="B81" s="1" t="s">
        <v>416</v>
      </c>
      <c r="C81" s="2" t="s">
        <v>15</v>
      </c>
      <c r="D81" s="3" t="s">
        <v>16</v>
      </c>
      <c r="E81" s="3" t="s">
        <v>17</v>
      </c>
      <c r="F81" s="3" t="s">
        <v>18</v>
      </c>
      <c r="G81" s="3" t="s">
        <v>19</v>
      </c>
      <c r="H81" s="4" t="s">
        <v>19</v>
      </c>
      <c r="I81" s="1" t="s">
        <v>417</v>
      </c>
      <c r="J81" s="1" t="s">
        <v>418</v>
      </c>
      <c r="K81" s="1" t="s">
        <v>419</v>
      </c>
      <c r="L81" s="3" t="str">
        <f t="shared" si="0"/>
        <v>Outstanding</v>
      </c>
      <c r="M81" s="11" t="s">
        <v>19</v>
      </c>
    </row>
    <row r="82" spans="1:13" ht="60" customHeight="1" x14ac:dyDescent="0.35">
      <c r="A82" s="9" t="s">
        <v>420</v>
      </c>
      <c r="B82" s="1" t="s">
        <v>421</v>
      </c>
      <c r="C82" s="2" t="s">
        <v>15</v>
      </c>
      <c r="D82" s="3" t="s">
        <v>16</v>
      </c>
      <c r="E82" s="3" t="s">
        <v>17</v>
      </c>
      <c r="F82" s="3" t="s">
        <v>18</v>
      </c>
      <c r="G82" s="3" t="s">
        <v>19</v>
      </c>
      <c r="H82" s="4" t="s">
        <v>19</v>
      </c>
      <c r="I82" s="1" t="s">
        <v>422</v>
      </c>
      <c r="J82" s="1" t="s">
        <v>423</v>
      </c>
      <c r="K82" s="1" t="s">
        <v>424</v>
      </c>
      <c r="L82" s="3" t="str">
        <f t="shared" si="0"/>
        <v>Outstanding</v>
      </c>
      <c r="M82" s="11" t="s">
        <v>19</v>
      </c>
    </row>
    <row r="83" spans="1:13" ht="60" customHeight="1" x14ac:dyDescent="0.35">
      <c r="A83" s="9" t="s">
        <v>425</v>
      </c>
      <c r="B83" s="1" t="s">
        <v>426</v>
      </c>
      <c r="C83" s="2" t="s">
        <v>15</v>
      </c>
      <c r="D83" s="3" t="s">
        <v>16</v>
      </c>
      <c r="E83" s="3" t="s">
        <v>17</v>
      </c>
      <c r="F83" s="3" t="s">
        <v>18</v>
      </c>
      <c r="G83" s="3" t="s">
        <v>19</v>
      </c>
      <c r="H83" s="4" t="s">
        <v>19</v>
      </c>
      <c r="I83" s="1" t="s">
        <v>427</v>
      </c>
      <c r="J83" s="1" t="s">
        <v>428</v>
      </c>
      <c r="K83" s="1" t="s">
        <v>429</v>
      </c>
      <c r="L83" s="3" t="str">
        <f t="shared" si="0"/>
        <v>Outstanding</v>
      </c>
      <c r="M83" s="11" t="s">
        <v>19</v>
      </c>
    </row>
    <row r="84" spans="1:13" ht="60" customHeight="1" x14ac:dyDescent="0.35">
      <c r="A84" s="9" t="s">
        <v>430</v>
      </c>
      <c r="B84" s="1" t="s">
        <v>431</v>
      </c>
      <c r="C84" s="2" t="s">
        <v>15</v>
      </c>
      <c r="D84" s="3" t="s">
        <v>16</v>
      </c>
      <c r="E84" s="3" t="s">
        <v>17</v>
      </c>
      <c r="F84" s="3" t="s">
        <v>18</v>
      </c>
      <c r="G84" s="3" t="s">
        <v>19</v>
      </c>
      <c r="H84" s="4" t="s">
        <v>19</v>
      </c>
      <c r="I84" s="1" t="s">
        <v>432</v>
      </c>
      <c r="J84" s="1" t="s">
        <v>433</v>
      </c>
      <c r="K84" s="1" t="s">
        <v>434</v>
      </c>
      <c r="L84" s="3" t="str">
        <f t="shared" si="0"/>
        <v>Outstanding</v>
      </c>
      <c r="M84" s="11" t="s">
        <v>19</v>
      </c>
    </row>
    <row r="85" spans="1:13" ht="60" customHeight="1" x14ac:dyDescent="0.35">
      <c r="A85" s="9" t="s">
        <v>435</v>
      </c>
      <c r="B85" s="1" t="s">
        <v>436</v>
      </c>
      <c r="C85" s="2" t="s">
        <v>15</v>
      </c>
      <c r="D85" s="3" t="s">
        <v>16</v>
      </c>
      <c r="E85" s="3" t="s">
        <v>17</v>
      </c>
      <c r="F85" s="3" t="s">
        <v>18</v>
      </c>
      <c r="G85" s="3" t="s">
        <v>19</v>
      </c>
      <c r="H85" s="4" t="s">
        <v>19</v>
      </c>
      <c r="I85" s="1" t="s">
        <v>437</v>
      </c>
      <c r="J85" s="1" t="s">
        <v>438</v>
      </c>
      <c r="K85" s="1" t="s">
        <v>439</v>
      </c>
      <c r="L85" s="3" t="str">
        <f t="shared" si="0"/>
        <v>Outstanding</v>
      </c>
      <c r="M85" s="11" t="s">
        <v>19</v>
      </c>
    </row>
    <row r="86" spans="1:13" ht="60" customHeight="1" x14ac:dyDescent="0.35">
      <c r="A86" s="9" t="s">
        <v>440</v>
      </c>
      <c r="B86" s="1" t="s">
        <v>441</v>
      </c>
      <c r="C86" s="2" t="s">
        <v>15</v>
      </c>
      <c r="D86" s="3" t="s">
        <v>16</v>
      </c>
      <c r="E86" s="3" t="s">
        <v>17</v>
      </c>
      <c r="F86" s="3" t="s">
        <v>18</v>
      </c>
      <c r="G86" s="3" t="s">
        <v>19</v>
      </c>
      <c r="H86" s="4" t="s">
        <v>19</v>
      </c>
      <c r="I86" s="1" t="s">
        <v>442</v>
      </c>
      <c r="J86" s="1" t="s">
        <v>443</v>
      </c>
      <c r="K86" s="1" t="s">
        <v>444</v>
      </c>
      <c r="L86" s="3" t="str">
        <f t="shared" si="0"/>
        <v>Outstanding</v>
      </c>
      <c r="M86" s="11" t="s">
        <v>19</v>
      </c>
    </row>
    <row r="87" spans="1:13" ht="60" customHeight="1" x14ac:dyDescent="0.35">
      <c r="A87" s="9" t="s">
        <v>445</v>
      </c>
      <c r="B87" s="1" t="s">
        <v>446</v>
      </c>
      <c r="C87" s="2" t="s">
        <v>15</v>
      </c>
      <c r="D87" s="3" t="s">
        <v>16</v>
      </c>
      <c r="E87" s="3" t="s">
        <v>17</v>
      </c>
      <c r="F87" s="3" t="s">
        <v>18</v>
      </c>
      <c r="G87" s="3" t="s">
        <v>19</v>
      </c>
      <c r="H87" s="4" t="s">
        <v>19</v>
      </c>
      <c r="I87" s="1" t="s">
        <v>447</v>
      </c>
      <c r="J87" s="1" t="s">
        <v>448</v>
      </c>
      <c r="K87" s="1" t="s">
        <v>449</v>
      </c>
      <c r="L87" s="3" t="str">
        <f t="shared" si="0"/>
        <v>Outstanding</v>
      </c>
      <c r="M87" s="11" t="s">
        <v>19</v>
      </c>
    </row>
    <row r="88" spans="1:13" ht="60" customHeight="1" x14ac:dyDescent="0.35">
      <c r="A88" s="9" t="s">
        <v>450</v>
      </c>
      <c r="B88" s="1" t="s">
        <v>451</v>
      </c>
      <c r="C88" s="2" t="s">
        <v>15</v>
      </c>
      <c r="D88" s="3" t="s">
        <v>16</v>
      </c>
      <c r="E88" s="3" t="s">
        <v>17</v>
      </c>
      <c r="F88" s="3" t="s">
        <v>18</v>
      </c>
      <c r="G88" s="3" t="s">
        <v>19</v>
      </c>
      <c r="H88" s="4" t="s">
        <v>19</v>
      </c>
      <c r="I88" s="1" t="s">
        <v>452</v>
      </c>
      <c r="J88" s="1" t="s">
        <v>453</v>
      </c>
      <c r="K88" s="1" t="s">
        <v>454</v>
      </c>
      <c r="L88" s="3" t="str">
        <f t="shared" si="0"/>
        <v>Outstanding</v>
      </c>
      <c r="M88" s="11" t="s">
        <v>19</v>
      </c>
    </row>
    <row r="89" spans="1:13" ht="60" customHeight="1" x14ac:dyDescent="0.35">
      <c r="A89" s="9" t="s">
        <v>455</v>
      </c>
      <c r="B89" s="1" t="s">
        <v>456</v>
      </c>
      <c r="C89" s="2" t="s">
        <v>15</v>
      </c>
      <c r="D89" s="3" t="s">
        <v>16</v>
      </c>
      <c r="E89" s="3" t="s">
        <v>17</v>
      </c>
      <c r="F89" s="3" t="s">
        <v>18</v>
      </c>
      <c r="G89" s="3" t="s">
        <v>19</v>
      </c>
      <c r="H89" s="4" t="s">
        <v>19</v>
      </c>
      <c r="I89" s="1" t="s">
        <v>457</v>
      </c>
      <c r="J89" s="1" t="s">
        <v>458</v>
      </c>
      <c r="K89" s="1" t="s">
        <v>459</v>
      </c>
      <c r="L89" s="3" t="str">
        <f t="shared" si="0"/>
        <v>Outstanding</v>
      </c>
      <c r="M89" s="11" t="s">
        <v>19</v>
      </c>
    </row>
    <row r="90" spans="1:13" ht="60" customHeight="1" x14ac:dyDescent="0.35">
      <c r="A90" s="9" t="s">
        <v>460</v>
      </c>
      <c r="B90" s="1" t="s">
        <v>461</v>
      </c>
      <c r="C90" s="2" t="s">
        <v>15</v>
      </c>
      <c r="D90" s="3" t="s">
        <v>16</v>
      </c>
      <c r="E90" s="3" t="s">
        <v>17</v>
      </c>
      <c r="F90" s="3" t="s">
        <v>18</v>
      </c>
      <c r="G90" s="3" t="s">
        <v>19</v>
      </c>
      <c r="H90" s="4" t="s">
        <v>19</v>
      </c>
      <c r="I90" s="1" t="s">
        <v>462</v>
      </c>
      <c r="J90" s="1" t="s">
        <v>463</v>
      </c>
      <c r="K90" s="1" t="s">
        <v>464</v>
      </c>
      <c r="L90" s="3" t="str">
        <f t="shared" si="0"/>
        <v>Outstanding</v>
      </c>
      <c r="M90" s="11" t="s">
        <v>19</v>
      </c>
    </row>
    <row r="91" spans="1:13" ht="60" customHeight="1" x14ac:dyDescent="0.35">
      <c r="A91" s="9" t="s">
        <v>465</v>
      </c>
      <c r="B91" s="1" t="s">
        <v>466</v>
      </c>
      <c r="C91" s="2" t="s">
        <v>15</v>
      </c>
      <c r="D91" s="3" t="s">
        <v>16</v>
      </c>
      <c r="E91" s="3" t="s">
        <v>17</v>
      </c>
      <c r="F91" s="3" t="s">
        <v>18</v>
      </c>
      <c r="G91" s="3" t="s">
        <v>19</v>
      </c>
      <c r="H91" s="4" t="s">
        <v>19</v>
      </c>
      <c r="I91" s="1" t="s">
        <v>467</v>
      </c>
      <c r="J91" s="1" t="s">
        <v>468</v>
      </c>
      <c r="K91" s="1" t="s">
        <v>469</v>
      </c>
      <c r="L91" s="3" t="str">
        <f t="shared" si="0"/>
        <v>Outstanding</v>
      </c>
      <c r="M91" s="11" t="s">
        <v>19</v>
      </c>
    </row>
    <row r="92" spans="1:13" ht="60" customHeight="1" x14ac:dyDescent="0.35">
      <c r="A92" s="9" t="s">
        <v>470</v>
      </c>
      <c r="B92" s="1" t="s">
        <v>471</v>
      </c>
      <c r="C92" s="2" t="s">
        <v>15</v>
      </c>
      <c r="D92" s="3" t="s">
        <v>16</v>
      </c>
      <c r="E92" s="3" t="s">
        <v>17</v>
      </c>
      <c r="F92" s="3" t="s">
        <v>18</v>
      </c>
      <c r="G92" s="3" t="s">
        <v>19</v>
      </c>
      <c r="H92" s="4" t="s">
        <v>19</v>
      </c>
      <c r="I92" s="1" t="s">
        <v>472</v>
      </c>
      <c r="J92" s="1" t="s">
        <v>473</v>
      </c>
      <c r="K92" s="1" t="s">
        <v>474</v>
      </c>
      <c r="L92" s="3" t="str">
        <f t="shared" si="0"/>
        <v>Outstanding</v>
      </c>
      <c r="M92" s="11" t="s">
        <v>19</v>
      </c>
    </row>
    <row r="93" spans="1:13" ht="60" customHeight="1" x14ac:dyDescent="0.35">
      <c r="A93" s="9" t="s">
        <v>475</v>
      </c>
      <c r="B93" s="1" t="s">
        <v>476</v>
      </c>
      <c r="C93" s="2" t="s">
        <v>15</v>
      </c>
      <c r="D93" s="3" t="s">
        <v>16</v>
      </c>
      <c r="E93" s="3" t="s">
        <v>17</v>
      </c>
      <c r="F93" s="3" t="s">
        <v>18</v>
      </c>
      <c r="G93" s="3" t="s">
        <v>19</v>
      </c>
      <c r="H93" s="4" t="s">
        <v>19</v>
      </c>
      <c r="I93" s="1" t="s">
        <v>477</v>
      </c>
      <c r="J93" s="1" t="s">
        <v>478</v>
      </c>
      <c r="K93" s="1" t="s">
        <v>479</v>
      </c>
      <c r="L93" s="3" t="str">
        <f t="shared" si="0"/>
        <v>Outstanding</v>
      </c>
      <c r="M93" s="11" t="s">
        <v>19</v>
      </c>
    </row>
    <row r="94" spans="1:13" ht="60" customHeight="1" x14ac:dyDescent="0.35">
      <c r="A94" s="9" t="s">
        <v>480</v>
      </c>
      <c r="B94" s="1" t="s">
        <v>481</v>
      </c>
      <c r="C94" s="2" t="s">
        <v>15</v>
      </c>
      <c r="D94" s="3" t="s">
        <v>16</v>
      </c>
      <c r="E94" s="3" t="s">
        <v>17</v>
      </c>
      <c r="F94" s="3" t="s">
        <v>18</v>
      </c>
      <c r="G94" s="3" t="s">
        <v>19</v>
      </c>
      <c r="H94" s="4" t="s">
        <v>19</v>
      </c>
      <c r="I94" s="1" t="s">
        <v>482</v>
      </c>
      <c r="J94" s="1" t="s">
        <v>483</v>
      </c>
      <c r="K94" s="1" t="s">
        <v>484</v>
      </c>
      <c r="L94" s="3" t="str">
        <f t="shared" si="0"/>
        <v>Outstanding</v>
      </c>
      <c r="M94" s="11" t="s">
        <v>19</v>
      </c>
    </row>
    <row r="95" spans="1:13" ht="60" customHeight="1" x14ac:dyDescent="0.35">
      <c r="A95" s="9" t="s">
        <v>485</v>
      </c>
      <c r="B95" s="1" t="s">
        <v>486</v>
      </c>
      <c r="C95" s="2" t="s">
        <v>41</v>
      </c>
      <c r="D95" s="3" t="s">
        <v>16</v>
      </c>
      <c r="E95" s="3" t="s">
        <v>17</v>
      </c>
      <c r="F95" s="3" t="s">
        <v>18</v>
      </c>
      <c r="G95" s="3" t="s">
        <v>19</v>
      </c>
      <c r="H95" s="4" t="s">
        <v>19</v>
      </c>
      <c r="I95" s="1" t="s">
        <v>487</v>
      </c>
      <c r="J95" s="1" t="s">
        <v>488</v>
      </c>
      <c r="K95" s="1" t="s">
        <v>489</v>
      </c>
      <c r="L95" s="3" t="str">
        <f t="shared" si="0"/>
        <v>Outstanding</v>
      </c>
      <c r="M95" s="11" t="s">
        <v>19</v>
      </c>
    </row>
    <row r="96" spans="1:13" ht="60" customHeight="1" x14ac:dyDescent="0.35">
      <c r="A96" s="9" t="s">
        <v>490</v>
      </c>
      <c r="B96" s="1" t="s">
        <v>491</v>
      </c>
      <c r="C96" s="2" t="s">
        <v>15</v>
      </c>
      <c r="D96" s="3" t="s">
        <v>16</v>
      </c>
      <c r="E96" s="3" t="s">
        <v>17</v>
      </c>
      <c r="F96" s="3" t="s">
        <v>18</v>
      </c>
      <c r="G96" s="3" t="s">
        <v>19</v>
      </c>
      <c r="H96" s="4" t="s">
        <v>19</v>
      </c>
      <c r="I96" s="1" t="s">
        <v>492</v>
      </c>
      <c r="J96" s="1" t="s">
        <v>493</v>
      </c>
      <c r="K96" s="1" t="s">
        <v>494</v>
      </c>
      <c r="L96" s="3" t="str">
        <f t="shared" si="0"/>
        <v>Outstanding</v>
      </c>
      <c r="M96" s="11" t="s">
        <v>19</v>
      </c>
    </row>
    <row r="97" spans="1:13" ht="60" customHeight="1" x14ac:dyDescent="0.35">
      <c r="A97" s="9" t="s">
        <v>495</v>
      </c>
      <c r="B97" s="1" t="s">
        <v>496</v>
      </c>
      <c r="C97" s="2" t="s">
        <v>15</v>
      </c>
      <c r="D97" s="3" t="s">
        <v>16</v>
      </c>
      <c r="E97" s="3" t="s">
        <v>17</v>
      </c>
      <c r="F97" s="3" t="s">
        <v>18</v>
      </c>
      <c r="G97" s="3" t="s">
        <v>19</v>
      </c>
      <c r="H97" s="4" t="s">
        <v>19</v>
      </c>
      <c r="I97" s="1" t="s">
        <v>497</v>
      </c>
      <c r="J97" s="1" t="s">
        <v>498</v>
      </c>
      <c r="K97" s="1" t="s">
        <v>499</v>
      </c>
      <c r="L97" s="3" t="str">
        <f t="shared" si="0"/>
        <v>Outstanding</v>
      </c>
      <c r="M97" s="11" t="s">
        <v>19</v>
      </c>
    </row>
    <row r="98" spans="1:13" ht="60" customHeight="1" x14ac:dyDescent="0.35">
      <c r="A98" s="9" t="s">
        <v>500</v>
      </c>
      <c r="B98" s="1" t="s">
        <v>501</v>
      </c>
      <c r="C98" s="2" t="s">
        <v>15</v>
      </c>
      <c r="D98" s="3" t="s">
        <v>16</v>
      </c>
      <c r="E98" s="3" t="s">
        <v>17</v>
      </c>
      <c r="F98" s="3" t="s">
        <v>18</v>
      </c>
      <c r="G98" s="3" t="s">
        <v>19</v>
      </c>
      <c r="H98" s="4" t="s">
        <v>19</v>
      </c>
      <c r="I98" s="1" t="s">
        <v>502</v>
      </c>
      <c r="J98" s="1" t="s">
        <v>428</v>
      </c>
      <c r="K98" s="1" t="s">
        <v>503</v>
      </c>
      <c r="L98" s="3" t="str">
        <f t="shared" si="0"/>
        <v>Outstanding</v>
      </c>
      <c r="M98" s="11" t="s">
        <v>19</v>
      </c>
    </row>
    <row r="99" spans="1:13" ht="60" customHeight="1" x14ac:dyDescent="0.35">
      <c r="A99" s="9" t="s">
        <v>504</v>
      </c>
      <c r="B99" s="1" t="s">
        <v>505</v>
      </c>
      <c r="C99" s="2" t="s">
        <v>15</v>
      </c>
      <c r="D99" s="3" t="s">
        <v>16</v>
      </c>
      <c r="E99" s="3" t="s">
        <v>17</v>
      </c>
      <c r="F99" s="3" t="s">
        <v>18</v>
      </c>
      <c r="G99" s="3" t="s">
        <v>19</v>
      </c>
      <c r="H99" s="4" t="s">
        <v>19</v>
      </c>
      <c r="I99" s="1" t="s">
        <v>506</v>
      </c>
      <c r="J99" s="1" t="s">
        <v>507</v>
      </c>
      <c r="K99" s="1" t="s">
        <v>508</v>
      </c>
      <c r="L99" s="3" t="str">
        <f t="shared" si="0"/>
        <v>Outstanding</v>
      </c>
      <c r="M99" s="11" t="s">
        <v>19</v>
      </c>
    </row>
    <row r="100" spans="1:13" ht="60" customHeight="1" x14ac:dyDescent="0.35">
      <c r="A100" s="9" t="s">
        <v>509</v>
      </c>
      <c r="B100" s="1" t="s">
        <v>510</v>
      </c>
      <c r="C100" s="2" t="s">
        <v>30</v>
      </c>
      <c r="D100" s="3" t="s">
        <v>16</v>
      </c>
      <c r="E100" s="3" t="s">
        <v>17</v>
      </c>
      <c r="F100" s="3" t="s">
        <v>18</v>
      </c>
      <c r="G100" s="3" t="s">
        <v>19</v>
      </c>
      <c r="H100" s="4" t="s">
        <v>19</v>
      </c>
      <c r="I100" s="1" t="s">
        <v>511</v>
      </c>
      <c r="J100" s="1" t="s">
        <v>512</v>
      </c>
      <c r="K100" s="1" t="s">
        <v>513</v>
      </c>
      <c r="L100" s="3" t="str">
        <f t="shared" si="0"/>
        <v>Outstanding</v>
      </c>
      <c r="M100" s="11" t="s">
        <v>19</v>
      </c>
    </row>
    <row r="101" spans="1:13" ht="60" customHeight="1" x14ac:dyDescent="0.35">
      <c r="A101" s="9" t="s">
        <v>514</v>
      </c>
      <c r="B101" s="1" t="s">
        <v>515</v>
      </c>
      <c r="C101" s="2" t="s">
        <v>41</v>
      </c>
      <c r="D101" s="3" t="s">
        <v>16</v>
      </c>
      <c r="E101" s="3" t="s">
        <v>17</v>
      </c>
      <c r="F101" s="3" t="s">
        <v>18</v>
      </c>
      <c r="G101" s="3" t="s">
        <v>19</v>
      </c>
      <c r="H101" s="4" t="s">
        <v>19</v>
      </c>
      <c r="I101" s="1" t="s">
        <v>516</v>
      </c>
      <c r="J101" s="1" t="s">
        <v>517</v>
      </c>
      <c r="K101" s="1" t="s">
        <v>518</v>
      </c>
      <c r="L101" s="3" t="str">
        <f t="shared" si="0"/>
        <v>Outstanding</v>
      </c>
      <c r="M101" s="11" t="s">
        <v>19</v>
      </c>
    </row>
    <row r="102" spans="1:13" ht="60" customHeight="1" x14ac:dyDescent="0.35">
      <c r="A102" s="9" t="s">
        <v>519</v>
      </c>
      <c r="B102" s="1" t="s">
        <v>520</v>
      </c>
      <c r="C102" s="2" t="s">
        <v>41</v>
      </c>
      <c r="D102" s="3" t="s">
        <v>16</v>
      </c>
      <c r="E102" s="3" t="s">
        <v>17</v>
      </c>
      <c r="F102" s="3" t="s">
        <v>18</v>
      </c>
      <c r="G102" s="3" t="s">
        <v>19</v>
      </c>
      <c r="H102" s="4" t="s">
        <v>19</v>
      </c>
      <c r="I102" s="1" t="s">
        <v>521</v>
      </c>
      <c r="J102" s="1" t="s">
        <v>522</v>
      </c>
      <c r="K102" s="1" t="s">
        <v>523</v>
      </c>
      <c r="L102" s="3" t="str">
        <f t="shared" si="0"/>
        <v>Outstanding</v>
      </c>
      <c r="M102" s="11" t="s">
        <v>19</v>
      </c>
    </row>
    <row r="103" spans="1:13" ht="60" customHeight="1" x14ac:dyDescent="0.35">
      <c r="A103" s="9" t="s">
        <v>524</v>
      </c>
      <c r="B103" s="1" t="s">
        <v>525</v>
      </c>
      <c r="C103" s="2" t="s">
        <v>41</v>
      </c>
      <c r="D103" s="3" t="s">
        <v>16</v>
      </c>
      <c r="E103" s="3" t="s">
        <v>17</v>
      </c>
      <c r="F103" s="3" t="s">
        <v>18</v>
      </c>
      <c r="G103" s="3" t="s">
        <v>19</v>
      </c>
      <c r="H103" s="4" t="s">
        <v>19</v>
      </c>
      <c r="I103" s="1" t="s">
        <v>526</v>
      </c>
      <c r="J103" s="1" t="s">
        <v>527</v>
      </c>
      <c r="K103" s="1" t="s">
        <v>528</v>
      </c>
      <c r="L103" s="3" t="str">
        <f t="shared" si="0"/>
        <v>Outstanding</v>
      </c>
      <c r="M103" s="11" t="s">
        <v>19</v>
      </c>
    </row>
    <row r="104" spans="1:13" ht="60" customHeight="1" x14ac:dyDescent="0.35">
      <c r="A104" s="9" t="s">
        <v>529</v>
      </c>
      <c r="B104" s="1" t="s">
        <v>530</v>
      </c>
      <c r="C104" s="2" t="s">
        <v>41</v>
      </c>
      <c r="D104" s="3" t="s">
        <v>16</v>
      </c>
      <c r="E104" s="3" t="s">
        <v>17</v>
      </c>
      <c r="F104" s="3" t="s">
        <v>18</v>
      </c>
      <c r="G104" s="3" t="s">
        <v>19</v>
      </c>
      <c r="H104" s="4" t="s">
        <v>19</v>
      </c>
      <c r="I104" s="1" t="s">
        <v>531</v>
      </c>
      <c r="J104" s="1" t="s">
        <v>532</v>
      </c>
      <c r="K104" s="1" t="s">
        <v>533</v>
      </c>
      <c r="L104" s="3" t="str">
        <f t="shared" si="0"/>
        <v>Outstanding</v>
      </c>
      <c r="M104" s="11" t="s">
        <v>19</v>
      </c>
    </row>
    <row r="105" spans="1:13" ht="60" customHeight="1" x14ac:dyDescent="0.35">
      <c r="A105" s="9" t="s">
        <v>534</v>
      </c>
      <c r="B105" s="1" t="s">
        <v>535</v>
      </c>
      <c r="C105" s="2" t="s">
        <v>41</v>
      </c>
      <c r="D105" s="3" t="s">
        <v>16</v>
      </c>
      <c r="E105" s="3" t="s">
        <v>17</v>
      </c>
      <c r="F105" s="3" t="s">
        <v>18</v>
      </c>
      <c r="G105" s="3" t="s">
        <v>19</v>
      </c>
      <c r="H105" s="4" t="s">
        <v>19</v>
      </c>
      <c r="I105" s="1" t="s">
        <v>536</v>
      </c>
      <c r="J105" s="1" t="s">
        <v>537</v>
      </c>
      <c r="K105" s="1" t="s">
        <v>538</v>
      </c>
      <c r="L105" s="3" t="str">
        <f t="shared" si="0"/>
        <v>Outstanding</v>
      </c>
      <c r="M105" s="11" t="s">
        <v>19</v>
      </c>
    </row>
    <row r="106" spans="1:13" ht="60" customHeight="1" x14ac:dyDescent="0.35">
      <c r="A106" s="9" t="s">
        <v>539</v>
      </c>
      <c r="B106" s="1" t="s">
        <v>540</v>
      </c>
      <c r="C106" s="2" t="s">
        <v>41</v>
      </c>
      <c r="D106" s="3" t="s">
        <v>16</v>
      </c>
      <c r="E106" s="3" t="s">
        <v>17</v>
      </c>
      <c r="F106" s="3" t="s">
        <v>18</v>
      </c>
      <c r="G106" s="3" t="s">
        <v>19</v>
      </c>
      <c r="H106" s="4" t="s">
        <v>19</v>
      </c>
      <c r="I106" s="1" t="s">
        <v>541</v>
      </c>
      <c r="J106" s="1" t="s">
        <v>542</v>
      </c>
      <c r="K106" s="1" t="s">
        <v>543</v>
      </c>
      <c r="L106" s="3" t="str">
        <f t="shared" si="0"/>
        <v>Outstanding</v>
      </c>
      <c r="M106" s="11" t="s">
        <v>19</v>
      </c>
    </row>
    <row r="107" spans="1:13" ht="60" customHeight="1" x14ac:dyDescent="0.35">
      <c r="A107" s="9" t="s">
        <v>544</v>
      </c>
      <c r="B107" s="1" t="s">
        <v>545</v>
      </c>
      <c r="C107" s="2" t="s">
        <v>41</v>
      </c>
      <c r="D107" s="3" t="s">
        <v>16</v>
      </c>
      <c r="E107" s="3" t="s">
        <v>17</v>
      </c>
      <c r="F107" s="3" t="s">
        <v>18</v>
      </c>
      <c r="G107" s="3" t="s">
        <v>19</v>
      </c>
      <c r="H107" s="4" t="s">
        <v>19</v>
      </c>
      <c r="I107" s="1" t="s">
        <v>546</v>
      </c>
      <c r="J107" s="1" t="s">
        <v>547</v>
      </c>
      <c r="K107" s="1" t="s">
        <v>548</v>
      </c>
      <c r="L107" s="3" t="str">
        <f t="shared" si="0"/>
        <v>Outstanding</v>
      </c>
      <c r="M107" s="11" t="s">
        <v>19</v>
      </c>
    </row>
    <row r="108" spans="1:13" ht="60" customHeight="1" x14ac:dyDescent="0.35">
      <c r="A108" s="9" t="s">
        <v>549</v>
      </c>
      <c r="B108" s="1" t="s">
        <v>550</v>
      </c>
      <c r="C108" s="2" t="s">
        <v>41</v>
      </c>
      <c r="D108" s="3" t="s">
        <v>16</v>
      </c>
      <c r="E108" s="3" t="s">
        <v>17</v>
      </c>
      <c r="F108" s="3" t="s">
        <v>18</v>
      </c>
      <c r="G108" s="3" t="s">
        <v>19</v>
      </c>
      <c r="H108" s="4" t="s">
        <v>19</v>
      </c>
      <c r="I108" s="1" t="s">
        <v>551</v>
      </c>
      <c r="J108" s="1" t="s">
        <v>552</v>
      </c>
      <c r="K108" s="1" t="s">
        <v>553</v>
      </c>
      <c r="L108" s="3" t="str">
        <f t="shared" si="0"/>
        <v>Outstanding</v>
      </c>
      <c r="M108" s="11" t="s">
        <v>19</v>
      </c>
    </row>
    <row r="109" spans="1:13" ht="60" customHeight="1" x14ac:dyDescent="0.35">
      <c r="A109" s="9" t="s">
        <v>554</v>
      </c>
      <c r="B109" s="1" t="s">
        <v>555</v>
      </c>
      <c r="C109" s="2" t="s">
        <v>30</v>
      </c>
      <c r="D109" s="3" t="s">
        <v>16</v>
      </c>
      <c r="E109" s="3" t="s">
        <v>17</v>
      </c>
      <c r="F109" s="3" t="s">
        <v>18</v>
      </c>
      <c r="G109" s="3" t="s">
        <v>19</v>
      </c>
      <c r="H109" s="4" t="s">
        <v>19</v>
      </c>
      <c r="I109" s="1" t="s">
        <v>556</v>
      </c>
      <c r="J109" s="1" t="s">
        <v>557</v>
      </c>
      <c r="K109" s="1" t="s">
        <v>558</v>
      </c>
      <c r="L109" s="3" t="str">
        <f t="shared" si="0"/>
        <v>Outstanding</v>
      </c>
      <c r="M109" s="11" t="s">
        <v>19</v>
      </c>
    </row>
    <row r="110" spans="1:13" ht="60" customHeight="1" x14ac:dyDescent="0.35">
      <c r="A110" s="9" t="s">
        <v>559</v>
      </c>
      <c r="B110" s="1" t="s">
        <v>560</v>
      </c>
      <c r="C110" s="2" t="s">
        <v>15</v>
      </c>
      <c r="D110" s="3" t="s">
        <v>16</v>
      </c>
      <c r="E110" s="3" t="s">
        <v>17</v>
      </c>
      <c r="F110" s="3" t="s">
        <v>18</v>
      </c>
      <c r="G110" s="3" t="s">
        <v>19</v>
      </c>
      <c r="H110" s="4" t="s">
        <v>19</v>
      </c>
      <c r="I110" s="1" t="s">
        <v>561</v>
      </c>
      <c r="J110" s="1" t="s">
        <v>562</v>
      </c>
      <c r="K110" s="1" t="s">
        <v>563</v>
      </c>
      <c r="L110" s="3" t="str">
        <f t="shared" si="0"/>
        <v>Outstanding</v>
      </c>
      <c r="M110" s="11" t="s">
        <v>19</v>
      </c>
    </row>
    <row r="111" spans="1:13" ht="60" customHeight="1" x14ac:dyDescent="0.35">
      <c r="A111" s="9" t="s">
        <v>564</v>
      </c>
      <c r="B111" s="1" t="s">
        <v>565</v>
      </c>
      <c r="C111" s="2" t="s">
        <v>15</v>
      </c>
      <c r="D111" s="3" t="s">
        <v>16</v>
      </c>
      <c r="E111" s="3" t="s">
        <v>17</v>
      </c>
      <c r="F111" s="3" t="s">
        <v>18</v>
      </c>
      <c r="G111" s="3" t="s">
        <v>19</v>
      </c>
      <c r="H111" s="4" t="s">
        <v>19</v>
      </c>
      <c r="I111" s="1" t="s">
        <v>566</v>
      </c>
      <c r="J111" s="1" t="s">
        <v>567</v>
      </c>
      <c r="K111" s="1" t="s">
        <v>568</v>
      </c>
      <c r="L111" s="3" t="str">
        <f t="shared" si="0"/>
        <v>Outstanding</v>
      </c>
      <c r="M111" s="11" t="s">
        <v>19</v>
      </c>
    </row>
    <row r="112" spans="1:13" ht="60" customHeight="1" x14ac:dyDescent="0.35">
      <c r="A112" s="9" t="s">
        <v>569</v>
      </c>
      <c r="B112" s="1" t="s">
        <v>570</v>
      </c>
      <c r="C112" s="2" t="s">
        <v>15</v>
      </c>
      <c r="D112" s="3" t="s">
        <v>16</v>
      </c>
      <c r="E112" s="3" t="s">
        <v>17</v>
      </c>
      <c r="F112" s="3" t="s">
        <v>18</v>
      </c>
      <c r="G112" s="3" t="s">
        <v>19</v>
      </c>
      <c r="H112" s="4" t="s">
        <v>19</v>
      </c>
      <c r="I112" s="1" t="s">
        <v>571</v>
      </c>
      <c r="J112" s="1" t="s">
        <v>572</v>
      </c>
      <c r="K112" s="1" t="s">
        <v>573</v>
      </c>
      <c r="L112" s="3" t="str">
        <f t="shared" si="0"/>
        <v>Outstanding</v>
      </c>
      <c r="M112" s="11" t="s">
        <v>19</v>
      </c>
    </row>
    <row r="113" spans="1:13" ht="60" customHeight="1" x14ac:dyDescent="0.35">
      <c r="A113" s="9" t="s">
        <v>574</v>
      </c>
      <c r="B113" s="1" t="s">
        <v>575</v>
      </c>
      <c r="C113" s="2" t="s">
        <v>15</v>
      </c>
      <c r="D113" s="3" t="s">
        <v>16</v>
      </c>
      <c r="E113" s="3" t="s">
        <v>17</v>
      </c>
      <c r="F113" s="3" t="s">
        <v>18</v>
      </c>
      <c r="G113" s="3" t="s">
        <v>19</v>
      </c>
      <c r="H113" s="4" t="s">
        <v>19</v>
      </c>
      <c r="I113" s="1" t="s">
        <v>576</v>
      </c>
      <c r="J113" s="1" t="s">
        <v>577</v>
      </c>
      <c r="K113" s="1" t="s">
        <v>578</v>
      </c>
      <c r="L113" s="3" t="str">
        <f t="shared" si="0"/>
        <v>Outstanding</v>
      </c>
      <c r="M113" s="11" t="s">
        <v>19</v>
      </c>
    </row>
    <row r="114" spans="1:13" ht="60" customHeight="1" x14ac:dyDescent="0.35">
      <c r="A114" s="9" t="s">
        <v>579</v>
      </c>
      <c r="B114" s="1" t="s">
        <v>580</v>
      </c>
      <c r="C114" s="2" t="s">
        <v>15</v>
      </c>
      <c r="D114" s="3" t="s">
        <v>16</v>
      </c>
      <c r="E114" s="3" t="s">
        <v>17</v>
      </c>
      <c r="F114" s="3" t="s">
        <v>18</v>
      </c>
      <c r="G114" s="3" t="s">
        <v>19</v>
      </c>
      <c r="H114" s="4" t="s">
        <v>19</v>
      </c>
      <c r="I114" s="1" t="s">
        <v>581</v>
      </c>
      <c r="J114" s="1" t="s">
        <v>582</v>
      </c>
      <c r="K114" s="1" t="s">
        <v>583</v>
      </c>
      <c r="L114" s="3" t="str">
        <f t="shared" si="0"/>
        <v>Outstanding</v>
      </c>
      <c r="M114" s="11" t="s">
        <v>19</v>
      </c>
    </row>
    <row r="115" spans="1:13" ht="60" customHeight="1" x14ac:dyDescent="0.35">
      <c r="A115" s="9" t="s">
        <v>584</v>
      </c>
      <c r="B115" s="1" t="s">
        <v>585</v>
      </c>
      <c r="C115" s="2" t="s">
        <v>15</v>
      </c>
      <c r="D115" s="3" t="s">
        <v>16</v>
      </c>
      <c r="E115" s="3" t="s">
        <v>17</v>
      </c>
      <c r="F115" s="3" t="s">
        <v>18</v>
      </c>
      <c r="G115" s="3" t="s">
        <v>19</v>
      </c>
      <c r="H115" s="4" t="s">
        <v>19</v>
      </c>
      <c r="I115" s="1" t="s">
        <v>586</v>
      </c>
      <c r="J115" s="1" t="s">
        <v>283</v>
      </c>
      <c r="K115" s="1" t="s">
        <v>587</v>
      </c>
      <c r="L115" s="3" t="str">
        <f t="shared" si="0"/>
        <v>Outstanding</v>
      </c>
      <c r="M115" s="11" t="s">
        <v>19</v>
      </c>
    </row>
    <row r="116" spans="1:13" ht="60" customHeight="1" x14ac:dyDescent="0.35">
      <c r="A116" s="9" t="s">
        <v>588</v>
      </c>
      <c r="B116" s="1" t="s">
        <v>589</v>
      </c>
      <c r="C116" s="2" t="s">
        <v>15</v>
      </c>
      <c r="D116" s="3" t="s">
        <v>16</v>
      </c>
      <c r="E116" s="3" t="s">
        <v>17</v>
      </c>
      <c r="F116" s="3" t="s">
        <v>18</v>
      </c>
      <c r="G116" s="3" t="s">
        <v>19</v>
      </c>
      <c r="H116" s="4" t="s">
        <v>19</v>
      </c>
      <c r="I116" s="1" t="s">
        <v>590</v>
      </c>
      <c r="J116" s="1" t="s">
        <v>591</v>
      </c>
      <c r="K116" s="1" t="s">
        <v>592</v>
      </c>
      <c r="L116" s="3" t="str">
        <f t="shared" si="0"/>
        <v>Outstanding</v>
      </c>
      <c r="M116" s="11" t="s">
        <v>19</v>
      </c>
    </row>
    <row r="117" spans="1:13" ht="60" customHeight="1" x14ac:dyDescent="0.35">
      <c r="A117" s="9" t="s">
        <v>593</v>
      </c>
      <c r="B117" s="1" t="s">
        <v>594</v>
      </c>
      <c r="C117" s="2" t="s">
        <v>30</v>
      </c>
      <c r="D117" s="3" t="s">
        <v>16</v>
      </c>
      <c r="E117" s="3" t="s">
        <v>17</v>
      </c>
      <c r="F117" s="3" t="s">
        <v>18</v>
      </c>
      <c r="G117" s="3" t="s">
        <v>19</v>
      </c>
      <c r="H117" s="4" t="s">
        <v>19</v>
      </c>
      <c r="I117" s="1" t="s">
        <v>595</v>
      </c>
      <c r="J117" s="1" t="s">
        <v>596</v>
      </c>
      <c r="K117" s="1" t="s">
        <v>597</v>
      </c>
      <c r="L117" s="3" t="str">
        <f t="shared" si="0"/>
        <v>Outstanding</v>
      </c>
      <c r="M117" s="11" t="s">
        <v>19</v>
      </c>
    </row>
    <row r="118" spans="1:13" ht="60" customHeight="1" x14ac:dyDescent="0.35">
      <c r="A118" s="9" t="s">
        <v>598</v>
      </c>
      <c r="B118" s="1" t="s">
        <v>599</v>
      </c>
      <c r="C118" s="2" t="s">
        <v>15</v>
      </c>
      <c r="D118" s="3" t="s">
        <v>16</v>
      </c>
      <c r="E118" s="3" t="s">
        <v>17</v>
      </c>
      <c r="F118" s="3" t="s">
        <v>18</v>
      </c>
      <c r="G118" s="3" t="s">
        <v>19</v>
      </c>
      <c r="H118" s="4" t="s">
        <v>19</v>
      </c>
      <c r="I118" s="1" t="s">
        <v>600</v>
      </c>
      <c r="J118" s="1" t="s">
        <v>601</v>
      </c>
      <c r="K118" s="1" t="s">
        <v>602</v>
      </c>
      <c r="L118" s="3" t="str">
        <f t="shared" si="0"/>
        <v>Outstanding</v>
      </c>
      <c r="M118" s="11" t="s">
        <v>19</v>
      </c>
    </row>
    <row r="119" spans="1:13" ht="60" customHeight="1" x14ac:dyDescent="0.35">
      <c r="A119" s="9" t="s">
        <v>603</v>
      </c>
      <c r="B119" s="1" t="s">
        <v>604</v>
      </c>
      <c r="C119" s="2" t="s">
        <v>15</v>
      </c>
      <c r="D119" s="3" t="s">
        <v>16</v>
      </c>
      <c r="E119" s="3" t="s">
        <v>17</v>
      </c>
      <c r="F119" s="3" t="s">
        <v>18</v>
      </c>
      <c r="G119" s="3" t="s">
        <v>19</v>
      </c>
      <c r="H119" s="4" t="s">
        <v>19</v>
      </c>
      <c r="I119" s="1" t="s">
        <v>605</v>
      </c>
      <c r="J119" s="1" t="s">
        <v>606</v>
      </c>
      <c r="K119" s="1" t="s">
        <v>607</v>
      </c>
      <c r="L119" s="3" t="str">
        <f t="shared" si="0"/>
        <v>Outstanding</v>
      </c>
      <c r="M119" s="11" t="s">
        <v>19</v>
      </c>
    </row>
    <row r="120" spans="1:13" ht="60" customHeight="1" x14ac:dyDescent="0.35">
      <c r="A120" s="9" t="s">
        <v>608</v>
      </c>
      <c r="B120" s="1" t="s">
        <v>609</v>
      </c>
      <c r="C120" s="2" t="s">
        <v>15</v>
      </c>
      <c r="D120" s="3" t="s">
        <v>16</v>
      </c>
      <c r="E120" s="3" t="s">
        <v>17</v>
      </c>
      <c r="F120" s="3" t="s">
        <v>18</v>
      </c>
      <c r="G120" s="3" t="s">
        <v>19</v>
      </c>
      <c r="H120" s="4" t="s">
        <v>19</v>
      </c>
      <c r="I120" s="1" t="s">
        <v>610</v>
      </c>
      <c r="J120" s="1" t="s">
        <v>611</v>
      </c>
      <c r="K120" s="1" t="s">
        <v>612</v>
      </c>
      <c r="L120" s="3" t="str">
        <f t="shared" si="0"/>
        <v>Outstanding</v>
      </c>
      <c r="M120" s="11" t="s">
        <v>19</v>
      </c>
    </row>
    <row r="121" spans="1:13" ht="60" customHeight="1" x14ac:dyDescent="0.35">
      <c r="A121" s="9" t="s">
        <v>613</v>
      </c>
      <c r="B121" s="1" t="s">
        <v>614</v>
      </c>
      <c r="C121" s="2" t="s">
        <v>30</v>
      </c>
      <c r="D121" s="3" t="s">
        <v>16</v>
      </c>
      <c r="E121" s="3" t="s">
        <v>17</v>
      </c>
      <c r="F121" s="3" t="s">
        <v>18</v>
      </c>
      <c r="G121" s="3" t="s">
        <v>19</v>
      </c>
      <c r="H121" s="4" t="s">
        <v>19</v>
      </c>
      <c r="I121" s="1" t="s">
        <v>615</v>
      </c>
      <c r="J121" s="1" t="s">
        <v>616</v>
      </c>
      <c r="K121" s="1" t="s">
        <v>617</v>
      </c>
      <c r="L121" s="3" t="str">
        <f t="shared" si="0"/>
        <v>Outstanding</v>
      </c>
      <c r="M121" s="11" t="s">
        <v>19</v>
      </c>
    </row>
    <row r="122" spans="1:13" ht="60" customHeight="1" x14ac:dyDescent="0.35">
      <c r="A122" s="9" t="s">
        <v>618</v>
      </c>
      <c r="B122" s="1" t="s">
        <v>619</v>
      </c>
      <c r="C122" s="2" t="s">
        <v>41</v>
      </c>
      <c r="D122" s="3" t="s">
        <v>16</v>
      </c>
      <c r="E122" s="3" t="s">
        <v>17</v>
      </c>
      <c r="F122" s="3" t="s">
        <v>18</v>
      </c>
      <c r="G122" s="3" t="s">
        <v>19</v>
      </c>
      <c r="H122" s="4" t="s">
        <v>19</v>
      </c>
      <c r="I122" s="1" t="s">
        <v>620</v>
      </c>
      <c r="J122" s="1" t="s">
        <v>621</v>
      </c>
      <c r="K122" s="1" t="s">
        <v>622</v>
      </c>
      <c r="L122" s="3" t="str">
        <f t="shared" si="0"/>
        <v>Outstanding</v>
      </c>
      <c r="M122" s="11" t="s">
        <v>19</v>
      </c>
    </row>
    <row r="123" spans="1:13" ht="60" customHeight="1" x14ac:dyDescent="0.35">
      <c r="A123" s="9" t="s">
        <v>623</v>
      </c>
      <c r="B123" s="1" t="s">
        <v>624</v>
      </c>
      <c r="C123" s="2" t="s">
        <v>15</v>
      </c>
      <c r="D123" s="3" t="s">
        <v>16</v>
      </c>
      <c r="E123" s="3" t="s">
        <v>17</v>
      </c>
      <c r="F123" s="3" t="s">
        <v>18</v>
      </c>
      <c r="G123" s="3" t="s">
        <v>19</v>
      </c>
      <c r="H123" s="4" t="s">
        <v>19</v>
      </c>
      <c r="I123" s="1" t="s">
        <v>625</v>
      </c>
      <c r="J123" s="1" t="s">
        <v>626</v>
      </c>
      <c r="K123" s="1" t="s">
        <v>627</v>
      </c>
      <c r="L123" s="3" t="str">
        <f t="shared" si="0"/>
        <v>Outstanding</v>
      </c>
      <c r="M123" s="11" t="s">
        <v>19</v>
      </c>
    </row>
    <row r="124" spans="1:13" ht="60" customHeight="1" x14ac:dyDescent="0.35">
      <c r="A124" s="9" t="s">
        <v>628</v>
      </c>
      <c r="B124" s="1" t="s">
        <v>629</v>
      </c>
      <c r="C124" s="2" t="s">
        <v>15</v>
      </c>
      <c r="D124" s="3" t="s">
        <v>16</v>
      </c>
      <c r="E124" s="3" t="s">
        <v>17</v>
      </c>
      <c r="F124" s="3" t="s">
        <v>18</v>
      </c>
      <c r="G124" s="3" t="s">
        <v>19</v>
      </c>
      <c r="H124" s="4" t="s">
        <v>19</v>
      </c>
      <c r="I124" s="1" t="s">
        <v>630</v>
      </c>
      <c r="J124" s="1" t="s">
        <v>631</v>
      </c>
      <c r="K124" s="1" t="s">
        <v>632</v>
      </c>
      <c r="L124" s="3" t="str">
        <f t="shared" si="0"/>
        <v>Outstanding</v>
      </c>
      <c r="M124" s="11" t="s">
        <v>19</v>
      </c>
    </row>
    <row r="125" spans="1:13" ht="60" customHeight="1" x14ac:dyDescent="0.35">
      <c r="A125" s="9" t="s">
        <v>633</v>
      </c>
      <c r="B125" s="1" t="s">
        <v>634</v>
      </c>
      <c r="C125" s="2" t="s">
        <v>15</v>
      </c>
      <c r="D125" s="3" t="s">
        <v>16</v>
      </c>
      <c r="E125" s="3" t="s">
        <v>17</v>
      </c>
      <c r="F125" s="3" t="s">
        <v>18</v>
      </c>
      <c r="G125" s="3" t="s">
        <v>19</v>
      </c>
      <c r="H125" s="4" t="s">
        <v>19</v>
      </c>
      <c r="I125" s="1" t="s">
        <v>635</v>
      </c>
      <c r="J125" s="1" t="s">
        <v>636</v>
      </c>
      <c r="K125" s="1" t="s">
        <v>637</v>
      </c>
      <c r="L125" s="3" t="str">
        <f t="shared" si="0"/>
        <v>Outstanding</v>
      </c>
      <c r="M125" s="11" t="s">
        <v>19</v>
      </c>
    </row>
    <row r="126" spans="1:13" ht="60" customHeight="1" x14ac:dyDescent="0.35">
      <c r="A126" s="9" t="s">
        <v>638</v>
      </c>
      <c r="B126" s="1" t="s">
        <v>639</v>
      </c>
      <c r="C126" s="2" t="s">
        <v>15</v>
      </c>
      <c r="D126" s="3" t="s">
        <v>16</v>
      </c>
      <c r="E126" s="3" t="s">
        <v>17</v>
      </c>
      <c r="F126" s="3" t="s">
        <v>18</v>
      </c>
      <c r="G126" s="3" t="s">
        <v>19</v>
      </c>
      <c r="H126" s="4" t="s">
        <v>19</v>
      </c>
      <c r="I126" s="1" t="s">
        <v>640</v>
      </c>
      <c r="J126" s="1" t="s">
        <v>641</v>
      </c>
      <c r="K126" s="1" t="s">
        <v>642</v>
      </c>
      <c r="L126" s="3" t="str">
        <f t="shared" si="0"/>
        <v>Outstanding</v>
      </c>
      <c r="M126" s="11" t="s">
        <v>19</v>
      </c>
    </row>
    <row r="127" spans="1:13" ht="60" customHeight="1" x14ac:dyDescent="0.35">
      <c r="A127" s="9" t="s">
        <v>643</v>
      </c>
      <c r="B127" s="1" t="s">
        <v>644</v>
      </c>
      <c r="C127" s="2" t="s">
        <v>15</v>
      </c>
      <c r="D127" s="3" t="s">
        <v>16</v>
      </c>
      <c r="E127" s="3" t="s">
        <v>17</v>
      </c>
      <c r="F127" s="3" t="s">
        <v>18</v>
      </c>
      <c r="G127" s="3" t="s">
        <v>19</v>
      </c>
      <c r="H127" s="4" t="s">
        <v>19</v>
      </c>
      <c r="I127" s="1" t="s">
        <v>645</v>
      </c>
      <c r="J127" s="1" t="s">
        <v>646</v>
      </c>
      <c r="K127" s="1" t="s">
        <v>647</v>
      </c>
      <c r="L127" s="3" t="str">
        <f t="shared" si="0"/>
        <v>Outstanding</v>
      </c>
      <c r="M127" s="11" t="s">
        <v>19</v>
      </c>
    </row>
    <row r="128" spans="1:13" ht="60" customHeight="1" x14ac:dyDescent="0.35">
      <c r="A128" s="9" t="s">
        <v>648</v>
      </c>
      <c r="B128" s="1" t="s">
        <v>649</v>
      </c>
      <c r="C128" s="2" t="s">
        <v>41</v>
      </c>
      <c r="D128" s="3" t="s">
        <v>16</v>
      </c>
      <c r="E128" s="3" t="s">
        <v>17</v>
      </c>
      <c r="F128" s="3" t="s">
        <v>18</v>
      </c>
      <c r="G128" s="3" t="s">
        <v>19</v>
      </c>
      <c r="H128" s="4" t="s">
        <v>19</v>
      </c>
      <c r="I128" s="1" t="s">
        <v>650</v>
      </c>
      <c r="J128" s="1" t="s">
        <v>651</v>
      </c>
      <c r="K128" s="1" t="s">
        <v>652</v>
      </c>
      <c r="L128" s="3" t="str">
        <f t="shared" si="0"/>
        <v>Outstanding</v>
      </c>
      <c r="M128" s="11" t="s">
        <v>19</v>
      </c>
    </row>
    <row r="129" spans="1:13" ht="60" customHeight="1" x14ac:dyDescent="0.35">
      <c r="A129" s="9" t="s">
        <v>653</v>
      </c>
      <c r="B129" s="1" t="s">
        <v>654</v>
      </c>
      <c r="C129" s="2" t="s">
        <v>41</v>
      </c>
      <c r="D129" s="3" t="s">
        <v>16</v>
      </c>
      <c r="E129" s="3" t="s">
        <v>17</v>
      </c>
      <c r="F129" s="3" t="s">
        <v>18</v>
      </c>
      <c r="G129" s="3" t="s">
        <v>19</v>
      </c>
      <c r="H129" s="4" t="s">
        <v>19</v>
      </c>
      <c r="I129" s="1" t="s">
        <v>655</v>
      </c>
      <c r="J129" s="1" t="s">
        <v>656</v>
      </c>
      <c r="K129" s="1" t="s">
        <v>657</v>
      </c>
      <c r="L129" s="3" t="str">
        <f t="shared" si="0"/>
        <v>Outstanding</v>
      </c>
      <c r="M129" s="11" t="s">
        <v>19</v>
      </c>
    </row>
    <row r="130" spans="1:13" ht="60" customHeight="1" x14ac:dyDescent="0.35">
      <c r="A130" s="9" t="s">
        <v>658</v>
      </c>
      <c r="B130" s="1" t="s">
        <v>659</v>
      </c>
      <c r="C130" s="2" t="s">
        <v>15</v>
      </c>
      <c r="D130" s="3" t="s">
        <v>16</v>
      </c>
      <c r="E130" s="3" t="s">
        <v>17</v>
      </c>
      <c r="F130" s="3" t="s">
        <v>18</v>
      </c>
      <c r="G130" s="3" t="s">
        <v>19</v>
      </c>
      <c r="H130" s="4" t="s">
        <v>19</v>
      </c>
      <c r="I130" s="1" t="s">
        <v>660</v>
      </c>
      <c r="J130" s="1" t="s">
        <v>661</v>
      </c>
      <c r="K130" s="1" t="s">
        <v>662</v>
      </c>
      <c r="L130" s="3" t="str">
        <f t="shared" si="0"/>
        <v>Outstanding</v>
      </c>
      <c r="M130" s="11" t="s">
        <v>19</v>
      </c>
    </row>
    <row r="131" spans="1:13" ht="60" customHeight="1" x14ac:dyDescent="0.35">
      <c r="A131" s="9" t="s">
        <v>663</v>
      </c>
      <c r="B131" s="1" t="s">
        <v>664</v>
      </c>
      <c r="C131" s="2" t="s">
        <v>15</v>
      </c>
      <c r="D131" s="3" t="s">
        <v>16</v>
      </c>
      <c r="E131" s="3" t="s">
        <v>17</v>
      </c>
      <c r="F131" s="3" t="s">
        <v>18</v>
      </c>
      <c r="G131" s="3" t="s">
        <v>19</v>
      </c>
      <c r="H131" s="4" t="s">
        <v>19</v>
      </c>
      <c r="I131" s="1" t="s">
        <v>665</v>
      </c>
      <c r="J131" s="1" t="s">
        <v>666</v>
      </c>
      <c r="K131" s="1" t="s">
        <v>667</v>
      </c>
      <c r="L131" s="3" t="str">
        <f t="shared" si="0"/>
        <v>Outstanding</v>
      </c>
      <c r="M131" s="11" t="s">
        <v>19</v>
      </c>
    </row>
    <row r="132" spans="1:13" ht="60" customHeight="1" x14ac:dyDescent="0.35">
      <c r="A132" s="9" t="s">
        <v>668</v>
      </c>
      <c r="B132" s="1" t="s">
        <v>669</v>
      </c>
      <c r="C132" s="2" t="s">
        <v>15</v>
      </c>
      <c r="D132" s="3" t="s">
        <v>16</v>
      </c>
      <c r="E132" s="3" t="s">
        <v>17</v>
      </c>
      <c r="F132" s="3" t="s">
        <v>18</v>
      </c>
      <c r="G132" s="3" t="s">
        <v>19</v>
      </c>
      <c r="H132" s="4" t="s">
        <v>19</v>
      </c>
      <c r="I132" s="1" t="s">
        <v>670</v>
      </c>
      <c r="J132" s="1" t="s">
        <v>671</v>
      </c>
      <c r="K132" s="1" t="s">
        <v>672</v>
      </c>
      <c r="L132" s="3" t="str">
        <f t="shared" si="0"/>
        <v>Outstanding</v>
      </c>
      <c r="M132" s="11" t="s">
        <v>19</v>
      </c>
    </row>
    <row r="133" spans="1:13" ht="60" customHeight="1" x14ac:dyDescent="0.35">
      <c r="A133" s="9" t="s">
        <v>673</v>
      </c>
      <c r="B133" s="1" t="s">
        <v>674</v>
      </c>
      <c r="C133" s="2" t="s">
        <v>15</v>
      </c>
      <c r="D133" s="3" t="s">
        <v>16</v>
      </c>
      <c r="E133" s="3" t="s">
        <v>17</v>
      </c>
      <c r="F133" s="3" t="s">
        <v>18</v>
      </c>
      <c r="G133" s="3" t="s">
        <v>19</v>
      </c>
      <c r="H133" s="4" t="s">
        <v>19</v>
      </c>
      <c r="I133" s="1" t="s">
        <v>675</v>
      </c>
      <c r="J133" s="1" t="s">
        <v>676</v>
      </c>
      <c r="K133" s="1" t="s">
        <v>677</v>
      </c>
      <c r="L133" s="3" t="str">
        <f t="shared" si="0"/>
        <v>Outstanding</v>
      </c>
      <c r="M133" s="11" t="s">
        <v>19</v>
      </c>
    </row>
    <row r="134" spans="1:13" ht="60" customHeight="1" x14ac:dyDescent="0.35">
      <c r="A134" s="9" t="s">
        <v>678</v>
      </c>
      <c r="B134" s="1" t="s">
        <v>679</v>
      </c>
      <c r="C134" s="2" t="s">
        <v>15</v>
      </c>
      <c r="D134" s="3" t="s">
        <v>16</v>
      </c>
      <c r="E134" s="3" t="s">
        <v>17</v>
      </c>
      <c r="F134" s="3" t="s">
        <v>18</v>
      </c>
      <c r="G134" s="3" t="s">
        <v>19</v>
      </c>
      <c r="H134" s="4" t="s">
        <v>19</v>
      </c>
      <c r="I134" s="1" t="s">
        <v>680</v>
      </c>
      <c r="J134" s="1" t="s">
        <v>681</v>
      </c>
      <c r="K134" s="1" t="s">
        <v>682</v>
      </c>
      <c r="L134" s="3" t="str">
        <f t="shared" si="0"/>
        <v>Outstanding</v>
      </c>
      <c r="M134" s="11" t="s">
        <v>19</v>
      </c>
    </row>
    <row r="135" spans="1:13" ht="60" customHeight="1" x14ac:dyDescent="0.35">
      <c r="A135" s="9" t="s">
        <v>683</v>
      </c>
      <c r="B135" s="1" t="s">
        <v>684</v>
      </c>
      <c r="C135" s="2" t="s">
        <v>15</v>
      </c>
      <c r="D135" s="3" t="s">
        <v>16</v>
      </c>
      <c r="E135" s="3" t="s">
        <v>17</v>
      </c>
      <c r="F135" s="3" t="s">
        <v>18</v>
      </c>
      <c r="G135" s="3" t="s">
        <v>19</v>
      </c>
      <c r="H135" s="4" t="s">
        <v>19</v>
      </c>
      <c r="I135" s="1" t="s">
        <v>685</v>
      </c>
      <c r="J135" s="1" t="s">
        <v>686</v>
      </c>
      <c r="K135" s="1" t="s">
        <v>687</v>
      </c>
      <c r="L135" s="3" t="str">
        <f t="shared" si="0"/>
        <v>Outstanding</v>
      </c>
      <c r="M135" s="11" t="s">
        <v>19</v>
      </c>
    </row>
    <row r="136" spans="1:13" ht="60" customHeight="1" x14ac:dyDescent="0.35">
      <c r="A136" s="9" t="s">
        <v>688</v>
      </c>
      <c r="B136" s="1" t="s">
        <v>689</v>
      </c>
      <c r="C136" s="2" t="s">
        <v>15</v>
      </c>
      <c r="D136" s="3" t="s">
        <v>16</v>
      </c>
      <c r="E136" s="3" t="s">
        <v>17</v>
      </c>
      <c r="F136" s="3" t="s">
        <v>18</v>
      </c>
      <c r="G136" s="3" t="s">
        <v>19</v>
      </c>
      <c r="H136" s="4" t="s">
        <v>19</v>
      </c>
      <c r="I136" s="1" t="s">
        <v>690</v>
      </c>
      <c r="J136" s="1" t="s">
        <v>691</v>
      </c>
      <c r="K136" s="1" t="s">
        <v>692</v>
      </c>
      <c r="L136" s="3" t="str">
        <f t="shared" si="0"/>
        <v>Outstanding</v>
      </c>
      <c r="M136" s="11" t="s">
        <v>19</v>
      </c>
    </row>
    <row r="137" spans="1:13" ht="60" customHeight="1" x14ac:dyDescent="0.35">
      <c r="A137" s="9" t="s">
        <v>693</v>
      </c>
      <c r="B137" s="1" t="s">
        <v>694</v>
      </c>
      <c r="C137" s="2" t="s">
        <v>15</v>
      </c>
      <c r="D137" s="3" t="s">
        <v>16</v>
      </c>
      <c r="E137" s="3" t="s">
        <v>17</v>
      </c>
      <c r="F137" s="3" t="s">
        <v>18</v>
      </c>
      <c r="G137" s="3" t="s">
        <v>19</v>
      </c>
      <c r="H137" s="4" t="s">
        <v>19</v>
      </c>
      <c r="I137" s="1" t="s">
        <v>695</v>
      </c>
      <c r="J137" s="1" t="s">
        <v>696</v>
      </c>
      <c r="K137" s="1" t="s">
        <v>697</v>
      </c>
      <c r="L137" s="3" t="str">
        <f t="shared" si="0"/>
        <v>Outstanding</v>
      </c>
      <c r="M137" s="11" t="s">
        <v>19</v>
      </c>
    </row>
    <row r="138" spans="1:13" ht="60" customHeight="1" x14ac:dyDescent="0.35">
      <c r="A138" s="9" t="s">
        <v>698</v>
      </c>
      <c r="B138" s="1" t="s">
        <v>699</v>
      </c>
      <c r="C138" s="2" t="s">
        <v>15</v>
      </c>
      <c r="D138" s="3" t="s">
        <v>16</v>
      </c>
      <c r="E138" s="3" t="s">
        <v>17</v>
      </c>
      <c r="F138" s="3" t="s">
        <v>18</v>
      </c>
      <c r="G138" s="3" t="s">
        <v>19</v>
      </c>
      <c r="H138" s="4" t="s">
        <v>19</v>
      </c>
      <c r="I138" s="1" t="s">
        <v>700</v>
      </c>
      <c r="J138" s="1" t="s">
        <v>701</v>
      </c>
      <c r="K138" s="1" t="s">
        <v>702</v>
      </c>
      <c r="L138" s="3" t="str">
        <f t="shared" si="0"/>
        <v>Outstanding</v>
      </c>
      <c r="M138" s="11" t="s">
        <v>19</v>
      </c>
    </row>
    <row r="139" spans="1:13" ht="60" customHeight="1" x14ac:dyDescent="0.35">
      <c r="A139" s="9" t="s">
        <v>703</v>
      </c>
      <c r="B139" s="1" t="s">
        <v>704</v>
      </c>
      <c r="C139" s="2" t="s">
        <v>15</v>
      </c>
      <c r="D139" s="3" t="s">
        <v>16</v>
      </c>
      <c r="E139" s="3" t="s">
        <v>17</v>
      </c>
      <c r="F139" s="3" t="s">
        <v>18</v>
      </c>
      <c r="G139" s="3" t="s">
        <v>19</v>
      </c>
      <c r="H139" s="4" t="s">
        <v>19</v>
      </c>
      <c r="I139" s="1" t="s">
        <v>705</v>
      </c>
      <c r="J139" s="1" t="s">
        <v>706</v>
      </c>
      <c r="K139" s="1" t="s">
        <v>707</v>
      </c>
      <c r="L139" s="3" t="str">
        <f t="shared" si="0"/>
        <v>Outstanding</v>
      </c>
      <c r="M139" s="11" t="s">
        <v>19</v>
      </c>
    </row>
    <row r="140" spans="1:13" ht="60" customHeight="1" x14ac:dyDescent="0.35">
      <c r="A140" s="9" t="s">
        <v>708</v>
      </c>
      <c r="B140" s="1" t="s">
        <v>709</v>
      </c>
      <c r="C140" s="2" t="s">
        <v>15</v>
      </c>
      <c r="D140" s="3" t="s">
        <v>16</v>
      </c>
      <c r="E140" s="3" t="s">
        <v>17</v>
      </c>
      <c r="F140" s="3" t="s">
        <v>18</v>
      </c>
      <c r="G140" s="3" t="s">
        <v>19</v>
      </c>
      <c r="H140" s="4" t="s">
        <v>19</v>
      </c>
      <c r="I140" s="1" t="s">
        <v>710</v>
      </c>
      <c r="J140" s="1" t="s">
        <v>711</v>
      </c>
      <c r="K140" s="1" t="s">
        <v>712</v>
      </c>
      <c r="L140" s="3" t="str">
        <f t="shared" si="0"/>
        <v>Outstanding</v>
      </c>
      <c r="M140" s="11" t="s">
        <v>19</v>
      </c>
    </row>
    <row r="141" spans="1:13" ht="60" customHeight="1" x14ac:dyDescent="0.35">
      <c r="A141" s="9" t="s">
        <v>713</v>
      </c>
      <c r="B141" s="1" t="s">
        <v>714</v>
      </c>
      <c r="C141" s="2" t="s">
        <v>15</v>
      </c>
      <c r="D141" s="3" t="s">
        <v>16</v>
      </c>
      <c r="E141" s="3" t="s">
        <v>17</v>
      </c>
      <c r="F141" s="3" t="s">
        <v>18</v>
      </c>
      <c r="G141" s="3" t="s">
        <v>19</v>
      </c>
      <c r="H141" s="4" t="s">
        <v>19</v>
      </c>
      <c r="I141" s="1" t="s">
        <v>715</v>
      </c>
      <c r="J141" s="1" t="s">
        <v>716</v>
      </c>
      <c r="K141" s="1" t="s">
        <v>717</v>
      </c>
      <c r="L141" s="3" t="str">
        <f t="shared" si="0"/>
        <v>Outstanding</v>
      </c>
      <c r="M141" s="11" t="s">
        <v>19</v>
      </c>
    </row>
    <row r="142" spans="1:13" ht="60" customHeight="1" x14ac:dyDescent="0.35">
      <c r="A142" s="9" t="s">
        <v>718</v>
      </c>
      <c r="B142" s="1" t="s">
        <v>719</v>
      </c>
      <c r="C142" s="2" t="s">
        <v>15</v>
      </c>
      <c r="D142" s="3" t="s">
        <v>16</v>
      </c>
      <c r="E142" s="3" t="s">
        <v>17</v>
      </c>
      <c r="F142" s="3" t="s">
        <v>18</v>
      </c>
      <c r="G142" s="3" t="s">
        <v>19</v>
      </c>
      <c r="H142" s="4" t="s">
        <v>19</v>
      </c>
      <c r="I142" s="1" t="s">
        <v>720</v>
      </c>
      <c r="J142" s="1" t="s">
        <v>721</v>
      </c>
      <c r="K142" s="1" t="s">
        <v>722</v>
      </c>
      <c r="L142" s="3" t="str">
        <f t="shared" si="0"/>
        <v>Outstanding</v>
      </c>
      <c r="M142" s="11" t="s">
        <v>19</v>
      </c>
    </row>
    <row r="143" spans="1:13" ht="60" customHeight="1" x14ac:dyDescent="0.35">
      <c r="A143" s="9" t="s">
        <v>723</v>
      </c>
      <c r="B143" s="1" t="s">
        <v>724</v>
      </c>
      <c r="C143" s="2" t="s">
        <v>15</v>
      </c>
      <c r="D143" s="3" t="s">
        <v>16</v>
      </c>
      <c r="E143" s="3" t="s">
        <v>17</v>
      </c>
      <c r="F143" s="3" t="s">
        <v>18</v>
      </c>
      <c r="G143" s="3" t="s">
        <v>19</v>
      </c>
      <c r="H143" s="4" t="s">
        <v>19</v>
      </c>
      <c r="I143" s="1" t="s">
        <v>725</v>
      </c>
      <c r="J143" s="1" t="s">
        <v>726</v>
      </c>
      <c r="K143" s="1" t="s">
        <v>727</v>
      </c>
      <c r="L143" s="3" t="str">
        <f t="shared" si="0"/>
        <v>Outstanding</v>
      </c>
      <c r="M143" s="11" t="s">
        <v>19</v>
      </c>
    </row>
    <row r="144" spans="1:13" ht="60" customHeight="1" x14ac:dyDescent="0.35">
      <c r="A144" s="9" t="s">
        <v>728</v>
      </c>
      <c r="B144" s="1" t="s">
        <v>729</v>
      </c>
      <c r="C144" s="2" t="s">
        <v>15</v>
      </c>
      <c r="D144" s="3" t="s">
        <v>16</v>
      </c>
      <c r="E144" s="3" t="s">
        <v>17</v>
      </c>
      <c r="F144" s="3" t="s">
        <v>18</v>
      </c>
      <c r="G144" s="3" t="s">
        <v>19</v>
      </c>
      <c r="H144" s="4" t="s">
        <v>19</v>
      </c>
      <c r="I144" s="1" t="s">
        <v>730</v>
      </c>
      <c r="J144" s="1" t="s">
        <v>731</v>
      </c>
      <c r="K144" s="1" t="s">
        <v>732</v>
      </c>
      <c r="L144" s="3" t="str">
        <f t="shared" si="0"/>
        <v>Outstanding</v>
      </c>
      <c r="M144" s="11" t="s">
        <v>19</v>
      </c>
    </row>
    <row r="145" spans="1:13" ht="60" customHeight="1" x14ac:dyDescent="0.35">
      <c r="A145" s="9" t="s">
        <v>733</v>
      </c>
      <c r="B145" s="1" t="s">
        <v>734</v>
      </c>
      <c r="C145" s="2" t="s">
        <v>15</v>
      </c>
      <c r="D145" s="3" t="s">
        <v>16</v>
      </c>
      <c r="E145" s="3" t="s">
        <v>17</v>
      </c>
      <c r="F145" s="3" t="s">
        <v>18</v>
      </c>
      <c r="G145" s="3" t="s">
        <v>19</v>
      </c>
      <c r="H145" s="4" t="s">
        <v>19</v>
      </c>
      <c r="I145" s="1" t="s">
        <v>735</v>
      </c>
      <c r="J145" s="1" t="s">
        <v>736</v>
      </c>
      <c r="K145" s="1" t="s">
        <v>737</v>
      </c>
      <c r="L145" s="3" t="str">
        <f t="shared" si="0"/>
        <v>Outstanding</v>
      </c>
      <c r="M145" s="11" t="s">
        <v>19</v>
      </c>
    </row>
    <row r="146" spans="1:13" ht="60" customHeight="1" x14ac:dyDescent="0.35">
      <c r="A146" s="9" t="s">
        <v>738</v>
      </c>
      <c r="B146" s="1" t="s">
        <v>739</v>
      </c>
      <c r="C146" s="2" t="s">
        <v>15</v>
      </c>
      <c r="D146" s="3" t="s">
        <v>16</v>
      </c>
      <c r="E146" s="3" t="s">
        <v>17</v>
      </c>
      <c r="F146" s="3" t="s">
        <v>18</v>
      </c>
      <c r="G146" s="3" t="s">
        <v>19</v>
      </c>
      <c r="H146" s="4" t="s">
        <v>19</v>
      </c>
      <c r="I146" s="1" t="s">
        <v>740</v>
      </c>
      <c r="J146" s="1" t="s">
        <v>741</v>
      </c>
      <c r="K146" s="1" t="s">
        <v>742</v>
      </c>
      <c r="L146" s="3" t="str">
        <f t="shared" si="0"/>
        <v>Outstanding</v>
      </c>
      <c r="M146" s="11" t="s">
        <v>19</v>
      </c>
    </row>
    <row r="147" spans="1:13" ht="60" customHeight="1" x14ac:dyDescent="0.35">
      <c r="A147" s="9" t="s">
        <v>743</v>
      </c>
      <c r="B147" s="1" t="s">
        <v>744</v>
      </c>
      <c r="C147" s="2" t="s">
        <v>15</v>
      </c>
      <c r="D147" s="3" t="s">
        <v>16</v>
      </c>
      <c r="E147" s="3" t="s">
        <v>17</v>
      </c>
      <c r="F147" s="3" t="s">
        <v>18</v>
      </c>
      <c r="G147" s="3" t="s">
        <v>19</v>
      </c>
      <c r="H147" s="4" t="s">
        <v>19</v>
      </c>
      <c r="I147" s="1" t="s">
        <v>745</v>
      </c>
      <c r="J147" s="1" t="s">
        <v>746</v>
      </c>
      <c r="K147" s="1" t="s">
        <v>747</v>
      </c>
      <c r="L147" s="3" t="str">
        <f t="shared" si="0"/>
        <v>Outstanding</v>
      </c>
      <c r="M147" s="11" t="s">
        <v>19</v>
      </c>
    </row>
    <row r="148" spans="1:13" ht="60" customHeight="1" x14ac:dyDescent="0.35">
      <c r="A148" s="9" t="s">
        <v>748</v>
      </c>
      <c r="B148" s="1" t="s">
        <v>749</v>
      </c>
      <c r="C148" s="2" t="s">
        <v>15</v>
      </c>
      <c r="D148" s="3" t="s">
        <v>16</v>
      </c>
      <c r="E148" s="3" t="s">
        <v>17</v>
      </c>
      <c r="F148" s="3" t="s">
        <v>18</v>
      </c>
      <c r="G148" s="3" t="s">
        <v>19</v>
      </c>
      <c r="H148" s="4" t="s">
        <v>19</v>
      </c>
      <c r="I148" s="1" t="s">
        <v>750</v>
      </c>
      <c r="J148" s="1" t="s">
        <v>751</v>
      </c>
      <c r="K148" s="1" t="s">
        <v>752</v>
      </c>
      <c r="L148" s="3" t="str">
        <f t="shared" si="0"/>
        <v>Outstanding</v>
      </c>
      <c r="M148" s="11" t="s">
        <v>19</v>
      </c>
    </row>
    <row r="149" spans="1:13" ht="60" customHeight="1" x14ac:dyDescent="0.35">
      <c r="A149" s="9" t="s">
        <v>753</v>
      </c>
      <c r="B149" s="1" t="s">
        <v>754</v>
      </c>
      <c r="C149" s="2" t="s">
        <v>15</v>
      </c>
      <c r="D149" s="3" t="s">
        <v>16</v>
      </c>
      <c r="E149" s="3" t="s">
        <v>17</v>
      </c>
      <c r="F149" s="3" t="s">
        <v>18</v>
      </c>
      <c r="G149" s="3" t="s">
        <v>19</v>
      </c>
      <c r="H149" s="4" t="s">
        <v>19</v>
      </c>
      <c r="I149" s="1" t="s">
        <v>755</v>
      </c>
      <c r="J149" s="1" t="s">
        <v>756</v>
      </c>
      <c r="K149" s="1" t="s">
        <v>757</v>
      </c>
      <c r="L149" s="3" t="str">
        <f t="shared" si="0"/>
        <v>Outstanding</v>
      </c>
      <c r="M149" s="11" t="s">
        <v>19</v>
      </c>
    </row>
    <row r="150" spans="1:13" ht="60" customHeight="1" x14ac:dyDescent="0.35">
      <c r="A150" s="9" t="s">
        <v>758</v>
      </c>
      <c r="B150" s="1" t="s">
        <v>759</v>
      </c>
      <c r="C150" s="2" t="s">
        <v>15</v>
      </c>
      <c r="D150" s="3" t="s">
        <v>16</v>
      </c>
      <c r="E150" s="3" t="s">
        <v>17</v>
      </c>
      <c r="F150" s="3" t="s">
        <v>18</v>
      </c>
      <c r="G150" s="3" t="s">
        <v>19</v>
      </c>
      <c r="H150" s="4" t="s">
        <v>19</v>
      </c>
      <c r="I150" s="1" t="s">
        <v>760</v>
      </c>
      <c r="J150" s="1" t="s">
        <v>761</v>
      </c>
      <c r="K150" s="1" t="s">
        <v>762</v>
      </c>
      <c r="L150" s="3" t="str">
        <f t="shared" si="0"/>
        <v>Outstanding</v>
      </c>
      <c r="M150" s="11" t="s">
        <v>19</v>
      </c>
    </row>
    <row r="151" spans="1:13" ht="60" customHeight="1" x14ac:dyDescent="0.35">
      <c r="A151" s="9" t="s">
        <v>763</v>
      </c>
      <c r="B151" s="1" t="s">
        <v>764</v>
      </c>
      <c r="C151" s="2" t="s">
        <v>15</v>
      </c>
      <c r="D151" s="3" t="s">
        <v>16</v>
      </c>
      <c r="E151" s="3" t="s">
        <v>17</v>
      </c>
      <c r="F151" s="3" t="s">
        <v>18</v>
      </c>
      <c r="G151" s="3" t="s">
        <v>19</v>
      </c>
      <c r="H151" s="4" t="s">
        <v>19</v>
      </c>
      <c r="I151" s="1" t="s">
        <v>765</v>
      </c>
      <c r="J151" s="1" t="s">
        <v>766</v>
      </c>
      <c r="K151" s="1" t="s">
        <v>767</v>
      </c>
      <c r="L151" s="3" t="str">
        <f t="shared" si="0"/>
        <v>Outstanding</v>
      </c>
      <c r="M151" s="11" t="s">
        <v>19</v>
      </c>
    </row>
    <row r="152" spans="1:13" ht="60" customHeight="1" x14ac:dyDescent="0.35">
      <c r="A152" s="9" t="s">
        <v>768</v>
      </c>
      <c r="B152" s="1" t="s">
        <v>769</v>
      </c>
      <c r="C152" s="2" t="s">
        <v>15</v>
      </c>
      <c r="D152" s="3" t="s">
        <v>16</v>
      </c>
      <c r="E152" s="3" t="s">
        <v>17</v>
      </c>
      <c r="F152" s="3" t="s">
        <v>18</v>
      </c>
      <c r="G152" s="3" t="s">
        <v>19</v>
      </c>
      <c r="H152" s="4" t="s">
        <v>19</v>
      </c>
      <c r="I152" s="1" t="s">
        <v>770</v>
      </c>
      <c r="J152" s="1" t="s">
        <v>771</v>
      </c>
      <c r="K152" s="1" t="s">
        <v>772</v>
      </c>
      <c r="L152" s="3" t="str">
        <f t="shared" si="0"/>
        <v>Outstanding</v>
      </c>
      <c r="M152" s="11" t="s">
        <v>19</v>
      </c>
    </row>
    <row r="153" spans="1:13" ht="60" customHeight="1" x14ac:dyDescent="0.35">
      <c r="A153" s="9" t="s">
        <v>773</v>
      </c>
      <c r="B153" s="1" t="s">
        <v>774</v>
      </c>
      <c r="C153" s="2" t="s">
        <v>15</v>
      </c>
      <c r="D153" s="3" t="s">
        <v>16</v>
      </c>
      <c r="E153" s="3" t="s">
        <v>17</v>
      </c>
      <c r="F153" s="3" t="s">
        <v>18</v>
      </c>
      <c r="G153" s="3" t="s">
        <v>19</v>
      </c>
      <c r="H153" s="4" t="s">
        <v>19</v>
      </c>
      <c r="I153" s="1" t="s">
        <v>775</v>
      </c>
      <c r="J153" s="1" t="s">
        <v>776</v>
      </c>
      <c r="K153" s="1" t="s">
        <v>777</v>
      </c>
      <c r="L153" s="3" t="str">
        <f t="shared" si="0"/>
        <v>Outstanding</v>
      </c>
      <c r="M153" s="11" t="s">
        <v>19</v>
      </c>
    </row>
    <row r="154" spans="1:13" ht="60" customHeight="1" x14ac:dyDescent="0.35">
      <c r="A154" s="9" t="s">
        <v>778</v>
      </c>
      <c r="B154" s="1" t="s">
        <v>779</v>
      </c>
      <c r="C154" s="2" t="s">
        <v>15</v>
      </c>
      <c r="D154" s="3" t="s">
        <v>16</v>
      </c>
      <c r="E154" s="3" t="s">
        <v>17</v>
      </c>
      <c r="F154" s="3" t="s">
        <v>18</v>
      </c>
      <c r="G154" s="3" t="s">
        <v>19</v>
      </c>
      <c r="H154" s="4" t="s">
        <v>19</v>
      </c>
      <c r="I154" s="1" t="s">
        <v>780</v>
      </c>
      <c r="J154" s="1" t="s">
        <v>781</v>
      </c>
      <c r="K154" s="1" t="s">
        <v>782</v>
      </c>
      <c r="L154" s="3" t="str">
        <f t="shared" si="0"/>
        <v>Outstanding</v>
      </c>
      <c r="M154" s="11" t="s">
        <v>19</v>
      </c>
    </row>
    <row r="155" spans="1:13" ht="60" customHeight="1" x14ac:dyDescent="0.35">
      <c r="A155" s="9" t="s">
        <v>783</v>
      </c>
      <c r="B155" s="1" t="s">
        <v>784</v>
      </c>
      <c r="C155" s="2" t="s">
        <v>15</v>
      </c>
      <c r="D155" s="3" t="s">
        <v>16</v>
      </c>
      <c r="E155" s="3" t="s">
        <v>17</v>
      </c>
      <c r="F155" s="3" t="s">
        <v>18</v>
      </c>
      <c r="G155" s="3" t="s">
        <v>19</v>
      </c>
      <c r="H155" s="4" t="s">
        <v>19</v>
      </c>
      <c r="I155" s="1" t="s">
        <v>785</v>
      </c>
      <c r="J155" s="1" t="s">
        <v>786</v>
      </c>
      <c r="K155" s="1" t="s">
        <v>787</v>
      </c>
      <c r="L155" s="3" t="str">
        <f t="shared" si="0"/>
        <v>Outstanding</v>
      </c>
      <c r="M155" s="11" t="s">
        <v>19</v>
      </c>
    </row>
    <row r="156" spans="1:13" ht="60" customHeight="1" x14ac:dyDescent="0.35">
      <c r="A156" s="9" t="s">
        <v>788</v>
      </c>
      <c r="B156" s="1" t="s">
        <v>789</v>
      </c>
      <c r="C156" s="2" t="s">
        <v>15</v>
      </c>
      <c r="D156" s="3" t="s">
        <v>16</v>
      </c>
      <c r="E156" s="3" t="s">
        <v>17</v>
      </c>
      <c r="F156" s="3" t="s">
        <v>18</v>
      </c>
      <c r="G156" s="3" t="s">
        <v>19</v>
      </c>
      <c r="H156" s="4" t="s">
        <v>19</v>
      </c>
      <c r="I156" s="1" t="s">
        <v>790</v>
      </c>
      <c r="J156" s="1"/>
      <c r="K156" s="1" t="s">
        <v>791</v>
      </c>
      <c r="L156" s="3" t="str">
        <f t="shared" si="0"/>
        <v>Outstanding</v>
      </c>
      <c r="M156" s="11" t="s">
        <v>19</v>
      </c>
    </row>
    <row r="157" spans="1:13" ht="60" customHeight="1" x14ac:dyDescent="0.35">
      <c r="A157" s="9" t="s">
        <v>792</v>
      </c>
      <c r="B157" s="1" t="s">
        <v>793</v>
      </c>
      <c r="C157" s="2" t="s">
        <v>15</v>
      </c>
      <c r="D157" s="3" t="s">
        <v>16</v>
      </c>
      <c r="E157" s="3" t="s">
        <v>17</v>
      </c>
      <c r="F157" s="3" t="s">
        <v>18</v>
      </c>
      <c r="G157" s="3" t="s">
        <v>19</v>
      </c>
      <c r="H157" s="4" t="s">
        <v>19</v>
      </c>
      <c r="I157" s="1" t="s">
        <v>794</v>
      </c>
      <c r="J157" s="1" t="s">
        <v>795</v>
      </c>
      <c r="K157" s="1" t="s">
        <v>796</v>
      </c>
      <c r="L157" s="3" t="str">
        <f t="shared" si="0"/>
        <v>Outstanding</v>
      </c>
      <c r="M157" s="11" t="s">
        <v>19</v>
      </c>
    </row>
    <row r="158" spans="1:13" ht="60" customHeight="1" x14ac:dyDescent="0.35">
      <c r="A158" s="9" t="s">
        <v>797</v>
      </c>
      <c r="B158" s="1" t="s">
        <v>798</v>
      </c>
      <c r="C158" s="2" t="s">
        <v>15</v>
      </c>
      <c r="D158" s="3" t="s">
        <v>16</v>
      </c>
      <c r="E158" s="3" t="s">
        <v>17</v>
      </c>
      <c r="F158" s="3" t="s">
        <v>18</v>
      </c>
      <c r="G158" s="3" t="s">
        <v>19</v>
      </c>
      <c r="H158" s="4" t="s">
        <v>19</v>
      </c>
      <c r="I158" s="1" t="s">
        <v>799</v>
      </c>
      <c r="J158" s="1" t="s">
        <v>800</v>
      </c>
      <c r="K158" s="1" t="s">
        <v>801</v>
      </c>
      <c r="L158" s="3" t="str">
        <f t="shared" si="0"/>
        <v>Outstanding</v>
      </c>
      <c r="M158" s="11" t="s">
        <v>19</v>
      </c>
    </row>
    <row r="159" spans="1:13" ht="60" customHeight="1" x14ac:dyDescent="0.35">
      <c r="A159" s="9" t="s">
        <v>802</v>
      </c>
      <c r="B159" s="1" t="s">
        <v>803</v>
      </c>
      <c r="C159" s="2" t="s">
        <v>41</v>
      </c>
      <c r="D159" s="3" t="s">
        <v>16</v>
      </c>
      <c r="E159" s="3" t="s">
        <v>17</v>
      </c>
      <c r="F159" s="3" t="s">
        <v>18</v>
      </c>
      <c r="G159" s="3" t="s">
        <v>19</v>
      </c>
      <c r="H159" s="4" t="s">
        <v>19</v>
      </c>
      <c r="I159" s="1" t="s">
        <v>804</v>
      </c>
      <c r="J159" s="1" t="s">
        <v>805</v>
      </c>
      <c r="K159" s="1" t="s">
        <v>806</v>
      </c>
      <c r="L159" s="3" t="str">
        <f t="shared" si="0"/>
        <v>Outstanding</v>
      </c>
      <c r="M159" s="11" t="s">
        <v>19</v>
      </c>
    </row>
    <row r="160" spans="1:13" ht="60" customHeight="1" x14ac:dyDescent="0.35">
      <c r="A160" s="9" t="s">
        <v>807</v>
      </c>
      <c r="B160" s="1" t="s">
        <v>808</v>
      </c>
      <c r="C160" s="2" t="s">
        <v>41</v>
      </c>
      <c r="D160" s="3" t="s">
        <v>16</v>
      </c>
      <c r="E160" s="3" t="s">
        <v>17</v>
      </c>
      <c r="F160" s="3" t="s">
        <v>18</v>
      </c>
      <c r="G160" s="3" t="s">
        <v>19</v>
      </c>
      <c r="H160" s="4" t="s">
        <v>19</v>
      </c>
      <c r="I160" s="1" t="s">
        <v>809</v>
      </c>
      <c r="J160" s="1" t="s">
        <v>810</v>
      </c>
      <c r="K160" s="1" t="s">
        <v>811</v>
      </c>
      <c r="L160" s="3" t="str">
        <f t="shared" si="0"/>
        <v>Outstanding</v>
      </c>
      <c r="M160" s="11" t="s">
        <v>19</v>
      </c>
    </row>
    <row r="161" spans="1:13" ht="60" customHeight="1" x14ac:dyDescent="0.35">
      <c r="A161" s="9" t="s">
        <v>812</v>
      </c>
      <c r="B161" s="1" t="s">
        <v>813</v>
      </c>
      <c r="C161" s="2" t="s">
        <v>15</v>
      </c>
      <c r="D161" s="3" t="s">
        <v>16</v>
      </c>
      <c r="E161" s="3" t="s">
        <v>17</v>
      </c>
      <c r="F161" s="3" t="s">
        <v>18</v>
      </c>
      <c r="G161" s="3" t="s">
        <v>19</v>
      </c>
      <c r="H161" s="4" t="s">
        <v>19</v>
      </c>
      <c r="I161" s="1" t="s">
        <v>814</v>
      </c>
      <c r="J161" s="1" t="s">
        <v>815</v>
      </c>
      <c r="K161" s="1" t="s">
        <v>816</v>
      </c>
      <c r="L161" s="3" t="str">
        <f t="shared" si="0"/>
        <v>Outstanding</v>
      </c>
      <c r="M161" s="11" t="s">
        <v>19</v>
      </c>
    </row>
    <row r="162" spans="1:13" ht="60" customHeight="1" x14ac:dyDescent="0.35">
      <c r="A162" s="9" t="s">
        <v>817</v>
      </c>
      <c r="B162" s="1" t="s">
        <v>818</v>
      </c>
      <c r="C162" s="2" t="s">
        <v>41</v>
      </c>
      <c r="D162" s="3" t="s">
        <v>16</v>
      </c>
      <c r="E162" s="3" t="s">
        <v>17</v>
      </c>
      <c r="F162" s="3" t="s">
        <v>18</v>
      </c>
      <c r="G162" s="3" t="s">
        <v>19</v>
      </c>
      <c r="H162" s="4" t="s">
        <v>19</v>
      </c>
      <c r="I162" s="1" t="s">
        <v>819</v>
      </c>
      <c r="J162" s="1" t="s">
        <v>820</v>
      </c>
      <c r="K162" s="1" t="s">
        <v>821</v>
      </c>
      <c r="L162" s="3" t="str">
        <f t="shared" si="0"/>
        <v>Outstanding</v>
      </c>
      <c r="M162" s="11" t="s">
        <v>19</v>
      </c>
    </row>
    <row r="163" spans="1:13" ht="60" customHeight="1" x14ac:dyDescent="0.35">
      <c r="A163" s="9" t="s">
        <v>822</v>
      </c>
      <c r="B163" s="1" t="s">
        <v>823</v>
      </c>
      <c r="C163" s="2" t="s">
        <v>41</v>
      </c>
      <c r="D163" s="3" t="s">
        <v>16</v>
      </c>
      <c r="E163" s="3" t="s">
        <v>17</v>
      </c>
      <c r="F163" s="3" t="s">
        <v>18</v>
      </c>
      <c r="G163" s="3" t="s">
        <v>19</v>
      </c>
      <c r="H163" s="4" t="s">
        <v>19</v>
      </c>
      <c r="I163" s="1" t="s">
        <v>824</v>
      </c>
      <c r="J163" s="1" t="s">
        <v>825</v>
      </c>
      <c r="K163" s="1" t="s">
        <v>826</v>
      </c>
      <c r="L163" s="3" t="str">
        <f t="shared" si="0"/>
        <v>Outstanding</v>
      </c>
      <c r="M163" s="11" t="s">
        <v>19</v>
      </c>
    </row>
    <row r="164" spans="1:13" ht="60" customHeight="1" x14ac:dyDescent="0.35">
      <c r="A164" s="9" t="s">
        <v>827</v>
      </c>
      <c r="B164" s="1" t="s">
        <v>828</v>
      </c>
      <c r="C164" s="2" t="s">
        <v>15</v>
      </c>
      <c r="D164" s="3" t="s">
        <v>16</v>
      </c>
      <c r="E164" s="3" t="s">
        <v>17</v>
      </c>
      <c r="F164" s="3" t="s">
        <v>18</v>
      </c>
      <c r="G164" s="3" t="s">
        <v>19</v>
      </c>
      <c r="H164" s="4" t="s">
        <v>19</v>
      </c>
      <c r="I164" s="1" t="s">
        <v>829</v>
      </c>
      <c r="J164" s="1" t="s">
        <v>830</v>
      </c>
      <c r="K164" s="1" t="s">
        <v>831</v>
      </c>
      <c r="L164" s="3" t="str">
        <f t="shared" si="0"/>
        <v>Outstanding</v>
      </c>
      <c r="M164" s="11" t="s">
        <v>19</v>
      </c>
    </row>
    <row r="165" spans="1:13" ht="60" customHeight="1" x14ac:dyDescent="0.35">
      <c r="A165" s="9" t="s">
        <v>832</v>
      </c>
      <c r="B165" s="1" t="s">
        <v>833</v>
      </c>
      <c r="C165" s="2" t="s">
        <v>15</v>
      </c>
      <c r="D165" s="3" t="s">
        <v>16</v>
      </c>
      <c r="E165" s="3" t="s">
        <v>17</v>
      </c>
      <c r="F165" s="3" t="s">
        <v>18</v>
      </c>
      <c r="G165" s="3" t="s">
        <v>19</v>
      </c>
      <c r="H165" s="4" t="s">
        <v>19</v>
      </c>
      <c r="I165" s="1" t="s">
        <v>834</v>
      </c>
      <c r="J165" s="1" t="s">
        <v>835</v>
      </c>
      <c r="K165" s="1" t="s">
        <v>836</v>
      </c>
      <c r="L165" s="3" t="str">
        <f t="shared" si="0"/>
        <v>Outstanding</v>
      </c>
      <c r="M165" s="11" t="s">
        <v>19</v>
      </c>
    </row>
    <row r="166" spans="1:13" ht="60" customHeight="1" x14ac:dyDescent="0.35">
      <c r="A166" s="9" t="s">
        <v>837</v>
      </c>
      <c r="B166" s="1" t="s">
        <v>838</v>
      </c>
      <c r="C166" s="2" t="s">
        <v>15</v>
      </c>
      <c r="D166" s="3" t="s">
        <v>16</v>
      </c>
      <c r="E166" s="3" t="s">
        <v>17</v>
      </c>
      <c r="F166" s="3" t="s">
        <v>18</v>
      </c>
      <c r="G166" s="3" t="s">
        <v>19</v>
      </c>
      <c r="H166" s="4" t="s">
        <v>19</v>
      </c>
      <c r="I166" s="1" t="s">
        <v>839</v>
      </c>
      <c r="J166" s="1" t="s">
        <v>840</v>
      </c>
      <c r="K166" s="1" t="s">
        <v>841</v>
      </c>
      <c r="L166" s="3" t="str">
        <f t="shared" si="0"/>
        <v>Outstanding</v>
      </c>
      <c r="M166" s="11" t="s">
        <v>19</v>
      </c>
    </row>
    <row r="167" spans="1:13" ht="60" customHeight="1" x14ac:dyDescent="0.35">
      <c r="A167" s="9" t="s">
        <v>842</v>
      </c>
      <c r="B167" s="1" t="s">
        <v>843</v>
      </c>
      <c r="C167" s="2" t="s">
        <v>41</v>
      </c>
      <c r="D167" s="3" t="s">
        <v>16</v>
      </c>
      <c r="E167" s="3" t="s">
        <v>17</v>
      </c>
      <c r="F167" s="3" t="s">
        <v>18</v>
      </c>
      <c r="G167" s="3" t="s">
        <v>19</v>
      </c>
      <c r="H167" s="4" t="s">
        <v>19</v>
      </c>
      <c r="I167" s="1" t="s">
        <v>844</v>
      </c>
      <c r="J167" s="1" t="s">
        <v>845</v>
      </c>
      <c r="K167" s="1" t="s">
        <v>846</v>
      </c>
      <c r="L167" s="3" t="str">
        <f t="shared" si="0"/>
        <v>Outstanding</v>
      </c>
      <c r="M167" s="11" t="s">
        <v>19</v>
      </c>
    </row>
    <row r="168" spans="1:13" ht="60" customHeight="1" x14ac:dyDescent="0.35">
      <c r="A168" s="9" t="s">
        <v>847</v>
      </c>
      <c r="B168" s="1" t="s">
        <v>848</v>
      </c>
      <c r="C168" s="2" t="s">
        <v>15</v>
      </c>
      <c r="D168" s="3" t="s">
        <v>16</v>
      </c>
      <c r="E168" s="3" t="s">
        <v>17</v>
      </c>
      <c r="F168" s="3" t="s">
        <v>18</v>
      </c>
      <c r="G168" s="3" t="s">
        <v>19</v>
      </c>
      <c r="H168" s="4" t="s">
        <v>19</v>
      </c>
      <c r="I168" s="1" t="s">
        <v>849</v>
      </c>
      <c r="J168" s="1" t="s">
        <v>850</v>
      </c>
      <c r="K168" s="1" t="s">
        <v>851</v>
      </c>
      <c r="L168" s="3" t="str">
        <f t="shared" si="0"/>
        <v>Outstanding</v>
      </c>
      <c r="M168" s="11" t="s">
        <v>19</v>
      </c>
    </row>
    <row r="169" spans="1:13" ht="60" customHeight="1" x14ac:dyDescent="0.35">
      <c r="A169" s="9" t="s">
        <v>852</v>
      </c>
      <c r="B169" s="1" t="s">
        <v>853</v>
      </c>
      <c r="C169" s="2" t="s">
        <v>15</v>
      </c>
      <c r="D169" s="3" t="s">
        <v>16</v>
      </c>
      <c r="E169" s="3" t="s">
        <v>17</v>
      </c>
      <c r="F169" s="3" t="s">
        <v>18</v>
      </c>
      <c r="G169" s="3" t="s">
        <v>19</v>
      </c>
      <c r="H169" s="4" t="s">
        <v>19</v>
      </c>
      <c r="I169" s="1" t="s">
        <v>854</v>
      </c>
      <c r="J169" s="1" t="s">
        <v>855</v>
      </c>
      <c r="K169" s="1" t="s">
        <v>856</v>
      </c>
      <c r="L169" s="3" t="str">
        <f t="shared" si="0"/>
        <v>Outstanding</v>
      </c>
      <c r="M169" s="11" t="s">
        <v>19</v>
      </c>
    </row>
    <row r="170" spans="1:13" ht="60" customHeight="1" x14ac:dyDescent="0.35">
      <c r="A170" s="9" t="s">
        <v>857</v>
      </c>
      <c r="B170" s="1" t="s">
        <v>858</v>
      </c>
      <c r="C170" s="2" t="s">
        <v>15</v>
      </c>
      <c r="D170" s="3" t="s">
        <v>16</v>
      </c>
      <c r="E170" s="3" t="s">
        <v>17</v>
      </c>
      <c r="F170" s="3" t="s">
        <v>18</v>
      </c>
      <c r="G170" s="3" t="s">
        <v>19</v>
      </c>
      <c r="H170" s="4" t="s">
        <v>19</v>
      </c>
      <c r="I170" s="1" t="s">
        <v>859</v>
      </c>
      <c r="J170" s="1" t="s">
        <v>860</v>
      </c>
      <c r="K170" s="1" t="s">
        <v>861</v>
      </c>
      <c r="L170" s="3" t="str">
        <f t="shared" si="0"/>
        <v>Outstanding</v>
      </c>
      <c r="M170" s="11" t="s">
        <v>19</v>
      </c>
    </row>
    <row r="171" spans="1:13" ht="60" customHeight="1" x14ac:dyDescent="0.35">
      <c r="A171" s="9" t="s">
        <v>862</v>
      </c>
      <c r="B171" s="1" t="s">
        <v>863</v>
      </c>
      <c r="C171" s="2" t="s">
        <v>15</v>
      </c>
      <c r="D171" s="3" t="s">
        <v>16</v>
      </c>
      <c r="E171" s="3" t="s">
        <v>17</v>
      </c>
      <c r="F171" s="3" t="s">
        <v>18</v>
      </c>
      <c r="G171" s="3" t="s">
        <v>19</v>
      </c>
      <c r="H171" s="4" t="s">
        <v>19</v>
      </c>
      <c r="I171" s="1" t="s">
        <v>864</v>
      </c>
      <c r="J171" s="1" t="s">
        <v>865</v>
      </c>
      <c r="K171" s="1" t="s">
        <v>866</v>
      </c>
      <c r="L171" s="3" t="str">
        <f t="shared" si="0"/>
        <v>Outstanding</v>
      </c>
      <c r="M171" s="11" t="s">
        <v>19</v>
      </c>
    </row>
    <row r="172" spans="1:13" ht="60" customHeight="1" x14ac:dyDescent="0.35">
      <c r="A172" s="9" t="s">
        <v>867</v>
      </c>
      <c r="B172" s="1" t="s">
        <v>868</v>
      </c>
      <c r="C172" s="2" t="s">
        <v>41</v>
      </c>
      <c r="D172" s="3" t="s">
        <v>16</v>
      </c>
      <c r="E172" s="3" t="s">
        <v>17</v>
      </c>
      <c r="F172" s="3" t="s">
        <v>18</v>
      </c>
      <c r="G172" s="3" t="s">
        <v>19</v>
      </c>
      <c r="H172" s="4" t="s">
        <v>19</v>
      </c>
      <c r="I172" s="1" t="s">
        <v>869</v>
      </c>
      <c r="J172" s="1" t="s">
        <v>870</v>
      </c>
      <c r="K172" s="1" t="s">
        <v>871</v>
      </c>
      <c r="L172" s="3" t="str">
        <f t="shared" si="0"/>
        <v>Outstanding</v>
      </c>
      <c r="M172" s="11" t="s">
        <v>19</v>
      </c>
    </row>
    <row r="173" spans="1:13" ht="60" customHeight="1" x14ac:dyDescent="0.35">
      <c r="A173" s="9" t="s">
        <v>872</v>
      </c>
      <c r="B173" s="1" t="s">
        <v>873</v>
      </c>
      <c r="C173" s="2" t="s">
        <v>41</v>
      </c>
      <c r="D173" s="3" t="s">
        <v>16</v>
      </c>
      <c r="E173" s="3" t="s">
        <v>17</v>
      </c>
      <c r="F173" s="3" t="s">
        <v>18</v>
      </c>
      <c r="G173" s="3" t="s">
        <v>19</v>
      </c>
      <c r="H173" s="4" t="s">
        <v>19</v>
      </c>
      <c r="I173" s="1" t="s">
        <v>874</v>
      </c>
      <c r="J173" s="1" t="s">
        <v>875</v>
      </c>
      <c r="K173" s="1" t="s">
        <v>876</v>
      </c>
      <c r="L173" s="3" t="str">
        <f t="shared" si="0"/>
        <v>Outstanding</v>
      </c>
      <c r="M173" s="11" t="s">
        <v>19</v>
      </c>
    </row>
    <row r="174" spans="1:13" ht="60" customHeight="1" x14ac:dyDescent="0.35">
      <c r="A174" s="9" t="s">
        <v>877</v>
      </c>
      <c r="B174" s="1" t="s">
        <v>878</v>
      </c>
      <c r="C174" s="2" t="s">
        <v>15</v>
      </c>
      <c r="D174" s="3" t="s">
        <v>16</v>
      </c>
      <c r="E174" s="3" t="s">
        <v>17</v>
      </c>
      <c r="F174" s="3" t="s">
        <v>18</v>
      </c>
      <c r="G174" s="3" t="s">
        <v>19</v>
      </c>
      <c r="H174" s="4" t="s">
        <v>19</v>
      </c>
      <c r="I174" s="1" t="s">
        <v>879</v>
      </c>
      <c r="J174" s="1" t="s">
        <v>880</v>
      </c>
      <c r="K174" s="1" t="s">
        <v>881</v>
      </c>
      <c r="L174" s="3" t="str">
        <f t="shared" si="0"/>
        <v>Outstanding</v>
      </c>
      <c r="M174" s="11" t="s">
        <v>19</v>
      </c>
    </row>
    <row r="175" spans="1:13" ht="60" customHeight="1" x14ac:dyDescent="0.35">
      <c r="A175" s="9" t="s">
        <v>882</v>
      </c>
      <c r="B175" s="1" t="s">
        <v>883</v>
      </c>
      <c r="C175" s="2" t="s">
        <v>15</v>
      </c>
      <c r="D175" s="3" t="s">
        <v>16</v>
      </c>
      <c r="E175" s="3" t="s">
        <v>17</v>
      </c>
      <c r="F175" s="3" t="s">
        <v>18</v>
      </c>
      <c r="G175" s="3" t="s">
        <v>19</v>
      </c>
      <c r="H175" s="4" t="s">
        <v>19</v>
      </c>
      <c r="I175" s="1" t="s">
        <v>884</v>
      </c>
      <c r="J175" s="1" t="s">
        <v>885</v>
      </c>
      <c r="K175" s="1" t="s">
        <v>886</v>
      </c>
      <c r="L175" s="3" t="str">
        <f t="shared" si="0"/>
        <v>Outstanding</v>
      </c>
      <c r="M175" s="11" t="s">
        <v>19</v>
      </c>
    </row>
    <row r="176" spans="1:13" ht="60" customHeight="1" x14ac:dyDescent="0.35">
      <c r="A176" s="9" t="s">
        <v>887</v>
      </c>
      <c r="B176" s="1" t="s">
        <v>888</v>
      </c>
      <c r="C176" s="2" t="s">
        <v>15</v>
      </c>
      <c r="D176" s="3" t="s">
        <v>16</v>
      </c>
      <c r="E176" s="3" t="s">
        <v>17</v>
      </c>
      <c r="F176" s="3" t="s">
        <v>18</v>
      </c>
      <c r="G176" s="3" t="s">
        <v>19</v>
      </c>
      <c r="H176" s="4" t="s">
        <v>19</v>
      </c>
      <c r="I176" s="1" t="s">
        <v>889</v>
      </c>
      <c r="J176" s="1" t="s">
        <v>890</v>
      </c>
      <c r="K176" s="1" t="s">
        <v>891</v>
      </c>
      <c r="L176" s="3" t="str">
        <f t="shared" si="0"/>
        <v>Outstanding</v>
      </c>
      <c r="M176" s="11" t="s">
        <v>19</v>
      </c>
    </row>
    <row r="177" spans="1:13" ht="60" customHeight="1" x14ac:dyDescent="0.35">
      <c r="A177" s="9" t="s">
        <v>892</v>
      </c>
      <c r="B177" s="1" t="s">
        <v>893</v>
      </c>
      <c r="C177" s="2" t="s">
        <v>15</v>
      </c>
      <c r="D177" s="3" t="s">
        <v>16</v>
      </c>
      <c r="E177" s="3" t="s">
        <v>17</v>
      </c>
      <c r="F177" s="3" t="s">
        <v>18</v>
      </c>
      <c r="G177" s="3" t="s">
        <v>19</v>
      </c>
      <c r="H177" s="4" t="s">
        <v>19</v>
      </c>
      <c r="I177" s="1" t="s">
        <v>894</v>
      </c>
      <c r="J177" s="1" t="s">
        <v>895</v>
      </c>
      <c r="K177" s="1" t="s">
        <v>896</v>
      </c>
      <c r="L177" s="3" t="str">
        <f t="shared" si="0"/>
        <v>Outstanding</v>
      </c>
      <c r="M177" s="11" t="s">
        <v>19</v>
      </c>
    </row>
    <row r="178" spans="1:13" ht="60" customHeight="1" x14ac:dyDescent="0.35">
      <c r="A178" s="9" t="s">
        <v>897</v>
      </c>
      <c r="B178" s="1" t="s">
        <v>898</v>
      </c>
      <c r="C178" s="2" t="s">
        <v>15</v>
      </c>
      <c r="D178" s="3" t="s">
        <v>16</v>
      </c>
      <c r="E178" s="3" t="s">
        <v>17</v>
      </c>
      <c r="F178" s="3" t="s">
        <v>18</v>
      </c>
      <c r="G178" s="3" t="s">
        <v>19</v>
      </c>
      <c r="H178" s="4" t="s">
        <v>19</v>
      </c>
      <c r="I178" s="1" t="s">
        <v>899</v>
      </c>
      <c r="J178" s="1" t="s">
        <v>900</v>
      </c>
      <c r="K178" s="1" t="s">
        <v>901</v>
      </c>
      <c r="L178" s="3" t="str">
        <f t="shared" si="0"/>
        <v>Outstanding</v>
      </c>
      <c r="M178" s="11" t="s">
        <v>19</v>
      </c>
    </row>
    <row r="179" spans="1:13" ht="60" customHeight="1" x14ac:dyDescent="0.35">
      <c r="A179" s="9" t="s">
        <v>902</v>
      </c>
      <c r="B179" s="1" t="s">
        <v>903</v>
      </c>
      <c r="C179" s="2" t="s">
        <v>41</v>
      </c>
      <c r="D179" s="3" t="s">
        <v>16</v>
      </c>
      <c r="E179" s="3" t="s">
        <v>17</v>
      </c>
      <c r="F179" s="3" t="s">
        <v>18</v>
      </c>
      <c r="G179" s="3" t="s">
        <v>19</v>
      </c>
      <c r="H179" s="4" t="s">
        <v>19</v>
      </c>
      <c r="I179" s="1" t="s">
        <v>904</v>
      </c>
      <c r="J179" s="1" t="s">
        <v>905</v>
      </c>
      <c r="K179" s="1" t="s">
        <v>906</v>
      </c>
      <c r="L179" s="3" t="str">
        <f t="shared" si="0"/>
        <v>Outstanding</v>
      </c>
      <c r="M179" s="11" t="s">
        <v>19</v>
      </c>
    </row>
    <row r="180" spans="1:13" ht="60" customHeight="1" x14ac:dyDescent="0.35">
      <c r="A180" s="9" t="s">
        <v>907</v>
      </c>
      <c r="B180" s="1" t="s">
        <v>908</v>
      </c>
      <c r="C180" s="2" t="s">
        <v>41</v>
      </c>
      <c r="D180" s="3" t="s">
        <v>16</v>
      </c>
      <c r="E180" s="3" t="s">
        <v>17</v>
      </c>
      <c r="F180" s="3" t="s">
        <v>18</v>
      </c>
      <c r="G180" s="3" t="s">
        <v>19</v>
      </c>
      <c r="H180" s="4" t="s">
        <v>19</v>
      </c>
      <c r="I180" s="1" t="s">
        <v>909</v>
      </c>
      <c r="J180" s="1" t="s">
        <v>910</v>
      </c>
      <c r="K180" s="1" t="s">
        <v>911</v>
      </c>
      <c r="L180" s="3" t="str">
        <f t="shared" si="0"/>
        <v>Outstanding</v>
      </c>
      <c r="M180" s="11" t="s">
        <v>19</v>
      </c>
    </row>
    <row r="181" spans="1:13" ht="60" customHeight="1" x14ac:dyDescent="0.35">
      <c r="A181" s="9" t="s">
        <v>912</v>
      </c>
      <c r="B181" s="1" t="s">
        <v>913</v>
      </c>
      <c r="C181" s="2" t="s">
        <v>41</v>
      </c>
      <c r="D181" s="3" t="s">
        <v>16</v>
      </c>
      <c r="E181" s="3" t="s">
        <v>17</v>
      </c>
      <c r="F181" s="3" t="s">
        <v>18</v>
      </c>
      <c r="G181" s="3" t="s">
        <v>19</v>
      </c>
      <c r="H181" s="4" t="s">
        <v>19</v>
      </c>
      <c r="I181" s="1" t="s">
        <v>914</v>
      </c>
      <c r="J181" s="1" t="s">
        <v>915</v>
      </c>
      <c r="K181" s="1" t="s">
        <v>916</v>
      </c>
      <c r="L181" s="3" t="str">
        <f t="shared" si="0"/>
        <v>Outstanding</v>
      </c>
      <c r="M181" s="11" t="s">
        <v>19</v>
      </c>
    </row>
    <row r="182" spans="1:13" ht="60" customHeight="1" x14ac:dyDescent="0.35">
      <c r="A182" s="9" t="s">
        <v>917</v>
      </c>
      <c r="B182" s="1" t="s">
        <v>918</v>
      </c>
      <c r="C182" s="2" t="s">
        <v>41</v>
      </c>
      <c r="D182" s="3" t="s">
        <v>16</v>
      </c>
      <c r="E182" s="3" t="s">
        <v>17</v>
      </c>
      <c r="F182" s="3" t="s">
        <v>18</v>
      </c>
      <c r="G182" s="3" t="s">
        <v>19</v>
      </c>
      <c r="H182" s="4" t="s">
        <v>19</v>
      </c>
      <c r="I182" s="1" t="s">
        <v>919</v>
      </c>
      <c r="J182" s="1" t="s">
        <v>920</v>
      </c>
      <c r="K182" s="1" t="s">
        <v>921</v>
      </c>
      <c r="L182" s="3" t="str">
        <f t="shared" si="0"/>
        <v>Outstanding</v>
      </c>
      <c r="M182" s="11" t="s">
        <v>19</v>
      </c>
    </row>
    <row r="183" spans="1:13" ht="60" customHeight="1" x14ac:dyDescent="0.35">
      <c r="A183" s="9" t="s">
        <v>922</v>
      </c>
      <c r="B183" s="1" t="s">
        <v>923</v>
      </c>
      <c r="C183" s="2" t="s">
        <v>15</v>
      </c>
      <c r="D183" s="3" t="s">
        <v>16</v>
      </c>
      <c r="E183" s="3" t="s">
        <v>17</v>
      </c>
      <c r="F183" s="3" t="s">
        <v>18</v>
      </c>
      <c r="G183" s="3" t="s">
        <v>19</v>
      </c>
      <c r="H183" s="4" t="s">
        <v>19</v>
      </c>
      <c r="I183" s="1" t="s">
        <v>924</v>
      </c>
      <c r="J183" s="1" t="s">
        <v>925</v>
      </c>
      <c r="K183" s="1" t="s">
        <v>926</v>
      </c>
      <c r="L183" s="3" t="str">
        <f t="shared" si="0"/>
        <v>Outstanding</v>
      </c>
      <c r="M183" s="11" t="s">
        <v>19</v>
      </c>
    </row>
    <row r="184" spans="1:13" ht="60" customHeight="1" x14ac:dyDescent="0.35">
      <c r="A184" s="9" t="s">
        <v>927</v>
      </c>
      <c r="B184" s="1" t="s">
        <v>928</v>
      </c>
      <c r="C184" s="2" t="s">
        <v>15</v>
      </c>
      <c r="D184" s="3" t="s">
        <v>16</v>
      </c>
      <c r="E184" s="3" t="s">
        <v>17</v>
      </c>
      <c r="F184" s="3" t="s">
        <v>18</v>
      </c>
      <c r="G184" s="3" t="s">
        <v>19</v>
      </c>
      <c r="H184" s="4" t="s">
        <v>19</v>
      </c>
      <c r="I184" s="1" t="s">
        <v>929</v>
      </c>
      <c r="J184" s="1" t="s">
        <v>930</v>
      </c>
      <c r="K184" s="1" t="s">
        <v>931</v>
      </c>
      <c r="L184" s="3" t="str">
        <f t="shared" si="0"/>
        <v>Outstanding</v>
      </c>
      <c r="M184" s="11" t="s">
        <v>19</v>
      </c>
    </row>
    <row r="185" spans="1:13" ht="60" customHeight="1" x14ac:dyDescent="0.35">
      <c r="A185" s="9" t="s">
        <v>932</v>
      </c>
      <c r="B185" s="1" t="s">
        <v>933</v>
      </c>
      <c r="C185" s="2" t="s">
        <v>41</v>
      </c>
      <c r="D185" s="3" t="s">
        <v>16</v>
      </c>
      <c r="E185" s="3" t="s">
        <v>17</v>
      </c>
      <c r="F185" s="3" t="s">
        <v>18</v>
      </c>
      <c r="G185" s="3" t="s">
        <v>19</v>
      </c>
      <c r="H185" s="4" t="s">
        <v>19</v>
      </c>
      <c r="I185" s="1" t="s">
        <v>934</v>
      </c>
      <c r="J185" s="1" t="s">
        <v>935</v>
      </c>
      <c r="K185" s="1" t="s">
        <v>936</v>
      </c>
      <c r="L185" s="3" t="str">
        <f t="shared" si="0"/>
        <v>Outstanding</v>
      </c>
      <c r="M185" s="11" t="s">
        <v>19</v>
      </c>
    </row>
    <row r="186" spans="1:13" ht="60" customHeight="1" x14ac:dyDescent="0.35">
      <c r="A186" s="9" t="s">
        <v>937</v>
      </c>
      <c r="B186" s="1" t="s">
        <v>938</v>
      </c>
      <c r="C186" s="2" t="s">
        <v>41</v>
      </c>
      <c r="D186" s="3" t="s">
        <v>16</v>
      </c>
      <c r="E186" s="3" t="s">
        <v>17</v>
      </c>
      <c r="F186" s="3" t="s">
        <v>18</v>
      </c>
      <c r="G186" s="3" t="s">
        <v>19</v>
      </c>
      <c r="H186" s="4" t="s">
        <v>19</v>
      </c>
      <c r="I186" s="1" t="s">
        <v>939</v>
      </c>
      <c r="J186" s="1" t="s">
        <v>940</v>
      </c>
      <c r="K186" s="1" t="s">
        <v>941</v>
      </c>
      <c r="L186" s="3" t="str">
        <f t="shared" si="0"/>
        <v>Outstanding</v>
      </c>
      <c r="M186" s="11" t="s">
        <v>19</v>
      </c>
    </row>
    <row r="187" spans="1:13" ht="60" customHeight="1" x14ac:dyDescent="0.35">
      <c r="A187" s="9" t="s">
        <v>942</v>
      </c>
      <c r="B187" s="1" t="s">
        <v>943</v>
      </c>
      <c r="C187" s="2" t="s">
        <v>41</v>
      </c>
      <c r="D187" s="3" t="s">
        <v>16</v>
      </c>
      <c r="E187" s="3" t="s">
        <v>17</v>
      </c>
      <c r="F187" s="3" t="s">
        <v>18</v>
      </c>
      <c r="G187" s="3" t="s">
        <v>19</v>
      </c>
      <c r="H187" s="4" t="s">
        <v>19</v>
      </c>
      <c r="I187" s="1" t="s">
        <v>944</v>
      </c>
      <c r="J187" s="1" t="s">
        <v>945</v>
      </c>
      <c r="K187" s="1" t="s">
        <v>946</v>
      </c>
      <c r="L187" s="3" t="str">
        <f t="shared" si="0"/>
        <v>Outstanding</v>
      </c>
      <c r="M187" s="11" t="s">
        <v>19</v>
      </c>
    </row>
    <row r="188" spans="1:13" ht="60" customHeight="1" x14ac:dyDescent="0.35">
      <c r="A188" s="9" t="s">
        <v>947</v>
      </c>
      <c r="B188" s="1" t="s">
        <v>948</v>
      </c>
      <c r="C188" s="2" t="s">
        <v>15</v>
      </c>
      <c r="D188" s="3" t="s">
        <v>16</v>
      </c>
      <c r="E188" s="3" t="s">
        <v>17</v>
      </c>
      <c r="F188" s="3" t="s">
        <v>18</v>
      </c>
      <c r="G188" s="3" t="s">
        <v>19</v>
      </c>
      <c r="H188" s="4" t="s">
        <v>19</v>
      </c>
      <c r="I188" s="1" t="s">
        <v>949</v>
      </c>
      <c r="J188" s="1" t="s">
        <v>950</v>
      </c>
      <c r="K188" s="1" t="s">
        <v>951</v>
      </c>
      <c r="L188" s="3" t="str">
        <f t="shared" si="0"/>
        <v>Outstanding</v>
      </c>
      <c r="M188" s="11" t="s">
        <v>19</v>
      </c>
    </row>
    <row r="189" spans="1:13" ht="60" customHeight="1" x14ac:dyDescent="0.35">
      <c r="A189" s="9" t="s">
        <v>952</v>
      </c>
      <c r="B189" s="1" t="s">
        <v>953</v>
      </c>
      <c r="C189" s="2" t="s">
        <v>15</v>
      </c>
      <c r="D189" s="3" t="s">
        <v>16</v>
      </c>
      <c r="E189" s="3" t="s">
        <v>17</v>
      </c>
      <c r="F189" s="3" t="s">
        <v>18</v>
      </c>
      <c r="G189" s="3" t="s">
        <v>19</v>
      </c>
      <c r="H189" s="4" t="s">
        <v>19</v>
      </c>
      <c r="I189" s="1" t="s">
        <v>954</v>
      </c>
      <c r="J189" s="1" t="s">
        <v>955</v>
      </c>
      <c r="K189" s="1" t="s">
        <v>956</v>
      </c>
      <c r="L189" s="3" t="str">
        <f t="shared" si="0"/>
        <v>Outstanding</v>
      </c>
      <c r="M189" s="11" t="s">
        <v>19</v>
      </c>
    </row>
    <row r="190" spans="1:13" ht="60" customHeight="1" x14ac:dyDescent="0.35">
      <c r="A190" s="9" t="s">
        <v>957</v>
      </c>
      <c r="B190" s="1" t="s">
        <v>958</v>
      </c>
      <c r="C190" s="2" t="s">
        <v>41</v>
      </c>
      <c r="D190" s="3" t="s">
        <v>16</v>
      </c>
      <c r="E190" s="3" t="s">
        <v>17</v>
      </c>
      <c r="F190" s="3" t="s">
        <v>18</v>
      </c>
      <c r="G190" s="3" t="s">
        <v>19</v>
      </c>
      <c r="H190" s="4" t="s">
        <v>19</v>
      </c>
      <c r="I190" s="1" t="s">
        <v>959</v>
      </c>
      <c r="J190" s="1" t="s">
        <v>960</v>
      </c>
      <c r="K190" s="1" t="s">
        <v>961</v>
      </c>
      <c r="L190" s="3" t="str">
        <f t="shared" si="0"/>
        <v>Outstanding</v>
      </c>
      <c r="M190" s="11" t="s">
        <v>19</v>
      </c>
    </row>
    <row r="191" spans="1:13" ht="60" customHeight="1" x14ac:dyDescent="0.35">
      <c r="A191" s="9" t="s">
        <v>962</v>
      </c>
      <c r="B191" s="1" t="s">
        <v>963</v>
      </c>
      <c r="C191" s="2" t="s">
        <v>15</v>
      </c>
      <c r="D191" s="3" t="s">
        <v>16</v>
      </c>
      <c r="E191" s="3" t="s">
        <v>17</v>
      </c>
      <c r="F191" s="3" t="s">
        <v>18</v>
      </c>
      <c r="G191" s="3" t="s">
        <v>19</v>
      </c>
      <c r="H191" s="4" t="s">
        <v>19</v>
      </c>
      <c r="I191" s="1" t="s">
        <v>964</v>
      </c>
      <c r="J191" s="1" t="s">
        <v>965</v>
      </c>
      <c r="K191" s="1" t="s">
        <v>966</v>
      </c>
      <c r="L191" s="3" t="str">
        <f t="shared" si="0"/>
        <v>Outstanding</v>
      </c>
      <c r="M191" s="11" t="s">
        <v>19</v>
      </c>
    </row>
    <row r="192" spans="1:13" ht="60" customHeight="1" x14ac:dyDescent="0.35">
      <c r="A192" s="9" t="s">
        <v>967</v>
      </c>
      <c r="B192" s="1" t="s">
        <v>968</v>
      </c>
      <c r="C192" s="2" t="s">
        <v>15</v>
      </c>
      <c r="D192" s="3" t="s">
        <v>16</v>
      </c>
      <c r="E192" s="3" t="s">
        <v>17</v>
      </c>
      <c r="F192" s="3" t="s">
        <v>18</v>
      </c>
      <c r="G192" s="3" t="s">
        <v>19</v>
      </c>
      <c r="H192" s="4" t="s">
        <v>19</v>
      </c>
      <c r="I192" s="1" t="s">
        <v>969</v>
      </c>
      <c r="J192" s="1" t="s">
        <v>970</v>
      </c>
      <c r="K192" s="1" t="s">
        <v>971</v>
      </c>
      <c r="L192" s="3" t="str">
        <f t="shared" si="0"/>
        <v>Outstanding</v>
      </c>
      <c r="M192" s="11" t="s">
        <v>19</v>
      </c>
    </row>
    <row r="193" spans="1:13" ht="60" customHeight="1" x14ac:dyDescent="0.35">
      <c r="A193" s="9" t="s">
        <v>972</v>
      </c>
      <c r="B193" s="1" t="s">
        <v>973</v>
      </c>
      <c r="C193" s="2" t="s">
        <v>15</v>
      </c>
      <c r="D193" s="3" t="s">
        <v>16</v>
      </c>
      <c r="E193" s="3" t="s">
        <v>17</v>
      </c>
      <c r="F193" s="3" t="s">
        <v>18</v>
      </c>
      <c r="G193" s="3" t="s">
        <v>19</v>
      </c>
      <c r="H193" s="4" t="s">
        <v>19</v>
      </c>
      <c r="I193" s="1" t="s">
        <v>974</v>
      </c>
      <c r="J193" s="1" t="s">
        <v>975</v>
      </c>
      <c r="K193" s="1" t="s">
        <v>976</v>
      </c>
      <c r="L193" s="3" t="str">
        <f t="shared" si="0"/>
        <v>Outstanding</v>
      </c>
      <c r="M193" s="11" t="s">
        <v>19</v>
      </c>
    </row>
    <row r="194" spans="1:13" ht="60" customHeight="1" x14ac:dyDescent="0.35">
      <c r="A194" s="9" t="s">
        <v>977</v>
      </c>
      <c r="B194" s="1" t="s">
        <v>978</v>
      </c>
      <c r="C194" s="2" t="s">
        <v>15</v>
      </c>
      <c r="D194" s="3" t="s">
        <v>16</v>
      </c>
      <c r="E194" s="3" t="s">
        <v>17</v>
      </c>
      <c r="F194" s="3" t="s">
        <v>18</v>
      </c>
      <c r="G194" s="3" t="s">
        <v>19</v>
      </c>
      <c r="H194" s="4" t="s">
        <v>19</v>
      </c>
      <c r="I194" s="1" t="s">
        <v>979</v>
      </c>
      <c r="J194" s="1" t="s">
        <v>980</v>
      </c>
      <c r="K194" s="1" t="s">
        <v>981</v>
      </c>
      <c r="L194" s="3" t="str">
        <f t="shared" si="0"/>
        <v>Outstanding</v>
      </c>
      <c r="M194" s="11" t="s">
        <v>19</v>
      </c>
    </row>
    <row r="195" spans="1:13" ht="60" customHeight="1" x14ac:dyDescent="0.35">
      <c r="A195" s="9" t="s">
        <v>982</v>
      </c>
      <c r="B195" s="1" t="s">
        <v>983</v>
      </c>
      <c r="C195" s="2" t="s">
        <v>41</v>
      </c>
      <c r="D195" s="3" t="s">
        <v>16</v>
      </c>
      <c r="E195" s="3" t="s">
        <v>17</v>
      </c>
      <c r="F195" s="3" t="s">
        <v>18</v>
      </c>
      <c r="G195" s="3" t="s">
        <v>19</v>
      </c>
      <c r="H195" s="4" t="s">
        <v>19</v>
      </c>
      <c r="I195" s="1" t="s">
        <v>984</v>
      </c>
      <c r="J195" s="1" t="s">
        <v>985</v>
      </c>
      <c r="K195" s="1" t="s">
        <v>986</v>
      </c>
      <c r="L195" s="3" t="str">
        <f t="shared" si="0"/>
        <v>Outstanding</v>
      </c>
      <c r="M195" s="11" t="s">
        <v>19</v>
      </c>
    </row>
    <row r="196" spans="1:13" ht="60" customHeight="1" x14ac:dyDescent="0.35">
      <c r="A196" s="9" t="s">
        <v>987</v>
      </c>
      <c r="B196" s="1" t="s">
        <v>988</v>
      </c>
      <c r="C196" s="2" t="s">
        <v>41</v>
      </c>
      <c r="D196" s="3" t="s">
        <v>16</v>
      </c>
      <c r="E196" s="3" t="s">
        <v>17</v>
      </c>
      <c r="F196" s="3" t="s">
        <v>18</v>
      </c>
      <c r="G196" s="3" t="s">
        <v>19</v>
      </c>
      <c r="H196" s="4" t="s">
        <v>19</v>
      </c>
      <c r="I196" s="1" t="s">
        <v>989</v>
      </c>
      <c r="J196" s="1" t="s">
        <v>990</v>
      </c>
      <c r="K196" s="1" t="s">
        <v>991</v>
      </c>
      <c r="L196" s="3" t="str">
        <f t="shared" si="0"/>
        <v>Outstanding</v>
      </c>
      <c r="M196" s="11" t="s">
        <v>19</v>
      </c>
    </row>
    <row r="197" spans="1:13" ht="60" customHeight="1" x14ac:dyDescent="0.35">
      <c r="A197" s="9" t="s">
        <v>992</v>
      </c>
      <c r="B197" s="1" t="s">
        <v>993</v>
      </c>
      <c r="C197" s="2" t="s">
        <v>41</v>
      </c>
      <c r="D197" s="3" t="s">
        <v>16</v>
      </c>
      <c r="E197" s="3" t="s">
        <v>17</v>
      </c>
      <c r="F197" s="3" t="s">
        <v>18</v>
      </c>
      <c r="G197" s="3" t="s">
        <v>19</v>
      </c>
      <c r="H197" s="4" t="s">
        <v>19</v>
      </c>
      <c r="I197" s="1" t="s">
        <v>994</v>
      </c>
      <c r="J197" s="1" t="s">
        <v>995</v>
      </c>
      <c r="K197" s="1" t="s">
        <v>996</v>
      </c>
      <c r="L197" s="3" t="str">
        <f t="shared" si="0"/>
        <v>Outstanding</v>
      </c>
      <c r="M197" s="11" t="s">
        <v>19</v>
      </c>
    </row>
    <row r="198" spans="1:13" ht="60" customHeight="1" x14ac:dyDescent="0.35">
      <c r="A198" s="9" t="s">
        <v>997</v>
      </c>
      <c r="B198" s="1" t="s">
        <v>998</v>
      </c>
      <c r="C198" s="2" t="s">
        <v>15</v>
      </c>
      <c r="D198" s="3" t="s">
        <v>16</v>
      </c>
      <c r="E198" s="3" t="s">
        <v>17</v>
      </c>
      <c r="F198" s="3" t="s">
        <v>18</v>
      </c>
      <c r="G198" s="3" t="s">
        <v>19</v>
      </c>
      <c r="H198" s="4" t="s">
        <v>19</v>
      </c>
      <c r="I198" s="1" t="s">
        <v>999</v>
      </c>
      <c r="J198" s="1" t="s">
        <v>1000</v>
      </c>
      <c r="K198" s="1" t="s">
        <v>1001</v>
      </c>
      <c r="L198" s="3" t="str">
        <f t="shared" si="0"/>
        <v>Outstanding</v>
      </c>
      <c r="M198" s="11" t="s">
        <v>19</v>
      </c>
    </row>
    <row r="199" spans="1:13" ht="60" customHeight="1" x14ac:dyDescent="0.35">
      <c r="A199" s="9" t="s">
        <v>1002</v>
      </c>
      <c r="B199" s="1" t="s">
        <v>1003</v>
      </c>
      <c r="C199" s="2" t="s">
        <v>15</v>
      </c>
      <c r="D199" s="3" t="s">
        <v>16</v>
      </c>
      <c r="E199" s="3" t="s">
        <v>17</v>
      </c>
      <c r="F199" s="3" t="s">
        <v>18</v>
      </c>
      <c r="G199" s="3" t="s">
        <v>19</v>
      </c>
      <c r="H199" s="4" t="s">
        <v>19</v>
      </c>
      <c r="I199" s="1" t="s">
        <v>1004</v>
      </c>
      <c r="J199" s="1" t="s">
        <v>1005</v>
      </c>
      <c r="K199" s="1" t="s">
        <v>1006</v>
      </c>
      <c r="L199" s="3" t="str">
        <f t="shared" si="0"/>
        <v>Outstanding</v>
      </c>
      <c r="M199" s="11" t="s">
        <v>19</v>
      </c>
    </row>
    <row r="200" spans="1:13" ht="60" customHeight="1" x14ac:dyDescent="0.35">
      <c r="A200" s="9" t="s">
        <v>1007</v>
      </c>
      <c r="B200" s="1" t="s">
        <v>1008</v>
      </c>
      <c r="C200" s="2" t="s">
        <v>15</v>
      </c>
      <c r="D200" s="3" t="s">
        <v>16</v>
      </c>
      <c r="E200" s="3" t="s">
        <v>17</v>
      </c>
      <c r="F200" s="3" t="s">
        <v>18</v>
      </c>
      <c r="G200" s="3" t="s">
        <v>19</v>
      </c>
      <c r="H200" s="4" t="s">
        <v>19</v>
      </c>
      <c r="I200" s="1" t="s">
        <v>1009</v>
      </c>
      <c r="J200" s="1" t="s">
        <v>1010</v>
      </c>
      <c r="K200" s="1" t="s">
        <v>1011</v>
      </c>
      <c r="L200" s="3" t="str">
        <f t="shared" si="0"/>
        <v>Outstanding</v>
      </c>
      <c r="M200" s="11" t="s">
        <v>19</v>
      </c>
    </row>
    <row r="201" spans="1:13" ht="60" customHeight="1" x14ac:dyDescent="0.35">
      <c r="A201" s="9" t="s">
        <v>1012</v>
      </c>
      <c r="B201" s="1" t="s">
        <v>1013</v>
      </c>
      <c r="C201" s="2" t="s">
        <v>15</v>
      </c>
      <c r="D201" s="3" t="s">
        <v>16</v>
      </c>
      <c r="E201" s="3" t="s">
        <v>17</v>
      </c>
      <c r="F201" s="3" t="s">
        <v>18</v>
      </c>
      <c r="G201" s="3" t="s">
        <v>19</v>
      </c>
      <c r="H201" s="4" t="s">
        <v>19</v>
      </c>
      <c r="I201" s="1" t="s">
        <v>1014</v>
      </c>
      <c r="J201" s="1" t="s">
        <v>1015</v>
      </c>
      <c r="K201" s="1" t="s">
        <v>1016</v>
      </c>
      <c r="L201" s="3" t="str">
        <f t="shared" si="0"/>
        <v>Outstanding</v>
      </c>
      <c r="M201" s="11" t="s">
        <v>19</v>
      </c>
    </row>
    <row r="202" spans="1:13" ht="60" customHeight="1" x14ac:dyDescent="0.35">
      <c r="A202" s="9" t="s">
        <v>1017</v>
      </c>
      <c r="B202" s="1" t="s">
        <v>1018</v>
      </c>
      <c r="C202" s="2" t="s">
        <v>15</v>
      </c>
      <c r="D202" s="3" t="s">
        <v>16</v>
      </c>
      <c r="E202" s="3" t="s">
        <v>17</v>
      </c>
      <c r="F202" s="3" t="s">
        <v>18</v>
      </c>
      <c r="G202" s="3" t="s">
        <v>19</v>
      </c>
      <c r="H202" s="4" t="s">
        <v>19</v>
      </c>
      <c r="I202" s="1" t="s">
        <v>1019</v>
      </c>
      <c r="J202" s="1" t="s">
        <v>1020</v>
      </c>
      <c r="K202" s="1" t="s">
        <v>1021</v>
      </c>
      <c r="L202" s="3" t="str">
        <f t="shared" si="0"/>
        <v>Outstanding</v>
      </c>
      <c r="M202" s="11" t="s">
        <v>19</v>
      </c>
    </row>
    <row r="203" spans="1:13" ht="60" customHeight="1" x14ac:dyDescent="0.35">
      <c r="A203" s="9" t="s">
        <v>1022</v>
      </c>
      <c r="B203" s="1" t="s">
        <v>1023</v>
      </c>
      <c r="C203" s="2" t="s">
        <v>15</v>
      </c>
      <c r="D203" s="3" t="s">
        <v>16</v>
      </c>
      <c r="E203" s="3" t="s">
        <v>17</v>
      </c>
      <c r="F203" s="3" t="s">
        <v>18</v>
      </c>
      <c r="G203" s="3" t="s">
        <v>19</v>
      </c>
      <c r="H203" s="4" t="s">
        <v>19</v>
      </c>
      <c r="I203" s="1" t="s">
        <v>1024</v>
      </c>
      <c r="J203" s="1" t="s">
        <v>1025</v>
      </c>
      <c r="K203" s="1" t="s">
        <v>1026</v>
      </c>
      <c r="L203" s="3" t="str">
        <f t="shared" si="0"/>
        <v>Outstanding</v>
      </c>
      <c r="M203" s="11" t="s">
        <v>19</v>
      </c>
    </row>
    <row r="204" spans="1:13" ht="60" customHeight="1" x14ac:dyDescent="0.35">
      <c r="A204" s="9" t="s">
        <v>1027</v>
      </c>
      <c r="B204" s="1" t="s">
        <v>1028</v>
      </c>
      <c r="C204" s="2" t="s">
        <v>15</v>
      </c>
      <c r="D204" s="3" t="s">
        <v>16</v>
      </c>
      <c r="E204" s="3" t="s">
        <v>17</v>
      </c>
      <c r="F204" s="3" t="s">
        <v>18</v>
      </c>
      <c r="G204" s="3" t="s">
        <v>19</v>
      </c>
      <c r="H204" s="4" t="s">
        <v>19</v>
      </c>
      <c r="I204" s="1" t="s">
        <v>1029</v>
      </c>
      <c r="J204" s="1" t="s">
        <v>1030</v>
      </c>
      <c r="K204" s="1" t="s">
        <v>1031</v>
      </c>
      <c r="L204" s="3" t="str">
        <f t="shared" si="0"/>
        <v>Outstanding</v>
      </c>
      <c r="M204" s="11" t="s">
        <v>19</v>
      </c>
    </row>
    <row r="205" spans="1:13" ht="60" customHeight="1" x14ac:dyDescent="0.35">
      <c r="A205" s="9" t="s">
        <v>1032</v>
      </c>
      <c r="B205" s="1" t="s">
        <v>1033</v>
      </c>
      <c r="C205" s="2" t="s">
        <v>15</v>
      </c>
      <c r="D205" s="3" t="s">
        <v>16</v>
      </c>
      <c r="E205" s="3" t="s">
        <v>17</v>
      </c>
      <c r="F205" s="3" t="s">
        <v>18</v>
      </c>
      <c r="G205" s="3" t="s">
        <v>19</v>
      </c>
      <c r="H205" s="4" t="s">
        <v>19</v>
      </c>
      <c r="I205" s="1" t="s">
        <v>1034</v>
      </c>
      <c r="J205" s="1" t="s">
        <v>1035</v>
      </c>
      <c r="K205" s="1" t="s">
        <v>1036</v>
      </c>
      <c r="L205" s="3" t="str">
        <f t="shared" si="0"/>
        <v>Outstanding</v>
      </c>
      <c r="M205" s="11" t="s">
        <v>19</v>
      </c>
    </row>
    <row r="206" spans="1:13" ht="60" customHeight="1" x14ac:dyDescent="0.35">
      <c r="A206" s="9" t="s">
        <v>1037</v>
      </c>
      <c r="B206" s="1" t="s">
        <v>1038</v>
      </c>
      <c r="C206" s="2" t="s">
        <v>15</v>
      </c>
      <c r="D206" s="3" t="s">
        <v>16</v>
      </c>
      <c r="E206" s="3" t="s">
        <v>17</v>
      </c>
      <c r="F206" s="3" t="s">
        <v>18</v>
      </c>
      <c r="G206" s="3" t="s">
        <v>19</v>
      </c>
      <c r="H206" s="4" t="s">
        <v>19</v>
      </c>
      <c r="I206" s="1" t="s">
        <v>1039</v>
      </c>
      <c r="J206" s="1" t="s">
        <v>1040</v>
      </c>
      <c r="K206" s="1" t="s">
        <v>1041</v>
      </c>
      <c r="L206" s="3" t="str">
        <f t="shared" si="0"/>
        <v>Outstanding</v>
      </c>
      <c r="M206" s="11" t="s">
        <v>19</v>
      </c>
    </row>
    <row r="207" spans="1:13" ht="60" customHeight="1" x14ac:dyDescent="0.35">
      <c r="A207" s="9" t="s">
        <v>1042</v>
      </c>
      <c r="B207" s="1" t="s">
        <v>1043</v>
      </c>
      <c r="C207" s="2" t="s">
        <v>15</v>
      </c>
      <c r="D207" s="3" t="s">
        <v>16</v>
      </c>
      <c r="E207" s="3" t="s">
        <v>17</v>
      </c>
      <c r="F207" s="3" t="s">
        <v>18</v>
      </c>
      <c r="G207" s="3" t="s">
        <v>19</v>
      </c>
      <c r="H207" s="4" t="s">
        <v>19</v>
      </c>
      <c r="I207" s="1" t="s">
        <v>1044</v>
      </c>
      <c r="J207" s="1" t="s">
        <v>1045</v>
      </c>
      <c r="K207" s="1" t="s">
        <v>1046</v>
      </c>
      <c r="L207" s="3" t="str">
        <f t="shared" si="0"/>
        <v>Outstanding</v>
      </c>
      <c r="M207" s="11" t="s">
        <v>19</v>
      </c>
    </row>
    <row r="208" spans="1:13" ht="60" customHeight="1" x14ac:dyDescent="0.35">
      <c r="A208" s="9" t="s">
        <v>1047</v>
      </c>
      <c r="B208" s="1" t="s">
        <v>1048</v>
      </c>
      <c r="C208" s="2" t="s">
        <v>15</v>
      </c>
      <c r="D208" s="3" t="s">
        <v>16</v>
      </c>
      <c r="E208" s="3" t="s">
        <v>17</v>
      </c>
      <c r="F208" s="3" t="s">
        <v>18</v>
      </c>
      <c r="G208" s="3" t="s">
        <v>19</v>
      </c>
      <c r="H208" s="4" t="s">
        <v>19</v>
      </c>
      <c r="I208" s="1" t="s">
        <v>1049</v>
      </c>
      <c r="J208" s="1" t="s">
        <v>1050</v>
      </c>
      <c r="K208" s="1" t="s">
        <v>1051</v>
      </c>
      <c r="L208" s="3" t="str">
        <f t="shared" si="0"/>
        <v>Outstanding</v>
      </c>
      <c r="M208" s="11" t="s">
        <v>19</v>
      </c>
    </row>
    <row r="209" spans="1:13" ht="60" customHeight="1" x14ac:dyDescent="0.35">
      <c r="A209" s="9" t="s">
        <v>1052</v>
      </c>
      <c r="B209" s="1" t="s">
        <v>1053</v>
      </c>
      <c r="C209" s="2" t="s">
        <v>15</v>
      </c>
      <c r="D209" s="3" t="s">
        <v>16</v>
      </c>
      <c r="E209" s="3" t="s">
        <v>17</v>
      </c>
      <c r="F209" s="3" t="s">
        <v>18</v>
      </c>
      <c r="G209" s="3" t="s">
        <v>19</v>
      </c>
      <c r="H209" s="4" t="s">
        <v>19</v>
      </c>
      <c r="I209" s="1" t="s">
        <v>1054</v>
      </c>
      <c r="J209" s="1" t="s">
        <v>1055</v>
      </c>
      <c r="K209" s="1" t="s">
        <v>1056</v>
      </c>
      <c r="L209" s="3" t="str">
        <f t="shared" si="0"/>
        <v>Outstanding</v>
      </c>
      <c r="M209" s="11" t="s">
        <v>19</v>
      </c>
    </row>
    <row r="210" spans="1:13" ht="60" customHeight="1" x14ac:dyDescent="0.35">
      <c r="A210" s="9" t="s">
        <v>1057</v>
      </c>
      <c r="B210" s="1" t="s">
        <v>1058</v>
      </c>
      <c r="C210" s="2" t="s">
        <v>41</v>
      </c>
      <c r="D210" s="3" t="s">
        <v>16</v>
      </c>
      <c r="E210" s="3" t="s">
        <v>17</v>
      </c>
      <c r="F210" s="3" t="s">
        <v>18</v>
      </c>
      <c r="G210" s="3" t="s">
        <v>19</v>
      </c>
      <c r="H210" s="4" t="s">
        <v>19</v>
      </c>
      <c r="I210" s="1" t="s">
        <v>1059</v>
      </c>
      <c r="J210" s="1" t="s">
        <v>1060</v>
      </c>
      <c r="K210" s="1" t="s">
        <v>1061</v>
      </c>
      <c r="L210" s="3" t="str">
        <f t="shared" si="0"/>
        <v>Outstanding</v>
      </c>
      <c r="M210" s="11" t="s">
        <v>19</v>
      </c>
    </row>
    <row r="211" spans="1:13" ht="60" customHeight="1" x14ac:dyDescent="0.35">
      <c r="A211" s="9" t="s">
        <v>1062</v>
      </c>
      <c r="B211" s="1" t="s">
        <v>1063</v>
      </c>
      <c r="C211" s="2" t="s">
        <v>41</v>
      </c>
      <c r="D211" s="3" t="s">
        <v>16</v>
      </c>
      <c r="E211" s="3" t="s">
        <v>17</v>
      </c>
      <c r="F211" s="3" t="s">
        <v>18</v>
      </c>
      <c r="G211" s="3" t="s">
        <v>19</v>
      </c>
      <c r="H211" s="4" t="s">
        <v>19</v>
      </c>
      <c r="I211" s="1" t="s">
        <v>1064</v>
      </c>
      <c r="J211" s="1" t="s">
        <v>1065</v>
      </c>
      <c r="K211" s="1" t="s">
        <v>1066</v>
      </c>
      <c r="L211" s="3" t="str">
        <f t="shared" si="0"/>
        <v>Outstanding</v>
      </c>
      <c r="M211" s="11" t="s">
        <v>19</v>
      </c>
    </row>
    <row r="212" spans="1:13" ht="60" customHeight="1" x14ac:dyDescent="0.35">
      <c r="A212" s="9" t="s">
        <v>1067</v>
      </c>
      <c r="B212" s="1" t="s">
        <v>1068</v>
      </c>
      <c r="C212" s="2" t="s">
        <v>30</v>
      </c>
      <c r="D212" s="3" t="s">
        <v>16</v>
      </c>
      <c r="E212" s="3" t="s">
        <v>17</v>
      </c>
      <c r="F212" s="3" t="s">
        <v>18</v>
      </c>
      <c r="G212" s="3" t="s">
        <v>19</v>
      </c>
      <c r="H212" s="4" t="s">
        <v>19</v>
      </c>
      <c r="I212" s="1" t="s">
        <v>1069</v>
      </c>
      <c r="J212" s="1" t="s">
        <v>1070</v>
      </c>
      <c r="K212" s="1" t="s">
        <v>1071</v>
      </c>
      <c r="L212" s="3" t="str">
        <f t="shared" si="0"/>
        <v>Outstanding</v>
      </c>
      <c r="M212" s="11" t="s">
        <v>19</v>
      </c>
    </row>
    <row r="213" spans="1:13" ht="60" customHeight="1" x14ac:dyDescent="0.35">
      <c r="A213" s="9" t="s">
        <v>1072</v>
      </c>
      <c r="B213" s="1" t="s">
        <v>1073</v>
      </c>
      <c r="C213" s="2" t="s">
        <v>30</v>
      </c>
      <c r="D213" s="3" t="s">
        <v>16</v>
      </c>
      <c r="E213" s="3" t="s">
        <v>17</v>
      </c>
      <c r="F213" s="3" t="s">
        <v>18</v>
      </c>
      <c r="G213" s="3" t="s">
        <v>19</v>
      </c>
      <c r="H213" s="4" t="s">
        <v>19</v>
      </c>
      <c r="I213" s="1" t="s">
        <v>1074</v>
      </c>
      <c r="J213" s="1" t="s">
        <v>1075</v>
      </c>
      <c r="K213" s="1" t="s">
        <v>1076</v>
      </c>
      <c r="L213" s="3" t="str">
        <f t="shared" si="0"/>
        <v>Outstanding</v>
      </c>
      <c r="M213" s="11" t="s">
        <v>19</v>
      </c>
    </row>
    <row r="214" spans="1:13" ht="60" customHeight="1" x14ac:dyDescent="0.35">
      <c r="A214" s="9" t="s">
        <v>1077</v>
      </c>
      <c r="B214" s="1" t="s">
        <v>1078</v>
      </c>
      <c r="C214" s="2" t="s">
        <v>30</v>
      </c>
      <c r="D214" s="3" t="s">
        <v>16</v>
      </c>
      <c r="E214" s="3" t="s">
        <v>17</v>
      </c>
      <c r="F214" s="3" t="s">
        <v>18</v>
      </c>
      <c r="G214" s="3" t="s">
        <v>19</v>
      </c>
      <c r="H214" s="4" t="s">
        <v>19</v>
      </c>
      <c r="I214" s="1" t="s">
        <v>1079</v>
      </c>
      <c r="J214" s="1" t="s">
        <v>1080</v>
      </c>
      <c r="K214" s="1" t="s">
        <v>1081</v>
      </c>
      <c r="L214" s="3" t="str">
        <f t="shared" si="0"/>
        <v>Outstanding</v>
      </c>
      <c r="M214" s="11" t="s">
        <v>19</v>
      </c>
    </row>
    <row r="215" spans="1:13" ht="60" customHeight="1" x14ac:dyDescent="0.35">
      <c r="A215" s="9" t="s">
        <v>1082</v>
      </c>
      <c r="B215" s="1" t="s">
        <v>1083</v>
      </c>
      <c r="C215" s="2" t="s">
        <v>41</v>
      </c>
      <c r="D215" s="3" t="s">
        <v>16</v>
      </c>
      <c r="E215" s="3" t="s">
        <v>17</v>
      </c>
      <c r="F215" s="3" t="s">
        <v>18</v>
      </c>
      <c r="G215" s="3" t="s">
        <v>19</v>
      </c>
      <c r="H215" s="4" t="s">
        <v>19</v>
      </c>
      <c r="I215" s="1" t="s">
        <v>1084</v>
      </c>
      <c r="J215" s="1" t="s">
        <v>73</v>
      </c>
      <c r="K215" s="1" t="s">
        <v>1085</v>
      </c>
      <c r="L215" s="3" t="str">
        <f t="shared" si="0"/>
        <v>Outstanding</v>
      </c>
      <c r="M215" s="11" t="s">
        <v>19</v>
      </c>
    </row>
    <row r="216" spans="1:13" ht="60" customHeight="1" x14ac:dyDescent="0.35">
      <c r="A216" s="9" t="s">
        <v>1086</v>
      </c>
      <c r="B216" s="1" t="s">
        <v>1087</v>
      </c>
      <c r="C216" s="2" t="s">
        <v>15</v>
      </c>
      <c r="D216" s="3" t="s">
        <v>16</v>
      </c>
      <c r="E216" s="3" t="s">
        <v>17</v>
      </c>
      <c r="F216" s="3" t="s">
        <v>18</v>
      </c>
      <c r="G216" s="3" t="s">
        <v>19</v>
      </c>
      <c r="H216" s="4" t="s">
        <v>19</v>
      </c>
      <c r="I216" s="1" t="s">
        <v>1088</v>
      </c>
      <c r="J216" s="1" t="s">
        <v>1089</v>
      </c>
      <c r="K216" s="1" t="s">
        <v>1090</v>
      </c>
      <c r="L216" s="3" t="str">
        <f t="shared" si="0"/>
        <v>Outstanding</v>
      </c>
      <c r="M216" s="11" t="s">
        <v>19</v>
      </c>
    </row>
    <row r="217" spans="1:13" ht="60" customHeight="1" x14ac:dyDescent="0.35">
      <c r="A217" s="9" t="s">
        <v>1091</v>
      </c>
      <c r="B217" s="1" t="s">
        <v>1092</v>
      </c>
      <c r="C217" s="2" t="s">
        <v>15</v>
      </c>
      <c r="D217" s="3" t="s">
        <v>16</v>
      </c>
      <c r="E217" s="3" t="s">
        <v>17</v>
      </c>
      <c r="F217" s="3" t="s">
        <v>18</v>
      </c>
      <c r="G217" s="3" t="s">
        <v>19</v>
      </c>
      <c r="H217" s="4" t="s">
        <v>19</v>
      </c>
      <c r="I217" s="1" t="s">
        <v>1093</v>
      </c>
      <c r="J217" s="1" t="s">
        <v>1094</v>
      </c>
      <c r="K217" s="1" t="s">
        <v>1095</v>
      </c>
      <c r="L217" s="3" t="str">
        <f t="shared" si="0"/>
        <v>Outstanding</v>
      </c>
      <c r="M217" s="11" t="s">
        <v>19</v>
      </c>
    </row>
    <row r="218" spans="1:13" ht="60" customHeight="1" x14ac:dyDescent="0.35">
      <c r="A218" s="9" t="s">
        <v>1096</v>
      </c>
      <c r="B218" s="1" t="s">
        <v>1097</v>
      </c>
      <c r="C218" s="2" t="s">
        <v>15</v>
      </c>
      <c r="D218" s="3" t="s">
        <v>16</v>
      </c>
      <c r="E218" s="3" t="s">
        <v>17</v>
      </c>
      <c r="F218" s="3" t="s">
        <v>18</v>
      </c>
      <c r="G218" s="3" t="s">
        <v>19</v>
      </c>
      <c r="H218" s="4" t="s">
        <v>19</v>
      </c>
      <c r="I218" s="1" t="s">
        <v>1098</v>
      </c>
      <c r="J218" s="1" t="s">
        <v>1099</v>
      </c>
      <c r="K218" s="1" t="s">
        <v>1100</v>
      </c>
      <c r="L218" s="3" t="str">
        <f t="shared" si="0"/>
        <v>Outstanding</v>
      </c>
      <c r="M218" s="11" t="s">
        <v>19</v>
      </c>
    </row>
    <row r="219" spans="1:13" ht="60" customHeight="1" x14ac:dyDescent="0.35">
      <c r="A219" s="9" t="s">
        <v>1101</v>
      </c>
      <c r="B219" s="1" t="s">
        <v>1102</v>
      </c>
      <c r="C219" s="2" t="s">
        <v>15</v>
      </c>
      <c r="D219" s="3" t="s">
        <v>16</v>
      </c>
      <c r="E219" s="3" t="s">
        <v>17</v>
      </c>
      <c r="F219" s="3" t="s">
        <v>18</v>
      </c>
      <c r="G219" s="3" t="s">
        <v>19</v>
      </c>
      <c r="H219" s="4" t="s">
        <v>19</v>
      </c>
      <c r="I219" s="1" t="s">
        <v>1103</v>
      </c>
      <c r="J219" s="1" t="s">
        <v>1104</v>
      </c>
      <c r="K219" s="1" t="s">
        <v>1105</v>
      </c>
      <c r="L219" s="3" t="str">
        <f t="shared" si="0"/>
        <v>Outstanding</v>
      </c>
      <c r="M219" s="11" t="s">
        <v>19</v>
      </c>
    </row>
    <row r="220" spans="1:13" ht="60" customHeight="1" x14ac:dyDescent="0.35">
      <c r="A220" s="9" t="s">
        <v>1106</v>
      </c>
      <c r="B220" s="1" t="s">
        <v>1107</v>
      </c>
      <c r="C220" s="2" t="s">
        <v>15</v>
      </c>
      <c r="D220" s="3" t="s">
        <v>16</v>
      </c>
      <c r="E220" s="3" t="s">
        <v>17</v>
      </c>
      <c r="F220" s="3" t="s">
        <v>18</v>
      </c>
      <c r="G220" s="3" t="s">
        <v>19</v>
      </c>
      <c r="H220" s="4" t="s">
        <v>19</v>
      </c>
      <c r="I220" s="1" t="s">
        <v>1108</v>
      </c>
      <c r="J220" s="1" t="s">
        <v>1109</v>
      </c>
      <c r="K220" s="1" t="s">
        <v>1110</v>
      </c>
      <c r="L220" s="3" t="str">
        <f t="shared" si="0"/>
        <v>Outstanding</v>
      </c>
      <c r="M220" s="11" t="s">
        <v>19</v>
      </c>
    </row>
    <row r="221" spans="1:13" ht="60" customHeight="1" x14ac:dyDescent="0.35">
      <c r="A221" s="9" t="s">
        <v>1111</v>
      </c>
      <c r="B221" s="1" t="s">
        <v>1112</v>
      </c>
      <c r="C221" s="2" t="s">
        <v>15</v>
      </c>
      <c r="D221" s="3" t="s">
        <v>16</v>
      </c>
      <c r="E221" s="3" t="s">
        <v>17</v>
      </c>
      <c r="F221" s="3" t="s">
        <v>18</v>
      </c>
      <c r="G221" s="3" t="s">
        <v>19</v>
      </c>
      <c r="H221" s="4" t="s">
        <v>19</v>
      </c>
      <c r="I221" s="1" t="s">
        <v>1113</v>
      </c>
      <c r="J221" s="1" t="s">
        <v>1114</v>
      </c>
      <c r="K221" s="1" t="s">
        <v>1115</v>
      </c>
      <c r="L221" s="3" t="str">
        <f t="shared" si="0"/>
        <v>Outstanding</v>
      </c>
      <c r="M221" s="11" t="s">
        <v>19</v>
      </c>
    </row>
    <row r="222" spans="1:13" ht="60" customHeight="1" x14ac:dyDescent="0.35">
      <c r="A222" s="9" t="s">
        <v>1116</v>
      </c>
      <c r="B222" s="1" t="s">
        <v>1117</v>
      </c>
      <c r="C222" s="2" t="s">
        <v>15</v>
      </c>
      <c r="D222" s="3" t="s">
        <v>16</v>
      </c>
      <c r="E222" s="3" t="s">
        <v>17</v>
      </c>
      <c r="F222" s="3" t="s">
        <v>18</v>
      </c>
      <c r="G222" s="3" t="s">
        <v>19</v>
      </c>
      <c r="H222" s="4" t="s">
        <v>19</v>
      </c>
      <c r="I222" s="1" t="s">
        <v>1118</v>
      </c>
      <c r="J222" s="1" t="s">
        <v>1119</v>
      </c>
      <c r="K222" s="1" t="s">
        <v>1120</v>
      </c>
      <c r="L222" s="3" t="str">
        <f t="shared" si="0"/>
        <v>Outstanding</v>
      </c>
      <c r="M222" s="11" t="s">
        <v>19</v>
      </c>
    </row>
    <row r="223" spans="1:13" ht="60" customHeight="1" x14ac:dyDescent="0.35">
      <c r="A223" s="9" t="s">
        <v>1121</v>
      </c>
      <c r="B223" s="1" t="s">
        <v>1122</v>
      </c>
      <c r="C223" s="2" t="s">
        <v>30</v>
      </c>
      <c r="D223" s="3" t="s">
        <v>16</v>
      </c>
      <c r="E223" s="3" t="s">
        <v>17</v>
      </c>
      <c r="F223" s="3" t="s">
        <v>18</v>
      </c>
      <c r="G223" s="3" t="s">
        <v>19</v>
      </c>
      <c r="H223" s="4" t="s">
        <v>19</v>
      </c>
      <c r="I223" s="1" t="s">
        <v>1123</v>
      </c>
      <c r="J223" s="1" t="s">
        <v>1124</v>
      </c>
      <c r="K223" s="1" t="s">
        <v>1125</v>
      </c>
      <c r="L223" s="3" t="str">
        <f t="shared" si="0"/>
        <v>Outstanding</v>
      </c>
      <c r="M223" s="11" t="s">
        <v>19</v>
      </c>
    </row>
    <row r="224" spans="1:13" ht="60" customHeight="1" x14ac:dyDescent="0.35">
      <c r="A224" s="9" t="s">
        <v>1126</v>
      </c>
      <c r="B224" s="1" t="s">
        <v>1127</v>
      </c>
      <c r="C224" s="2" t="s">
        <v>30</v>
      </c>
      <c r="D224" s="3" t="s">
        <v>16</v>
      </c>
      <c r="E224" s="3" t="s">
        <v>17</v>
      </c>
      <c r="F224" s="3" t="s">
        <v>18</v>
      </c>
      <c r="G224" s="3" t="s">
        <v>19</v>
      </c>
      <c r="H224" s="4" t="s">
        <v>19</v>
      </c>
      <c r="I224" s="1" t="s">
        <v>1128</v>
      </c>
      <c r="J224" s="1" t="s">
        <v>1129</v>
      </c>
      <c r="K224" s="1" t="s">
        <v>1130</v>
      </c>
      <c r="L224" s="3" t="str">
        <f t="shared" si="0"/>
        <v>Outstanding</v>
      </c>
      <c r="M224" s="11" t="s">
        <v>19</v>
      </c>
    </row>
    <row r="225" spans="1:13" ht="60" customHeight="1" x14ac:dyDescent="0.35">
      <c r="A225" s="9" t="s">
        <v>1131</v>
      </c>
      <c r="B225" s="1" t="s">
        <v>1132</v>
      </c>
      <c r="C225" s="2" t="s">
        <v>15</v>
      </c>
      <c r="D225" s="3" t="s">
        <v>16</v>
      </c>
      <c r="E225" s="3" t="s">
        <v>17</v>
      </c>
      <c r="F225" s="3" t="s">
        <v>18</v>
      </c>
      <c r="G225" s="3" t="s">
        <v>19</v>
      </c>
      <c r="H225" s="4" t="s">
        <v>19</v>
      </c>
      <c r="I225" s="1" t="s">
        <v>1133</v>
      </c>
      <c r="J225" s="1" t="s">
        <v>1134</v>
      </c>
      <c r="K225" s="1" t="s">
        <v>1135</v>
      </c>
      <c r="L225" s="3" t="str">
        <f t="shared" si="0"/>
        <v>Outstanding</v>
      </c>
      <c r="M225" s="11" t="s">
        <v>19</v>
      </c>
    </row>
    <row r="226" spans="1:13" ht="60" customHeight="1" x14ac:dyDescent="0.35">
      <c r="A226" s="9" t="s">
        <v>1136</v>
      </c>
      <c r="B226" s="1" t="s">
        <v>1137</v>
      </c>
      <c r="C226" s="2" t="s">
        <v>15</v>
      </c>
      <c r="D226" s="3" t="s">
        <v>16</v>
      </c>
      <c r="E226" s="3" t="s">
        <v>17</v>
      </c>
      <c r="F226" s="3" t="s">
        <v>18</v>
      </c>
      <c r="G226" s="3" t="s">
        <v>19</v>
      </c>
      <c r="H226" s="4" t="s">
        <v>19</v>
      </c>
      <c r="I226" s="1" t="s">
        <v>1138</v>
      </c>
      <c r="J226" s="1" t="s">
        <v>1139</v>
      </c>
      <c r="K226" s="1" t="s">
        <v>1140</v>
      </c>
      <c r="L226" s="3" t="str">
        <f t="shared" si="0"/>
        <v>Outstanding</v>
      </c>
      <c r="M226" s="11" t="s">
        <v>19</v>
      </c>
    </row>
    <row r="227" spans="1:13" ht="60" customHeight="1" x14ac:dyDescent="0.35">
      <c r="A227" s="9" t="s">
        <v>1141</v>
      </c>
      <c r="B227" s="1" t="s">
        <v>1142</v>
      </c>
      <c r="C227" s="2" t="s">
        <v>30</v>
      </c>
      <c r="D227" s="3" t="s">
        <v>16</v>
      </c>
      <c r="E227" s="3" t="s">
        <v>17</v>
      </c>
      <c r="F227" s="3" t="s">
        <v>18</v>
      </c>
      <c r="G227" s="3" t="s">
        <v>19</v>
      </c>
      <c r="H227" s="4" t="s">
        <v>19</v>
      </c>
      <c r="I227" s="1" t="s">
        <v>1143</v>
      </c>
      <c r="J227" s="1" t="s">
        <v>1144</v>
      </c>
      <c r="K227" s="1" t="s">
        <v>1145</v>
      </c>
      <c r="L227" s="3" t="str">
        <f t="shared" si="0"/>
        <v>Outstanding</v>
      </c>
      <c r="M227" s="11" t="s">
        <v>19</v>
      </c>
    </row>
    <row r="228" spans="1:13" ht="60" customHeight="1" x14ac:dyDescent="0.35">
      <c r="A228" s="9" t="s">
        <v>1146</v>
      </c>
      <c r="B228" s="1" t="s">
        <v>1147</v>
      </c>
      <c r="C228" s="2" t="s">
        <v>15</v>
      </c>
      <c r="D228" s="3" t="s">
        <v>16</v>
      </c>
      <c r="E228" s="3" t="s">
        <v>17</v>
      </c>
      <c r="F228" s="3" t="s">
        <v>18</v>
      </c>
      <c r="G228" s="3" t="s">
        <v>19</v>
      </c>
      <c r="H228" s="4" t="s">
        <v>19</v>
      </c>
      <c r="I228" s="1" t="s">
        <v>1148</v>
      </c>
      <c r="J228" s="1" t="s">
        <v>1149</v>
      </c>
      <c r="K228" s="1" t="s">
        <v>1150</v>
      </c>
      <c r="L228" s="3" t="str">
        <f t="shared" si="0"/>
        <v>Outstanding</v>
      </c>
      <c r="M228" s="11" t="s">
        <v>19</v>
      </c>
    </row>
    <row r="229" spans="1:13" ht="60" customHeight="1" x14ac:dyDescent="0.35">
      <c r="A229" s="9" t="s">
        <v>1151</v>
      </c>
      <c r="B229" s="1" t="s">
        <v>1152</v>
      </c>
      <c r="C229" s="2" t="s">
        <v>15</v>
      </c>
      <c r="D229" s="3" t="s">
        <v>16</v>
      </c>
      <c r="E229" s="3" t="s">
        <v>17</v>
      </c>
      <c r="F229" s="3" t="s">
        <v>18</v>
      </c>
      <c r="G229" s="3" t="s">
        <v>19</v>
      </c>
      <c r="H229" s="4" t="s">
        <v>19</v>
      </c>
      <c r="I229" s="1" t="s">
        <v>1153</v>
      </c>
      <c r="J229" s="1" t="s">
        <v>1149</v>
      </c>
      <c r="K229" s="1" t="s">
        <v>1154</v>
      </c>
      <c r="L229" s="3" t="str">
        <f t="shared" si="0"/>
        <v>Outstanding</v>
      </c>
      <c r="M229" s="11" t="s">
        <v>19</v>
      </c>
    </row>
    <row r="230" spans="1:13" ht="60" customHeight="1" x14ac:dyDescent="0.35">
      <c r="A230" s="9" t="s">
        <v>1155</v>
      </c>
      <c r="B230" s="1" t="s">
        <v>1156</v>
      </c>
      <c r="C230" s="2" t="s">
        <v>15</v>
      </c>
      <c r="D230" s="3" t="s">
        <v>16</v>
      </c>
      <c r="E230" s="3" t="s">
        <v>17</v>
      </c>
      <c r="F230" s="3" t="s">
        <v>18</v>
      </c>
      <c r="G230" s="3" t="s">
        <v>19</v>
      </c>
      <c r="H230" s="4" t="s">
        <v>19</v>
      </c>
      <c r="I230" s="1" t="s">
        <v>1157</v>
      </c>
      <c r="J230" s="1" t="s">
        <v>1149</v>
      </c>
      <c r="K230" s="1" t="s">
        <v>1158</v>
      </c>
      <c r="L230" s="3" t="str">
        <f t="shared" si="0"/>
        <v>Outstanding</v>
      </c>
      <c r="M230" s="11" t="s">
        <v>19</v>
      </c>
    </row>
    <row r="231" spans="1:13" ht="60" customHeight="1" x14ac:dyDescent="0.35">
      <c r="A231" s="9" t="s">
        <v>1159</v>
      </c>
      <c r="B231" s="1" t="s">
        <v>1160</v>
      </c>
      <c r="C231" s="2" t="s">
        <v>15</v>
      </c>
      <c r="D231" s="3" t="s">
        <v>16</v>
      </c>
      <c r="E231" s="3" t="s">
        <v>17</v>
      </c>
      <c r="F231" s="3" t="s">
        <v>18</v>
      </c>
      <c r="G231" s="3" t="s">
        <v>19</v>
      </c>
      <c r="H231" s="4" t="s">
        <v>19</v>
      </c>
      <c r="I231" s="1" t="s">
        <v>1161</v>
      </c>
      <c r="J231" s="1" t="s">
        <v>1149</v>
      </c>
      <c r="K231" s="1" t="s">
        <v>1162</v>
      </c>
      <c r="L231" s="3" t="str">
        <f t="shared" si="0"/>
        <v>Outstanding</v>
      </c>
      <c r="M231" s="11" t="s">
        <v>19</v>
      </c>
    </row>
    <row r="232" spans="1:13" ht="60" customHeight="1" x14ac:dyDescent="0.35">
      <c r="A232" s="9" t="s">
        <v>1163</v>
      </c>
      <c r="B232" s="1" t="s">
        <v>1164</v>
      </c>
      <c r="C232" s="2" t="s">
        <v>15</v>
      </c>
      <c r="D232" s="3" t="s">
        <v>16</v>
      </c>
      <c r="E232" s="3" t="s">
        <v>17</v>
      </c>
      <c r="F232" s="3" t="s">
        <v>18</v>
      </c>
      <c r="G232" s="3" t="s">
        <v>19</v>
      </c>
      <c r="H232" s="4" t="s">
        <v>19</v>
      </c>
      <c r="I232" s="1" t="s">
        <v>1165</v>
      </c>
      <c r="J232" s="1" t="s">
        <v>1149</v>
      </c>
      <c r="K232" s="1" t="s">
        <v>1166</v>
      </c>
      <c r="L232" s="3" t="str">
        <f t="shared" si="0"/>
        <v>Outstanding</v>
      </c>
      <c r="M232" s="11" t="s">
        <v>19</v>
      </c>
    </row>
    <row r="233" spans="1:13" ht="60" customHeight="1" x14ac:dyDescent="0.35">
      <c r="A233" s="9" t="s">
        <v>1167</v>
      </c>
      <c r="B233" s="1" t="s">
        <v>1168</v>
      </c>
      <c r="C233" s="2" t="s">
        <v>15</v>
      </c>
      <c r="D233" s="3" t="s">
        <v>16</v>
      </c>
      <c r="E233" s="3" t="s">
        <v>17</v>
      </c>
      <c r="F233" s="3" t="s">
        <v>18</v>
      </c>
      <c r="G233" s="3" t="s">
        <v>19</v>
      </c>
      <c r="H233" s="4" t="s">
        <v>19</v>
      </c>
      <c r="I233" s="1" t="s">
        <v>1169</v>
      </c>
      <c r="J233" s="1" t="s">
        <v>1149</v>
      </c>
      <c r="K233" s="1" t="s">
        <v>1170</v>
      </c>
      <c r="L233" s="3" t="str">
        <f t="shared" si="0"/>
        <v>Outstanding</v>
      </c>
      <c r="M233" s="11" t="s">
        <v>19</v>
      </c>
    </row>
    <row r="234" spans="1:13" ht="60" customHeight="1" x14ac:dyDescent="0.35">
      <c r="A234" s="9" t="s">
        <v>1171</v>
      </c>
      <c r="B234" s="1" t="s">
        <v>1172</v>
      </c>
      <c r="C234" s="2" t="s">
        <v>30</v>
      </c>
      <c r="D234" s="3" t="s">
        <v>16</v>
      </c>
      <c r="E234" s="3" t="s">
        <v>17</v>
      </c>
      <c r="F234" s="3" t="s">
        <v>18</v>
      </c>
      <c r="G234" s="3" t="s">
        <v>19</v>
      </c>
      <c r="H234" s="4" t="s">
        <v>19</v>
      </c>
      <c r="I234" s="1" t="s">
        <v>1173</v>
      </c>
      <c r="J234" s="1" t="s">
        <v>1149</v>
      </c>
      <c r="K234" s="1" t="s">
        <v>1174</v>
      </c>
      <c r="L234" s="3" t="str">
        <f t="shared" si="0"/>
        <v>Outstanding</v>
      </c>
      <c r="M234" s="11" t="s">
        <v>19</v>
      </c>
    </row>
    <row r="235" spans="1:13" ht="60" customHeight="1" x14ac:dyDescent="0.35">
      <c r="A235" s="9" t="s">
        <v>1175</v>
      </c>
      <c r="B235" s="1" t="s">
        <v>1176</v>
      </c>
      <c r="C235" s="2" t="s">
        <v>15</v>
      </c>
      <c r="D235" s="3" t="s">
        <v>16</v>
      </c>
      <c r="E235" s="3" t="s">
        <v>17</v>
      </c>
      <c r="F235" s="3" t="s">
        <v>18</v>
      </c>
      <c r="G235" s="3" t="s">
        <v>19</v>
      </c>
      <c r="H235" s="4" t="s">
        <v>19</v>
      </c>
      <c r="I235" s="1" t="s">
        <v>1177</v>
      </c>
      <c r="J235" s="1" t="s">
        <v>1178</v>
      </c>
      <c r="K235" s="1" t="s">
        <v>1179</v>
      </c>
      <c r="L235" s="3" t="str">
        <f t="shared" si="0"/>
        <v>Outstanding</v>
      </c>
      <c r="M235" s="11" t="s">
        <v>19</v>
      </c>
    </row>
    <row r="236" spans="1:13" ht="60" customHeight="1" x14ac:dyDescent="0.35">
      <c r="A236" s="9" t="s">
        <v>1180</v>
      </c>
      <c r="B236" s="1" t="s">
        <v>1181</v>
      </c>
      <c r="C236" s="2" t="s">
        <v>15</v>
      </c>
      <c r="D236" s="3" t="s">
        <v>16</v>
      </c>
      <c r="E236" s="3" t="s">
        <v>17</v>
      </c>
      <c r="F236" s="3" t="s">
        <v>18</v>
      </c>
      <c r="G236" s="3" t="s">
        <v>19</v>
      </c>
      <c r="H236" s="4" t="s">
        <v>19</v>
      </c>
      <c r="I236" s="1" t="s">
        <v>1182</v>
      </c>
      <c r="J236" s="1" t="s">
        <v>1183</v>
      </c>
      <c r="K236" s="1" t="s">
        <v>1184</v>
      </c>
      <c r="L236" s="3" t="str">
        <f t="shared" si="0"/>
        <v>Outstanding</v>
      </c>
      <c r="M236" s="11" t="s">
        <v>19</v>
      </c>
    </row>
    <row r="237" spans="1:13" ht="60" customHeight="1" x14ac:dyDescent="0.35">
      <c r="A237" s="9" t="s">
        <v>1185</v>
      </c>
      <c r="B237" s="1" t="s">
        <v>1186</v>
      </c>
      <c r="C237" s="2" t="s">
        <v>41</v>
      </c>
      <c r="D237" s="3" t="s">
        <v>16</v>
      </c>
      <c r="E237" s="3" t="s">
        <v>17</v>
      </c>
      <c r="F237" s="3" t="s">
        <v>18</v>
      </c>
      <c r="G237" s="3" t="s">
        <v>19</v>
      </c>
      <c r="H237" s="4" t="s">
        <v>19</v>
      </c>
      <c r="I237" s="1" t="s">
        <v>1187</v>
      </c>
      <c r="J237" s="1" t="s">
        <v>1188</v>
      </c>
      <c r="K237" s="1" t="s">
        <v>1189</v>
      </c>
      <c r="L237" s="3" t="str">
        <f t="shared" si="0"/>
        <v>Outstanding</v>
      </c>
      <c r="M237" s="11" t="s">
        <v>19</v>
      </c>
    </row>
    <row r="238" spans="1:13" ht="60" customHeight="1" x14ac:dyDescent="0.35">
      <c r="A238" s="9" t="s">
        <v>1190</v>
      </c>
      <c r="B238" s="1" t="s">
        <v>1191</v>
      </c>
      <c r="C238" s="2" t="s">
        <v>41</v>
      </c>
      <c r="D238" s="3" t="s">
        <v>16</v>
      </c>
      <c r="E238" s="3" t="s">
        <v>17</v>
      </c>
      <c r="F238" s="3" t="s">
        <v>18</v>
      </c>
      <c r="G238" s="3" t="s">
        <v>19</v>
      </c>
      <c r="H238" s="4" t="s">
        <v>19</v>
      </c>
      <c r="I238" s="1" t="s">
        <v>1192</v>
      </c>
      <c r="J238" s="1" t="s">
        <v>1193</v>
      </c>
      <c r="K238" s="1" t="s">
        <v>1194</v>
      </c>
      <c r="L238" s="3" t="str">
        <f t="shared" si="0"/>
        <v>Outstanding</v>
      </c>
      <c r="M238" s="11" t="s">
        <v>19</v>
      </c>
    </row>
    <row r="239" spans="1:13" ht="60" customHeight="1" x14ac:dyDescent="0.35">
      <c r="A239" s="9" t="s">
        <v>1195</v>
      </c>
      <c r="B239" s="1" t="s">
        <v>1196</v>
      </c>
      <c r="C239" s="2" t="s">
        <v>15</v>
      </c>
      <c r="D239" s="3" t="s">
        <v>16</v>
      </c>
      <c r="E239" s="3" t="s">
        <v>17</v>
      </c>
      <c r="F239" s="3" t="s">
        <v>18</v>
      </c>
      <c r="G239" s="3" t="s">
        <v>19</v>
      </c>
      <c r="H239" s="4" t="s">
        <v>19</v>
      </c>
      <c r="I239" s="1" t="s">
        <v>1197</v>
      </c>
      <c r="J239" s="1" t="s">
        <v>1198</v>
      </c>
      <c r="K239" s="1" t="s">
        <v>1199</v>
      </c>
      <c r="L239" s="3" t="str">
        <f t="shared" si="0"/>
        <v>Outstanding</v>
      </c>
      <c r="M239" s="11" t="s">
        <v>19</v>
      </c>
    </row>
    <row r="240" spans="1:13" ht="60" customHeight="1" x14ac:dyDescent="0.35">
      <c r="A240" s="9" t="s">
        <v>1200</v>
      </c>
      <c r="B240" s="1" t="s">
        <v>1201</v>
      </c>
      <c r="C240" s="2" t="s">
        <v>15</v>
      </c>
      <c r="D240" s="3" t="s">
        <v>16</v>
      </c>
      <c r="E240" s="3" t="s">
        <v>17</v>
      </c>
      <c r="F240" s="3" t="s">
        <v>18</v>
      </c>
      <c r="G240" s="3" t="s">
        <v>19</v>
      </c>
      <c r="H240" s="4" t="s">
        <v>19</v>
      </c>
      <c r="I240" s="1" t="s">
        <v>1202</v>
      </c>
      <c r="J240" s="1" t="s">
        <v>1203</v>
      </c>
      <c r="K240" s="1" t="s">
        <v>1204</v>
      </c>
      <c r="L240" s="3" t="str">
        <f t="shared" si="0"/>
        <v>Outstanding</v>
      </c>
      <c r="M240" s="11" t="s">
        <v>19</v>
      </c>
    </row>
    <row r="241" spans="1:13" ht="60" customHeight="1" x14ac:dyDescent="0.35">
      <c r="A241" s="9" t="s">
        <v>1205</v>
      </c>
      <c r="B241" s="1" t="s">
        <v>1206</v>
      </c>
      <c r="C241" s="2" t="s">
        <v>15</v>
      </c>
      <c r="D241" s="3" t="s">
        <v>16</v>
      </c>
      <c r="E241" s="3" t="s">
        <v>17</v>
      </c>
      <c r="F241" s="3" t="s">
        <v>18</v>
      </c>
      <c r="G241" s="3" t="s">
        <v>19</v>
      </c>
      <c r="H241" s="4" t="s">
        <v>19</v>
      </c>
      <c r="I241" s="1" t="s">
        <v>1207</v>
      </c>
      <c r="J241" s="1" t="s">
        <v>1208</v>
      </c>
      <c r="K241" s="1" t="s">
        <v>1209</v>
      </c>
      <c r="L241" s="3" t="str">
        <f t="shared" si="0"/>
        <v>Outstanding</v>
      </c>
      <c r="M241" s="11" t="s">
        <v>19</v>
      </c>
    </row>
    <row r="242" spans="1:13" ht="60" customHeight="1" x14ac:dyDescent="0.35">
      <c r="A242" s="9" t="s">
        <v>1210</v>
      </c>
      <c r="B242" s="1" t="s">
        <v>1211</v>
      </c>
      <c r="C242" s="2" t="s">
        <v>15</v>
      </c>
      <c r="D242" s="3" t="s">
        <v>16</v>
      </c>
      <c r="E242" s="3" t="s">
        <v>17</v>
      </c>
      <c r="F242" s="3" t="s">
        <v>18</v>
      </c>
      <c r="G242" s="3" t="s">
        <v>19</v>
      </c>
      <c r="H242" s="4" t="s">
        <v>19</v>
      </c>
      <c r="I242" s="1" t="s">
        <v>1212</v>
      </c>
      <c r="J242" s="1" t="s">
        <v>1213</v>
      </c>
      <c r="K242" s="1" t="s">
        <v>1214</v>
      </c>
      <c r="L242" s="3" t="str">
        <f t="shared" si="0"/>
        <v>Outstanding</v>
      </c>
      <c r="M242" s="11" t="s">
        <v>19</v>
      </c>
    </row>
    <row r="243" spans="1:13" ht="60" customHeight="1" x14ac:dyDescent="0.35">
      <c r="A243" s="9" t="s">
        <v>1215</v>
      </c>
      <c r="B243" s="1" t="s">
        <v>1216</v>
      </c>
      <c r="C243" s="2" t="s">
        <v>15</v>
      </c>
      <c r="D243" s="3" t="s">
        <v>16</v>
      </c>
      <c r="E243" s="3" t="s">
        <v>17</v>
      </c>
      <c r="F243" s="3" t="s">
        <v>18</v>
      </c>
      <c r="G243" s="3" t="s">
        <v>19</v>
      </c>
      <c r="H243" s="4" t="s">
        <v>19</v>
      </c>
      <c r="I243" s="1" t="s">
        <v>1217</v>
      </c>
      <c r="J243" s="1" t="s">
        <v>1218</v>
      </c>
      <c r="K243" s="1" t="s">
        <v>1219</v>
      </c>
      <c r="L243" s="3" t="str">
        <f t="shared" si="0"/>
        <v>Outstanding</v>
      </c>
      <c r="M243" s="11" t="s">
        <v>19</v>
      </c>
    </row>
    <row r="244" spans="1:13" ht="60" customHeight="1" x14ac:dyDescent="0.35">
      <c r="A244" s="9" t="s">
        <v>1220</v>
      </c>
      <c r="B244" s="1" t="s">
        <v>1221</v>
      </c>
      <c r="C244" s="2" t="s">
        <v>15</v>
      </c>
      <c r="D244" s="3" t="s">
        <v>16</v>
      </c>
      <c r="E244" s="3" t="s">
        <v>17</v>
      </c>
      <c r="F244" s="3" t="s">
        <v>18</v>
      </c>
      <c r="G244" s="3" t="s">
        <v>19</v>
      </c>
      <c r="H244" s="4" t="s">
        <v>19</v>
      </c>
      <c r="I244" s="1" t="s">
        <v>1222</v>
      </c>
      <c r="J244" s="1" t="s">
        <v>1223</v>
      </c>
      <c r="K244" s="1" t="s">
        <v>1224</v>
      </c>
      <c r="L244" s="3" t="str">
        <f t="shared" si="0"/>
        <v>Outstanding</v>
      </c>
      <c r="M244" s="11" t="s">
        <v>19</v>
      </c>
    </row>
    <row r="245" spans="1:13" ht="60" customHeight="1" x14ac:dyDescent="0.35">
      <c r="A245" s="9" t="s">
        <v>1225</v>
      </c>
      <c r="B245" s="1" t="s">
        <v>1226</v>
      </c>
      <c r="C245" s="2" t="s">
        <v>15</v>
      </c>
      <c r="D245" s="3" t="s">
        <v>16</v>
      </c>
      <c r="E245" s="3" t="s">
        <v>17</v>
      </c>
      <c r="F245" s="3" t="s">
        <v>18</v>
      </c>
      <c r="G245" s="3" t="s">
        <v>19</v>
      </c>
      <c r="H245" s="4" t="s">
        <v>19</v>
      </c>
      <c r="I245" s="1" t="s">
        <v>1227</v>
      </c>
      <c r="J245" s="1" t="s">
        <v>1228</v>
      </c>
      <c r="K245" s="1" t="s">
        <v>1229</v>
      </c>
      <c r="L245" s="3" t="str">
        <f t="shared" si="0"/>
        <v>Outstanding</v>
      </c>
      <c r="M245" s="11" t="s">
        <v>19</v>
      </c>
    </row>
    <row r="246" spans="1:13" ht="60" customHeight="1" x14ac:dyDescent="0.35">
      <c r="A246" s="9" t="s">
        <v>1230</v>
      </c>
      <c r="B246" s="1" t="s">
        <v>1231</v>
      </c>
      <c r="C246" s="2" t="s">
        <v>15</v>
      </c>
      <c r="D246" s="3" t="s">
        <v>16</v>
      </c>
      <c r="E246" s="3" t="s">
        <v>17</v>
      </c>
      <c r="F246" s="3" t="s">
        <v>18</v>
      </c>
      <c r="G246" s="3" t="s">
        <v>19</v>
      </c>
      <c r="H246" s="4" t="s">
        <v>19</v>
      </c>
      <c r="I246" s="1" t="s">
        <v>1232</v>
      </c>
      <c r="J246" s="1" t="s">
        <v>1233</v>
      </c>
      <c r="K246" s="1" t="s">
        <v>1234</v>
      </c>
      <c r="L246" s="3" t="str">
        <f t="shared" si="0"/>
        <v>Outstanding</v>
      </c>
      <c r="M246" s="11" t="s">
        <v>19</v>
      </c>
    </row>
    <row r="247" spans="1:13" ht="60" customHeight="1" x14ac:dyDescent="0.35">
      <c r="A247" s="9" t="s">
        <v>1235</v>
      </c>
      <c r="B247" s="1" t="s">
        <v>1236</v>
      </c>
      <c r="C247" s="2" t="s">
        <v>15</v>
      </c>
      <c r="D247" s="3" t="s">
        <v>16</v>
      </c>
      <c r="E247" s="3" t="s">
        <v>17</v>
      </c>
      <c r="F247" s="3" t="s">
        <v>18</v>
      </c>
      <c r="G247" s="3" t="s">
        <v>19</v>
      </c>
      <c r="H247" s="4" t="s">
        <v>19</v>
      </c>
      <c r="I247" s="1" t="s">
        <v>1237</v>
      </c>
      <c r="J247" s="1" t="s">
        <v>1238</v>
      </c>
      <c r="K247" s="1" t="s">
        <v>1239</v>
      </c>
      <c r="L247" s="3" t="str">
        <f t="shared" si="0"/>
        <v>Outstanding</v>
      </c>
      <c r="M247" s="11" t="s">
        <v>19</v>
      </c>
    </row>
    <row r="248" spans="1:13" ht="60" customHeight="1" x14ac:dyDescent="0.35">
      <c r="A248" s="9" t="s">
        <v>1240</v>
      </c>
      <c r="B248" s="1" t="s">
        <v>1241</v>
      </c>
      <c r="C248" s="2" t="s">
        <v>15</v>
      </c>
      <c r="D248" s="3" t="s">
        <v>16</v>
      </c>
      <c r="E248" s="3" t="s">
        <v>17</v>
      </c>
      <c r="F248" s="3" t="s">
        <v>18</v>
      </c>
      <c r="G248" s="3" t="s">
        <v>19</v>
      </c>
      <c r="H248" s="4" t="s">
        <v>19</v>
      </c>
      <c r="I248" s="1" t="s">
        <v>1242</v>
      </c>
      <c r="J248" s="1" t="s">
        <v>1243</v>
      </c>
      <c r="K248" s="1" t="s">
        <v>1244</v>
      </c>
      <c r="L248" s="3" t="str">
        <f t="shared" si="0"/>
        <v>Outstanding</v>
      </c>
      <c r="M248" s="11" t="s">
        <v>19</v>
      </c>
    </row>
    <row r="249" spans="1:13" ht="60" customHeight="1" x14ac:dyDescent="0.35">
      <c r="A249" s="9" t="s">
        <v>1245</v>
      </c>
      <c r="B249" s="1" t="s">
        <v>1246</v>
      </c>
      <c r="C249" s="2" t="s">
        <v>15</v>
      </c>
      <c r="D249" s="3" t="s">
        <v>16</v>
      </c>
      <c r="E249" s="3" t="s">
        <v>17</v>
      </c>
      <c r="F249" s="3" t="s">
        <v>18</v>
      </c>
      <c r="G249" s="3" t="s">
        <v>19</v>
      </c>
      <c r="H249" s="4" t="s">
        <v>19</v>
      </c>
      <c r="I249" s="1" t="s">
        <v>1247</v>
      </c>
      <c r="J249" s="1" t="s">
        <v>1248</v>
      </c>
      <c r="K249" s="1" t="s">
        <v>1249</v>
      </c>
      <c r="L249" s="3" t="str">
        <f t="shared" si="0"/>
        <v>Outstanding</v>
      </c>
      <c r="M249" s="11" t="s">
        <v>19</v>
      </c>
    </row>
    <row r="250" spans="1:13" ht="60" customHeight="1" x14ac:dyDescent="0.35">
      <c r="A250" s="9" t="s">
        <v>1250</v>
      </c>
      <c r="B250" s="1" t="s">
        <v>1251</v>
      </c>
      <c r="C250" s="2" t="s">
        <v>15</v>
      </c>
      <c r="D250" s="3" t="s">
        <v>16</v>
      </c>
      <c r="E250" s="3" t="s">
        <v>17</v>
      </c>
      <c r="F250" s="3" t="s">
        <v>18</v>
      </c>
      <c r="G250" s="3" t="s">
        <v>19</v>
      </c>
      <c r="H250" s="4" t="s">
        <v>19</v>
      </c>
      <c r="I250" s="1" t="s">
        <v>1252</v>
      </c>
      <c r="J250" s="1" t="s">
        <v>1253</v>
      </c>
      <c r="K250" s="1" t="s">
        <v>1254</v>
      </c>
      <c r="L250" s="3" t="str">
        <f t="shared" si="0"/>
        <v>Outstanding</v>
      </c>
      <c r="M250" s="11" t="s">
        <v>19</v>
      </c>
    </row>
    <row r="251" spans="1:13" ht="60" customHeight="1" x14ac:dyDescent="0.35">
      <c r="A251" s="9" t="s">
        <v>1255</v>
      </c>
      <c r="B251" s="1" t="s">
        <v>1256</v>
      </c>
      <c r="C251" s="2" t="s">
        <v>15</v>
      </c>
      <c r="D251" s="3" t="s">
        <v>16</v>
      </c>
      <c r="E251" s="3" t="s">
        <v>17</v>
      </c>
      <c r="F251" s="3" t="s">
        <v>18</v>
      </c>
      <c r="G251" s="3" t="s">
        <v>19</v>
      </c>
      <c r="H251" s="4" t="s">
        <v>19</v>
      </c>
      <c r="I251" s="1" t="s">
        <v>1257</v>
      </c>
      <c r="J251" s="1" t="s">
        <v>1258</v>
      </c>
      <c r="K251" s="1" t="s">
        <v>1259</v>
      </c>
      <c r="L251" s="3" t="str">
        <f t="shared" si="0"/>
        <v>Outstanding</v>
      </c>
      <c r="M251" s="11" t="s">
        <v>19</v>
      </c>
    </row>
    <row r="252" spans="1:13" ht="60" customHeight="1" x14ac:dyDescent="0.35">
      <c r="A252" s="10" t="s">
        <v>1260</v>
      </c>
      <c r="B252" s="5" t="s">
        <v>1261</v>
      </c>
      <c r="C252" s="6" t="s">
        <v>15</v>
      </c>
      <c r="D252" s="7" t="s">
        <v>16</v>
      </c>
      <c r="E252" s="7" t="s">
        <v>17</v>
      </c>
      <c r="F252" s="7" t="s">
        <v>18</v>
      </c>
      <c r="G252" s="7" t="s">
        <v>19</v>
      </c>
      <c r="H252" s="8" t="s">
        <v>19</v>
      </c>
      <c r="I252" s="5" t="s">
        <v>1262</v>
      </c>
      <c r="J252" s="5" t="s">
        <v>1263</v>
      </c>
      <c r="K252" s="5" t="s">
        <v>1264</v>
      </c>
      <c r="L252" s="7" t="str">
        <f t="shared" si="0"/>
        <v>Outstanding</v>
      </c>
      <c r="M252" s="12" t="s">
        <v>19</v>
      </c>
    </row>
    <row r="256" spans="1:13" ht="32" customHeight="1" x14ac:dyDescent="0.35">
      <c r="A256" s="265" t="s">
        <v>1265</v>
      </c>
      <c r="B256" s="265"/>
      <c r="C256" s="265"/>
      <c r="D256" s="265"/>
    </row>
  </sheetData>
  <mergeCells count="1">
    <mergeCell ref="A256:D256"/>
  </mergeCells>
  <conditionalFormatting sqref="C2:C252">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252">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252">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252">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252" xr:uid="{00000000-0002-0000-0200-000000000000}">
      <formula1>"Must,Should,Could,Won't,Unassigned"</formula1>
    </dataValidation>
    <dataValidation type="list" showErrorMessage="1" errorTitle="Invalid Value" error="Please select a value from the list: Low, Medium, High, Unassessed." sqref="E2:E252" xr:uid="{00000000-0002-0000-0200-000001000000}">
      <formula1>"Low,Medium,High,Unassessed"</formula1>
    </dataValidation>
    <dataValidation type="list" showErrorMessage="1" errorTitle="Invalid Value" error="Please select a value from the list: Phase1, Phase2, Phase3, Phase4, Phase5, Pending." sqref="F2:F25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52" xr:uid="{00000000-0002-0000-0200-000003000000}">
      <formula1>"Implemented,Testing,Failed,Compensated,Risk Accepted,N/A"</formula1>
    </dataValidation>
  </dataValidations>
  <hyperlinks>
    <hyperlink ref="A25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1411</v>
      </c>
      <c r="C2" s="282" t="s">
        <v>1411</v>
      </c>
      <c r="D2" s="282" t="s">
        <v>1411</v>
      </c>
      <c r="E2" s="282" t="s">
        <v>1411</v>
      </c>
      <c r="F2" s="282" t="s">
        <v>1411</v>
      </c>
      <c r="G2" s="282" t="s">
        <v>1411</v>
      </c>
      <c r="H2" s="286" t="s">
        <v>1412</v>
      </c>
      <c r="I2" s="286" t="s">
        <v>1412</v>
      </c>
      <c r="J2" s="286" t="s">
        <v>1412</v>
      </c>
      <c r="K2" s="286" t="s">
        <v>1412</v>
      </c>
      <c r="L2" s="286" t="s">
        <v>1412</v>
      </c>
      <c r="M2" s="285" t="s">
        <v>1413</v>
      </c>
      <c r="N2" s="285" t="s">
        <v>1413</v>
      </c>
      <c r="O2" s="287" t="s">
        <v>1414</v>
      </c>
      <c r="P2" s="287" t="s">
        <v>1414</v>
      </c>
      <c r="Q2" s="283" t="s">
        <v>11</v>
      </c>
      <c r="R2" s="283" t="s">
        <v>11</v>
      </c>
      <c r="S2" s="283" t="s">
        <v>11</v>
      </c>
      <c r="T2" s="284" t="s">
        <v>1415</v>
      </c>
    </row>
    <row r="3" spans="2:20" ht="35" customHeight="1" x14ac:dyDescent="0.35">
      <c r="B3" s="70" t="s">
        <v>1416</v>
      </c>
      <c r="C3" s="70" t="s">
        <v>1417</v>
      </c>
      <c r="D3" s="70" t="s">
        <v>1418</v>
      </c>
      <c r="E3" s="70" t="s">
        <v>1419</v>
      </c>
      <c r="F3" s="70" t="s">
        <v>1420</v>
      </c>
      <c r="G3" s="70" t="s">
        <v>9</v>
      </c>
      <c r="H3" s="71" t="s">
        <v>1421</v>
      </c>
      <c r="I3" s="71" t="s">
        <v>1422</v>
      </c>
      <c r="J3" s="71" t="s">
        <v>1423</v>
      </c>
      <c r="K3" s="71" t="s">
        <v>1424</v>
      </c>
      <c r="L3" s="71" t="s">
        <v>1356</v>
      </c>
      <c r="M3" s="72" t="s">
        <v>1425</v>
      </c>
      <c r="N3" s="72" t="s">
        <v>1426</v>
      </c>
      <c r="O3" s="73" t="s">
        <v>1427</v>
      </c>
      <c r="P3" s="73" t="s">
        <v>1428</v>
      </c>
      <c r="Q3" s="74" t="s">
        <v>11</v>
      </c>
      <c r="R3" s="74" t="s">
        <v>1429</v>
      </c>
      <c r="S3" s="74" t="s">
        <v>1430</v>
      </c>
      <c r="T3" s="75" t="s">
        <v>1431</v>
      </c>
    </row>
    <row r="4" spans="2:20" ht="60" customHeight="1" x14ac:dyDescent="0.35">
      <c r="B4" s="76" t="s">
        <v>1432</v>
      </c>
      <c r="C4" s="76" t="s">
        <v>1433</v>
      </c>
      <c r="D4" s="76" t="s">
        <v>1434</v>
      </c>
      <c r="E4" s="76" t="s">
        <v>1435</v>
      </c>
      <c r="F4" s="76" t="s">
        <v>1436</v>
      </c>
      <c r="G4" s="76" t="s">
        <v>1437</v>
      </c>
      <c r="H4" s="76" t="s">
        <v>1438</v>
      </c>
      <c r="I4" s="76" t="s">
        <v>1439</v>
      </c>
      <c r="J4" s="76" t="s">
        <v>1440</v>
      </c>
      <c r="K4" s="76" t="s">
        <v>1441</v>
      </c>
      <c r="L4" s="76" t="s">
        <v>1442</v>
      </c>
      <c r="M4" s="76" t="s">
        <v>1443</v>
      </c>
      <c r="N4" s="76" t="s">
        <v>1444</v>
      </c>
      <c r="O4" s="76" t="s">
        <v>1445</v>
      </c>
      <c r="P4" s="76" t="s">
        <v>1446</v>
      </c>
      <c r="Q4" s="76" t="s">
        <v>1447</v>
      </c>
      <c r="R4" s="76" t="s">
        <v>1448</v>
      </c>
      <c r="S4" s="76" t="s">
        <v>1449</v>
      </c>
      <c r="T4" s="76" t="s">
        <v>1450</v>
      </c>
    </row>
    <row r="5" spans="2:20" ht="60" customHeight="1" x14ac:dyDescent="0.35">
      <c r="B5" s="38" t="s">
        <v>1451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1452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1453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1454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1455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1456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1457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1458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1459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1460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1461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1462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1463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1464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1465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1466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1467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1468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1469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1470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1471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1472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1473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1474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1475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1476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1477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1478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1479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1480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1481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1482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1483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1484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1485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1486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1487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1488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1489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1490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1491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1492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1493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1494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1495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1496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1497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1498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1499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1500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1265</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1501</v>
      </c>
      <c r="B1" s="104" t="s">
        <v>0</v>
      </c>
      <c r="C1" s="104" t="s">
        <v>1502</v>
      </c>
      <c r="D1" s="104" t="s">
        <v>9</v>
      </c>
      <c r="E1" s="104" t="s">
        <v>1503</v>
      </c>
      <c r="F1" s="104" t="s">
        <v>1504</v>
      </c>
      <c r="G1" s="104" t="s">
        <v>1505</v>
      </c>
      <c r="H1" s="104" t="s">
        <v>1506</v>
      </c>
      <c r="I1" s="104" t="s">
        <v>1507</v>
      </c>
      <c r="J1" s="104" t="s">
        <v>1508</v>
      </c>
      <c r="K1" s="104" t="s">
        <v>1509</v>
      </c>
      <c r="L1" s="104" t="s">
        <v>1510</v>
      </c>
      <c r="M1" s="104" t="s">
        <v>1511</v>
      </c>
      <c r="N1" s="104" t="s">
        <v>1512</v>
      </c>
      <c r="O1" s="104" t="s">
        <v>1513</v>
      </c>
      <c r="P1" s="104" t="s">
        <v>1514</v>
      </c>
      <c r="Q1" s="104" t="s">
        <v>1515</v>
      </c>
      <c r="R1" s="104" t="s">
        <v>1516</v>
      </c>
      <c r="S1" s="104" t="s">
        <v>1517</v>
      </c>
      <c r="T1" s="104" t="s">
        <v>1518</v>
      </c>
      <c r="U1" s="104" t="s">
        <v>1519</v>
      </c>
      <c r="V1" s="104" t="s">
        <v>1520</v>
      </c>
      <c r="W1" s="104" t="s">
        <v>1521</v>
      </c>
      <c r="X1" s="104" t="s">
        <v>1522</v>
      </c>
      <c r="Y1" s="104" t="s">
        <v>1523</v>
      </c>
      <c r="Z1" s="104" t="s">
        <v>1524</v>
      </c>
      <c r="AA1" s="104" t="s">
        <v>1525</v>
      </c>
      <c r="AB1" s="104" t="s">
        <v>1526</v>
      </c>
      <c r="AC1" s="104" t="s">
        <v>1527</v>
      </c>
      <c r="AD1" s="104" t="s">
        <v>1528</v>
      </c>
      <c r="AE1" s="104" t="s">
        <v>1529</v>
      </c>
      <c r="AF1" s="104" t="s">
        <v>1530</v>
      </c>
      <c r="AG1" s="104" t="s">
        <v>1531</v>
      </c>
      <c r="AH1" s="104" t="s">
        <v>1532</v>
      </c>
      <c r="AI1" s="104" t="s">
        <v>1533</v>
      </c>
      <c r="AJ1" s="104" t="s">
        <v>1534</v>
      </c>
      <c r="AK1" s="104" t="s">
        <v>1535</v>
      </c>
      <c r="AL1" s="104" t="s">
        <v>1536</v>
      </c>
      <c r="AM1" s="104" t="s">
        <v>1537</v>
      </c>
      <c r="AN1" s="104" t="s">
        <v>1538</v>
      </c>
      <c r="AO1" s="104" t="s">
        <v>1539</v>
      </c>
      <c r="AP1" s="104" t="s">
        <v>1540</v>
      </c>
      <c r="AQ1" s="104" t="s">
        <v>1541</v>
      </c>
      <c r="AR1" s="104" t="s">
        <v>1542</v>
      </c>
      <c r="AS1" s="104" t="s">
        <v>1543</v>
      </c>
      <c r="AT1" s="104" t="s">
        <v>1544</v>
      </c>
      <c r="AU1" s="104" t="s">
        <v>1545</v>
      </c>
      <c r="AV1" s="104" t="s">
        <v>1546</v>
      </c>
      <c r="AW1" s="105" t="s">
        <v>1547</v>
      </c>
    </row>
    <row r="2" spans="1:49" ht="60" customHeight="1" outlineLevel="1" x14ac:dyDescent="0.35">
      <c r="A2" s="97" t="s">
        <v>1548</v>
      </c>
      <c r="B2" s="80">
        <v>1</v>
      </c>
      <c r="C2" s="82" t="s">
        <v>19</v>
      </c>
      <c r="D2" s="84" t="s">
        <v>1549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1548</v>
      </c>
      <c r="B3" s="81" t="s">
        <v>1550</v>
      </c>
      <c r="C3" s="83" t="s">
        <v>1551</v>
      </c>
      <c r="D3" s="85" t="s">
        <v>1552</v>
      </c>
      <c r="E3" s="85" t="s">
        <v>1553</v>
      </c>
      <c r="F3" s="86" t="s">
        <v>1554</v>
      </c>
      <c r="G3" s="86" t="s">
        <v>1555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1548</v>
      </c>
      <c r="B4" s="81" t="s">
        <v>1556</v>
      </c>
      <c r="C4" s="83" t="s">
        <v>1557</v>
      </c>
      <c r="D4" s="85" t="s">
        <v>1558</v>
      </c>
      <c r="E4" s="85" t="s">
        <v>1559</v>
      </c>
      <c r="F4" s="86" t="s">
        <v>1554</v>
      </c>
      <c r="G4" s="86" t="s">
        <v>1560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1548</v>
      </c>
      <c r="B5" s="81" t="s">
        <v>1561</v>
      </c>
      <c r="C5" s="83" t="s">
        <v>1562</v>
      </c>
      <c r="D5" s="85" t="s">
        <v>1563</v>
      </c>
      <c r="E5" s="85" t="s">
        <v>1564</v>
      </c>
      <c r="F5" s="86" t="s">
        <v>1554</v>
      </c>
      <c r="G5" s="86" t="s">
        <v>1565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1548</v>
      </c>
      <c r="B6" s="81" t="s">
        <v>1566</v>
      </c>
      <c r="C6" s="83" t="s">
        <v>1567</v>
      </c>
      <c r="D6" s="85" t="s">
        <v>1568</v>
      </c>
      <c r="E6" s="85" t="s">
        <v>1569</v>
      </c>
      <c r="F6" s="86" t="s">
        <v>1554</v>
      </c>
      <c r="G6" s="86" t="s">
        <v>1555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1548</v>
      </c>
      <c r="B7" s="81" t="s">
        <v>1570</v>
      </c>
      <c r="C7" s="83" t="s">
        <v>1571</v>
      </c>
      <c r="D7" s="85" t="s">
        <v>1572</v>
      </c>
      <c r="E7" s="85" t="s">
        <v>1573</v>
      </c>
      <c r="F7" s="86" t="s">
        <v>1554</v>
      </c>
      <c r="G7" s="86" t="s">
        <v>1565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1574</v>
      </c>
      <c r="B8" s="80">
        <v>2</v>
      </c>
      <c r="C8" s="82" t="s">
        <v>19</v>
      </c>
      <c r="D8" s="84" t="s">
        <v>1575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1574</v>
      </c>
      <c r="B9" s="81" t="s">
        <v>1576</v>
      </c>
      <c r="C9" s="83" t="s">
        <v>1577</v>
      </c>
      <c r="D9" s="85" t="s">
        <v>1578</v>
      </c>
      <c r="E9" s="85" t="s">
        <v>1579</v>
      </c>
      <c r="F9" s="86" t="s">
        <v>1580</v>
      </c>
      <c r="G9" s="86" t="s">
        <v>1555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1574</v>
      </c>
      <c r="B10" s="81" t="s">
        <v>1581</v>
      </c>
      <c r="C10" s="83" t="s">
        <v>1582</v>
      </c>
      <c r="D10" s="85" t="s">
        <v>1583</v>
      </c>
      <c r="E10" s="85" t="s">
        <v>1584</v>
      </c>
      <c r="F10" s="86" t="s">
        <v>1580</v>
      </c>
      <c r="G10" s="86" t="s">
        <v>1555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1574</v>
      </c>
      <c r="B11" s="81" t="s">
        <v>1585</v>
      </c>
      <c r="C11" s="83" t="s">
        <v>1586</v>
      </c>
      <c r="D11" s="85" t="s">
        <v>1587</v>
      </c>
      <c r="E11" s="85" t="s">
        <v>1588</v>
      </c>
      <c r="F11" s="86" t="s">
        <v>1580</v>
      </c>
      <c r="G11" s="86" t="s">
        <v>1560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1574</v>
      </c>
      <c r="B12" s="81" t="s">
        <v>1589</v>
      </c>
      <c r="C12" s="83" t="s">
        <v>1590</v>
      </c>
      <c r="D12" s="85" t="s">
        <v>1591</v>
      </c>
      <c r="E12" s="85" t="s">
        <v>1592</v>
      </c>
      <c r="F12" s="86" t="s">
        <v>1580</v>
      </c>
      <c r="G12" s="86" t="s">
        <v>1565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1574</v>
      </c>
      <c r="B13" s="81" t="s">
        <v>1593</v>
      </c>
      <c r="C13" s="83" t="s">
        <v>1594</v>
      </c>
      <c r="D13" s="85" t="s">
        <v>1595</v>
      </c>
      <c r="E13" s="85" t="s">
        <v>1596</v>
      </c>
      <c r="F13" s="86" t="s">
        <v>1580</v>
      </c>
      <c r="G13" s="86" t="s">
        <v>1597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1574</v>
      </c>
      <c r="B14" s="81" t="s">
        <v>1598</v>
      </c>
      <c r="C14" s="83" t="s">
        <v>1599</v>
      </c>
      <c r="D14" s="85" t="s">
        <v>1600</v>
      </c>
      <c r="E14" s="85" t="s">
        <v>1601</v>
      </c>
      <c r="F14" s="86" t="s">
        <v>1580</v>
      </c>
      <c r="G14" s="86" t="s">
        <v>1597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1574</v>
      </c>
      <c r="B15" s="81" t="s">
        <v>1602</v>
      </c>
      <c r="C15" s="83" t="s">
        <v>1603</v>
      </c>
      <c r="D15" s="85" t="s">
        <v>1604</v>
      </c>
      <c r="E15" s="85" t="s">
        <v>1605</v>
      </c>
      <c r="F15" s="86" t="s">
        <v>1580</v>
      </c>
      <c r="G15" s="86" t="s">
        <v>1597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1606</v>
      </c>
      <c r="B16" s="80">
        <v>3</v>
      </c>
      <c r="C16" s="82" t="s">
        <v>19</v>
      </c>
      <c r="D16" s="84" t="s">
        <v>1607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1606</v>
      </c>
      <c r="B17" s="81" t="s">
        <v>1608</v>
      </c>
      <c r="C17" s="83" t="s">
        <v>1609</v>
      </c>
      <c r="D17" s="85" t="s">
        <v>1610</v>
      </c>
      <c r="E17" s="85" t="s">
        <v>1611</v>
      </c>
      <c r="F17" s="86" t="s">
        <v>1612</v>
      </c>
      <c r="G17" s="86" t="s">
        <v>1613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1606</v>
      </c>
      <c r="B18" s="81" t="s">
        <v>1614</v>
      </c>
      <c r="C18" s="83" t="s">
        <v>1615</v>
      </c>
      <c r="D18" s="85" t="s">
        <v>1616</v>
      </c>
      <c r="E18" s="85" t="s">
        <v>1617</v>
      </c>
      <c r="F18" s="86" t="s">
        <v>1612</v>
      </c>
      <c r="G18" s="86" t="s">
        <v>1555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1606</v>
      </c>
      <c r="B19" s="81" t="s">
        <v>1618</v>
      </c>
      <c r="C19" s="83" t="s">
        <v>1619</v>
      </c>
      <c r="D19" s="85" t="s">
        <v>1620</v>
      </c>
      <c r="E19" s="85" t="s">
        <v>1621</v>
      </c>
      <c r="F19" s="86" t="s">
        <v>1612</v>
      </c>
      <c r="G19" s="86" t="s">
        <v>1597</v>
      </c>
      <c r="H19" s="86">
        <v>1</v>
      </c>
      <c r="I19" s="88">
        <f>IF(COUNTIF(J19:AW19,"&lt;&gt;")=0,"",SUMPRODUCT(((Recommendations[ImplStatus]="Implemented")+(Recommendations[ImplStatus]="Compensated"))*ISNUMBER(MATCH(Recommendations[Id],J19:AW19,0)))/COUNTIF(J19:AW19,"&lt;&gt;"))</f>
        <v>0</v>
      </c>
      <c r="J19" s="90" t="s">
        <v>80</v>
      </c>
      <c r="K19" s="90" t="s">
        <v>160</v>
      </c>
      <c r="L19" s="90" t="s">
        <v>180</v>
      </c>
      <c r="M19" s="90" t="s">
        <v>185</v>
      </c>
      <c r="N19" s="90" t="s">
        <v>225</v>
      </c>
      <c r="O19" s="90" t="s">
        <v>300</v>
      </c>
      <c r="P19" s="90" t="s">
        <v>310</v>
      </c>
      <c r="Q19" s="90" t="s">
        <v>330</v>
      </c>
      <c r="R19" s="90" t="s">
        <v>335</v>
      </c>
      <c r="S19" s="90" t="s">
        <v>340</v>
      </c>
      <c r="T19" s="90" t="s">
        <v>345</v>
      </c>
      <c r="U19" s="90" t="s">
        <v>350</v>
      </c>
      <c r="V19" s="90" t="s">
        <v>400</v>
      </c>
      <c r="W19" s="90" t="s">
        <v>554</v>
      </c>
      <c r="X19" s="90" t="s">
        <v>569</v>
      </c>
      <c r="Y19" s="90" t="s">
        <v>593</v>
      </c>
      <c r="Z19" s="90" t="s">
        <v>1077</v>
      </c>
      <c r="AA19" s="90" t="s">
        <v>1121</v>
      </c>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1606</v>
      </c>
      <c r="B20" s="81" t="s">
        <v>1622</v>
      </c>
      <c r="C20" s="83" t="s">
        <v>1623</v>
      </c>
      <c r="D20" s="85" t="s">
        <v>1624</v>
      </c>
      <c r="E20" s="85" t="s">
        <v>1625</v>
      </c>
      <c r="F20" s="86" t="s">
        <v>1612</v>
      </c>
      <c r="G20" s="86" t="s">
        <v>1597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1606</v>
      </c>
      <c r="B21" s="81" t="s">
        <v>1626</v>
      </c>
      <c r="C21" s="83" t="s">
        <v>1627</v>
      </c>
      <c r="D21" s="85" t="s">
        <v>1628</v>
      </c>
      <c r="E21" s="85" t="s">
        <v>1629</v>
      </c>
      <c r="F21" s="86" t="s">
        <v>1612</v>
      </c>
      <c r="G21" s="86" t="s">
        <v>1597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1606</v>
      </c>
      <c r="B22" s="81" t="s">
        <v>1630</v>
      </c>
      <c r="C22" s="83" t="s">
        <v>1631</v>
      </c>
      <c r="D22" s="85" t="s">
        <v>1632</v>
      </c>
      <c r="E22" s="85" t="s">
        <v>1633</v>
      </c>
      <c r="F22" s="86" t="s">
        <v>1612</v>
      </c>
      <c r="G22" s="86" t="s">
        <v>1597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1606</v>
      </c>
      <c r="B23" s="81" t="s">
        <v>1634</v>
      </c>
      <c r="C23" s="83" t="s">
        <v>1635</v>
      </c>
      <c r="D23" s="85" t="s">
        <v>1636</v>
      </c>
      <c r="E23" s="85" t="s">
        <v>1637</v>
      </c>
      <c r="F23" s="86" t="s">
        <v>1612</v>
      </c>
      <c r="G23" s="86" t="s">
        <v>1555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1606</v>
      </c>
      <c r="B24" s="81" t="s">
        <v>1638</v>
      </c>
      <c r="C24" s="83" t="s">
        <v>1639</v>
      </c>
      <c r="D24" s="85" t="s">
        <v>1640</v>
      </c>
      <c r="E24" s="85" t="s">
        <v>1641</v>
      </c>
      <c r="F24" s="86" t="s">
        <v>1612</v>
      </c>
      <c r="G24" s="86" t="s">
        <v>1555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1606</v>
      </c>
      <c r="B25" s="81" t="s">
        <v>1642</v>
      </c>
      <c r="C25" s="83" t="s">
        <v>1643</v>
      </c>
      <c r="D25" s="85" t="s">
        <v>1644</v>
      </c>
      <c r="E25" s="85" t="s">
        <v>1645</v>
      </c>
      <c r="F25" s="86" t="s">
        <v>1612</v>
      </c>
      <c r="G25" s="86" t="s">
        <v>1597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1606</v>
      </c>
      <c r="B26" s="81" t="s">
        <v>1646</v>
      </c>
      <c r="C26" s="83" t="s">
        <v>1647</v>
      </c>
      <c r="D26" s="85" t="s">
        <v>1648</v>
      </c>
      <c r="E26" s="85" t="s">
        <v>1649</v>
      </c>
      <c r="F26" s="86" t="s">
        <v>1612</v>
      </c>
      <c r="G26" s="86" t="s">
        <v>1597</v>
      </c>
      <c r="H26" s="86">
        <v>2</v>
      </c>
      <c r="I26" s="88">
        <f>IF(COUNTIF(J26:AW26,"&lt;&gt;")=0,"",SUMPRODUCT(((Recommendations[ImplStatus]="Implemented")+(Recommendations[ImplStatus]="Compensated"))*ISNUMBER(MATCH(Recommendations[Id],J26:AW26,0)))/COUNTIF(J26:AW26,"&lt;&gt;"))</f>
        <v>0</v>
      </c>
      <c r="J26" s="90" t="s">
        <v>200</v>
      </c>
      <c r="K26" s="90" t="s">
        <v>230</v>
      </c>
      <c r="L26" s="90" t="s">
        <v>260</v>
      </c>
      <c r="M26" s="90" t="s">
        <v>265</v>
      </c>
      <c r="N26" s="90" t="s">
        <v>270</v>
      </c>
      <c r="O26" s="90" t="s">
        <v>280</v>
      </c>
      <c r="P26" s="90" t="s">
        <v>325</v>
      </c>
      <c r="Q26" s="90" t="s">
        <v>385</v>
      </c>
      <c r="R26" s="90" t="s">
        <v>410</v>
      </c>
      <c r="S26" s="90" t="s">
        <v>420</v>
      </c>
      <c r="T26" s="90" t="s">
        <v>425</v>
      </c>
      <c r="U26" s="90" t="s">
        <v>430</v>
      </c>
      <c r="V26" s="90" t="s">
        <v>450</v>
      </c>
      <c r="W26" s="90" t="s">
        <v>500</v>
      </c>
      <c r="X26" s="90" t="s">
        <v>579</v>
      </c>
      <c r="Y26" s="90" t="s">
        <v>584</v>
      </c>
      <c r="Z26" s="90" t="s">
        <v>588</v>
      </c>
      <c r="AA26" s="90" t="s">
        <v>653</v>
      </c>
      <c r="AB26" s="90" t="s">
        <v>1106</v>
      </c>
      <c r="AC26" s="90" t="s">
        <v>1111</v>
      </c>
      <c r="AD26" s="90" t="s">
        <v>1116</v>
      </c>
      <c r="AE26" s="90" t="s">
        <v>1175</v>
      </c>
      <c r="AF26" s="90" t="s">
        <v>1210</v>
      </c>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1606</v>
      </c>
      <c r="B27" s="81" t="s">
        <v>1650</v>
      </c>
      <c r="C27" s="83" t="s">
        <v>1651</v>
      </c>
      <c r="D27" s="85" t="s">
        <v>1652</v>
      </c>
      <c r="E27" s="85" t="s">
        <v>1653</v>
      </c>
      <c r="F27" s="86" t="s">
        <v>1612</v>
      </c>
      <c r="G27" s="86" t="s">
        <v>1597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1606</v>
      </c>
      <c r="B28" s="81" t="s">
        <v>1654</v>
      </c>
      <c r="C28" s="83" t="s">
        <v>1655</v>
      </c>
      <c r="D28" s="85" t="s">
        <v>1656</v>
      </c>
      <c r="E28" s="85" t="s">
        <v>1657</v>
      </c>
      <c r="F28" s="86" t="s">
        <v>1612</v>
      </c>
      <c r="G28" s="86" t="s">
        <v>1597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1606</v>
      </c>
      <c r="B29" s="81" t="s">
        <v>1658</v>
      </c>
      <c r="C29" s="83" t="s">
        <v>1659</v>
      </c>
      <c r="D29" s="85" t="s">
        <v>1660</v>
      </c>
      <c r="E29" s="85" t="s">
        <v>1661</v>
      </c>
      <c r="F29" s="86" t="s">
        <v>1612</v>
      </c>
      <c r="G29" s="86" t="s">
        <v>1597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1606</v>
      </c>
      <c r="B30" s="81" t="s">
        <v>1662</v>
      </c>
      <c r="C30" s="83" t="s">
        <v>1663</v>
      </c>
      <c r="D30" s="85" t="s">
        <v>1664</v>
      </c>
      <c r="E30" s="85" t="s">
        <v>1665</v>
      </c>
      <c r="F30" s="86" t="s">
        <v>1612</v>
      </c>
      <c r="G30" s="86" t="s">
        <v>1565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1666</v>
      </c>
      <c r="B31" s="80">
        <v>4</v>
      </c>
      <c r="C31" s="82" t="s">
        <v>19</v>
      </c>
      <c r="D31" s="84" t="s">
        <v>1667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1666</v>
      </c>
      <c r="B32" s="81" t="s">
        <v>1668</v>
      </c>
      <c r="C32" s="83" t="s">
        <v>1669</v>
      </c>
      <c r="D32" s="85" t="s">
        <v>1670</v>
      </c>
      <c r="E32" s="85" t="s">
        <v>1671</v>
      </c>
      <c r="F32" s="86" t="s">
        <v>1672</v>
      </c>
      <c r="G32" s="86" t="s">
        <v>1613</v>
      </c>
      <c r="H32" s="86">
        <v>1</v>
      </c>
      <c r="I32" s="88">
        <f>IF(COUNTIF(J32:AW32,"&lt;&gt;")=0,"",SUMPRODUCT(((Recommendations[ImplStatus]="Implemented")+(Recommendations[ImplStatus]="Compensated"))*ISNUMBER(MATCH(Recommendations[Id],J32:AW32,0)))/COUNTIF(J32:AW32,"&lt;&gt;"))</f>
        <v>0</v>
      </c>
      <c r="J32" s="90" t="s">
        <v>175</v>
      </c>
      <c r="K32" s="90" t="s">
        <v>475</v>
      </c>
      <c r="L32" s="90" t="s">
        <v>559</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1666</v>
      </c>
      <c r="B33" s="81" t="s">
        <v>1673</v>
      </c>
      <c r="C33" s="83" t="s">
        <v>1674</v>
      </c>
      <c r="D33" s="85" t="s">
        <v>1675</v>
      </c>
      <c r="E33" s="85" t="s">
        <v>1676</v>
      </c>
      <c r="F33" s="86" t="s">
        <v>1672</v>
      </c>
      <c r="G33" s="86" t="s">
        <v>1613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1666</v>
      </c>
      <c r="B34" s="81" t="s">
        <v>1677</v>
      </c>
      <c r="C34" s="83" t="s">
        <v>1678</v>
      </c>
      <c r="D34" s="85" t="s">
        <v>1679</v>
      </c>
      <c r="E34" s="85" t="s">
        <v>1680</v>
      </c>
      <c r="F34" s="86" t="s">
        <v>1554</v>
      </c>
      <c r="G34" s="86" t="s">
        <v>1597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1666</v>
      </c>
      <c r="B35" s="81" t="s">
        <v>1681</v>
      </c>
      <c r="C35" s="83" t="s">
        <v>1682</v>
      </c>
      <c r="D35" s="85" t="s">
        <v>1683</v>
      </c>
      <c r="E35" s="85" t="s">
        <v>1684</v>
      </c>
      <c r="F35" s="86" t="s">
        <v>1554</v>
      </c>
      <c r="G35" s="86" t="s">
        <v>1597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1666</v>
      </c>
      <c r="B36" s="81" t="s">
        <v>1685</v>
      </c>
      <c r="C36" s="83" t="s">
        <v>1686</v>
      </c>
      <c r="D36" s="85" t="s">
        <v>1687</v>
      </c>
      <c r="E36" s="85" t="s">
        <v>1688</v>
      </c>
      <c r="F36" s="86" t="s">
        <v>1554</v>
      </c>
      <c r="G36" s="86" t="s">
        <v>1597</v>
      </c>
      <c r="H36" s="86">
        <v>1</v>
      </c>
      <c r="I36" s="88">
        <f>IF(COUNTIF(J36:AW36,"&lt;&gt;")=0,"",SUMPRODUCT(((Recommendations[ImplStatus]="Implemented")+(Recommendations[ImplStatus]="Compensated"))*ISNUMBER(MATCH(Recommendations[Id],J36:AW36,0)))/COUNTIF(J36:AW36,"&lt;&gt;"))</f>
        <v>0</v>
      </c>
      <c r="J36" s="90" t="s">
        <v>1136</v>
      </c>
      <c r="K36" s="90" t="s">
        <v>1180</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1666</v>
      </c>
      <c r="B37" s="81" t="s">
        <v>1689</v>
      </c>
      <c r="C37" s="83" t="s">
        <v>1690</v>
      </c>
      <c r="D37" s="85" t="s">
        <v>1691</v>
      </c>
      <c r="E37" s="85" t="s">
        <v>1692</v>
      </c>
      <c r="F37" s="86" t="s">
        <v>1554</v>
      </c>
      <c r="G37" s="86" t="s">
        <v>1597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1666</v>
      </c>
      <c r="B38" s="81" t="s">
        <v>1693</v>
      </c>
      <c r="C38" s="83" t="s">
        <v>1694</v>
      </c>
      <c r="D38" s="85" t="s">
        <v>1695</v>
      </c>
      <c r="E38" s="85" t="s">
        <v>1696</v>
      </c>
      <c r="F38" s="86" t="s">
        <v>1697</v>
      </c>
      <c r="G38" s="86" t="s">
        <v>1597</v>
      </c>
      <c r="H38" s="86">
        <v>1</v>
      </c>
      <c r="I38" s="88">
        <f>IF(COUNTIF(J38:AW38,"&lt;&gt;")=0,"",SUMPRODUCT(((Recommendations[ImplStatus]="Implemented")+(Recommendations[ImplStatus]="Compensated"))*ISNUMBER(MATCH(Recommendations[Id],J38:AW38,0)))/COUNTIF(J38:AW38,"&lt;&gt;"))</f>
        <v>0</v>
      </c>
      <c r="J38" s="90" t="s">
        <v>130</v>
      </c>
      <c r="K38" s="90" t="s">
        <v>135</v>
      </c>
      <c r="L38" s="90" t="s">
        <v>140</v>
      </c>
      <c r="M38" s="90" t="s">
        <v>205</v>
      </c>
      <c r="N38" s="90" t="s">
        <v>1047</v>
      </c>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1666</v>
      </c>
      <c r="B39" s="81" t="s">
        <v>1698</v>
      </c>
      <c r="C39" s="83" t="s">
        <v>1699</v>
      </c>
      <c r="D39" s="85" t="s">
        <v>1700</v>
      </c>
      <c r="E39" s="85" t="s">
        <v>1701</v>
      </c>
      <c r="F39" s="86" t="s">
        <v>1554</v>
      </c>
      <c r="G39" s="86" t="s">
        <v>1597</v>
      </c>
      <c r="H39" s="86">
        <v>2</v>
      </c>
      <c r="I39" s="88">
        <f>IF(COUNTIF(J39:AW39,"&lt;&gt;")=0,"",SUMPRODUCT(((Recommendations[ImplStatus]="Implemented")+(Recommendations[ImplStatus]="Compensated"))*ISNUMBER(MATCH(Recommendations[Id],J39:AW39,0)))/COUNTIF(J39:AW39,"&lt;&gt;"))</f>
        <v>0</v>
      </c>
      <c r="J39" s="90" t="s">
        <v>155</v>
      </c>
      <c r="K39" s="90" t="s">
        <v>355</v>
      </c>
      <c r="L39" s="90" t="s">
        <v>365</v>
      </c>
      <c r="M39" s="90" t="s">
        <v>370</v>
      </c>
      <c r="N39" s="90" t="s">
        <v>375</v>
      </c>
      <c r="O39" s="90" t="s">
        <v>440</v>
      </c>
      <c r="P39" s="90" t="s">
        <v>480</v>
      </c>
      <c r="Q39" s="90" t="s">
        <v>495</v>
      </c>
      <c r="R39" s="90" t="s">
        <v>519</v>
      </c>
      <c r="S39" s="90" t="s">
        <v>524</v>
      </c>
      <c r="T39" s="90" t="s">
        <v>529</v>
      </c>
      <c r="U39" s="90" t="s">
        <v>539</v>
      </c>
      <c r="V39" s="90" t="s">
        <v>708</v>
      </c>
      <c r="W39" s="90" t="s">
        <v>718</v>
      </c>
      <c r="X39" s="90" t="s">
        <v>728</v>
      </c>
      <c r="Y39" s="90" t="s">
        <v>733</v>
      </c>
      <c r="Z39" s="90" t="s">
        <v>738</v>
      </c>
      <c r="AA39" s="90" t="s">
        <v>743</v>
      </c>
      <c r="AB39" s="90" t="s">
        <v>748</v>
      </c>
      <c r="AC39" s="90" t="s">
        <v>753</v>
      </c>
      <c r="AD39" s="90" t="s">
        <v>758</v>
      </c>
      <c r="AE39" s="90" t="s">
        <v>763</v>
      </c>
      <c r="AF39" s="90" t="s">
        <v>792</v>
      </c>
      <c r="AG39" s="90" t="s">
        <v>797</v>
      </c>
      <c r="AH39" s="90" t="s">
        <v>802</v>
      </c>
      <c r="AI39" s="90" t="s">
        <v>807</v>
      </c>
      <c r="AJ39" s="90" t="s">
        <v>812</v>
      </c>
      <c r="AK39" s="90" t="s">
        <v>817</v>
      </c>
      <c r="AL39" s="90" t="s">
        <v>822</v>
      </c>
      <c r="AM39" s="90" t="s">
        <v>827</v>
      </c>
      <c r="AN39" s="90" t="s">
        <v>832</v>
      </c>
      <c r="AO39" s="90" t="s">
        <v>837</v>
      </c>
      <c r="AP39" s="90" t="s">
        <v>847</v>
      </c>
      <c r="AQ39" s="90" t="s">
        <v>857</v>
      </c>
      <c r="AR39" s="90" t="s">
        <v>867</v>
      </c>
      <c r="AS39" s="90" t="s">
        <v>872</v>
      </c>
      <c r="AT39" s="90" t="s">
        <v>877</v>
      </c>
      <c r="AU39" s="90" t="s">
        <v>882</v>
      </c>
      <c r="AV39" s="90" t="s">
        <v>887</v>
      </c>
      <c r="AW39" s="101" t="s">
        <v>892</v>
      </c>
    </row>
    <row r="40" spans="1:49" ht="60" customHeight="1" x14ac:dyDescent="0.35">
      <c r="A40" s="98" t="s">
        <v>1666</v>
      </c>
      <c r="B40" s="81" t="s">
        <v>1702</v>
      </c>
      <c r="C40" s="83" t="s">
        <v>1703</v>
      </c>
      <c r="D40" s="85" t="s">
        <v>1704</v>
      </c>
      <c r="E40" s="85" t="s">
        <v>1705</v>
      </c>
      <c r="F40" s="86" t="s">
        <v>1554</v>
      </c>
      <c r="G40" s="86" t="s">
        <v>1597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1666</v>
      </c>
      <c r="B41" s="81" t="s">
        <v>1706</v>
      </c>
      <c r="C41" s="83" t="s">
        <v>1707</v>
      </c>
      <c r="D41" s="85" t="s">
        <v>1708</v>
      </c>
      <c r="E41" s="85" t="s">
        <v>1709</v>
      </c>
      <c r="F41" s="86" t="s">
        <v>1554</v>
      </c>
      <c r="G41" s="86" t="s">
        <v>1597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1666</v>
      </c>
      <c r="B42" s="81" t="s">
        <v>1710</v>
      </c>
      <c r="C42" s="83" t="s">
        <v>1711</v>
      </c>
      <c r="D42" s="85" t="s">
        <v>1712</v>
      </c>
      <c r="E42" s="85" t="s">
        <v>1713</v>
      </c>
      <c r="F42" s="86" t="s">
        <v>1612</v>
      </c>
      <c r="G42" s="86" t="s">
        <v>1597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1666</v>
      </c>
      <c r="B43" s="81" t="s">
        <v>1714</v>
      </c>
      <c r="C43" s="83" t="s">
        <v>1715</v>
      </c>
      <c r="D43" s="85" t="s">
        <v>1716</v>
      </c>
      <c r="E43" s="85" t="s">
        <v>1717</v>
      </c>
      <c r="F43" s="86" t="s">
        <v>1612</v>
      </c>
      <c r="G43" s="86" t="s">
        <v>1597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1718</v>
      </c>
      <c r="B44" s="80">
        <v>5</v>
      </c>
      <c r="C44" s="82" t="s">
        <v>19</v>
      </c>
      <c r="D44" s="84" t="s">
        <v>1719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1718</v>
      </c>
      <c r="B45" s="81" t="s">
        <v>1720</v>
      </c>
      <c r="C45" s="83" t="s">
        <v>1721</v>
      </c>
      <c r="D45" s="85" t="s">
        <v>1722</v>
      </c>
      <c r="E45" s="85" t="s">
        <v>1723</v>
      </c>
      <c r="F45" s="86" t="s">
        <v>1697</v>
      </c>
      <c r="G45" s="86" t="s">
        <v>1555</v>
      </c>
      <c r="H45" s="86">
        <v>1</v>
      </c>
      <c r="I45" s="88">
        <f>IF(COUNTIF(J45:AW45,"&lt;&gt;")=0,"",SUMPRODUCT(((Recommendations[ImplStatus]="Implemented")+(Recommendations[ImplStatus]="Compensated"))*ISNUMBER(MATCH(Recommendations[Id],J45:AW45,0)))/COUNTIF(J45:AW45,"&lt;&gt;"))</f>
        <v>0</v>
      </c>
      <c r="J45" s="90" t="s">
        <v>23</v>
      </c>
      <c r="K45" s="90" t="s">
        <v>210</v>
      </c>
      <c r="L45" s="90" t="s">
        <v>623</v>
      </c>
      <c r="M45" s="90" t="s">
        <v>1185</v>
      </c>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1718</v>
      </c>
      <c r="B46" s="81" t="s">
        <v>1724</v>
      </c>
      <c r="C46" s="83" t="s">
        <v>1725</v>
      </c>
      <c r="D46" s="85" t="s">
        <v>1726</v>
      </c>
      <c r="E46" s="85" t="s">
        <v>1727</v>
      </c>
      <c r="F46" s="86" t="s">
        <v>1697</v>
      </c>
      <c r="G46" s="86" t="s">
        <v>1597</v>
      </c>
      <c r="H46" s="86">
        <v>1</v>
      </c>
      <c r="I46" s="88">
        <f>IF(COUNTIF(J46:AW46,"&lt;&gt;")=0,"",SUMPRODUCT(((Recommendations[ImplStatus]="Implemented")+(Recommendations[ImplStatus]="Compensated"))*ISNUMBER(MATCH(Recommendations[Id],J46:AW46,0)))/COUNTIF(J46:AW46,"&lt;&gt;"))</f>
        <v>0</v>
      </c>
      <c r="J46" s="90" t="s">
        <v>110</v>
      </c>
      <c r="K46" s="90" t="s">
        <v>115</v>
      </c>
      <c r="L46" s="90" t="s">
        <v>120</v>
      </c>
      <c r="M46" s="90" t="s">
        <v>215</v>
      </c>
      <c r="N46" s="90" t="s">
        <v>315</v>
      </c>
      <c r="O46" s="90" t="s">
        <v>360</v>
      </c>
      <c r="P46" s="90" t="s">
        <v>380</v>
      </c>
      <c r="Q46" s="90" t="s">
        <v>598</v>
      </c>
      <c r="R46" s="90" t="s">
        <v>603</v>
      </c>
      <c r="S46" s="90" t="s">
        <v>613</v>
      </c>
      <c r="T46" s="90" t="s">
        <v>628</v>
      </c>
      <c r="U46" s="90" t="s">
        <v>783</v>
      </c>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1718</v>
      </c>
      <c r="B47" s="81" t="s">
        <v>1728</v>
      </c>
      <c r="C47" s="83" t="s">
        <v>1729</v>
      </c>
      <c r="D47" s="85" t="s">
        <v>1730</v>
      </c>
      <c r="E47" s="85" t="s">
        <v>1731</v>
      </c>
      <c r="F47" s="86" t="s">
        <v>1697</v>
      </c>
      <c r="G47" s="86" t="s">
        <v>1597</v>
      </c>
      <c r="H47" s="86">
        <v>1</v>
      </c>
      <c r="I47" s="88">
        <f>IF(COUNTIF(J47:AW47,"&lt;&gt;")=0,"",SUMPRODUCT(((Recommendations[ImplStatus]="Implemented")+(Recommendations[ImplStatus]="Compensated"))*ISNUMBER(MATCH(Recommendations[Id],J47:AW47,0)))/COUNTIF(J47:AW47,"&lt;&gt;"))</f>
        <v>0</v>
      </c>
      <c r="J47" s="90" t="s">
        <v>125</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1718</v>
      </c>
      <c r="B48" s="81" t="s">
        <v>1732</v>
      </c>
      <c r="C48" s="83" t="s">
        <v>1733</v>
      </c>
      <c r="D48" s="85" t="s">
        <v>1734</v>
      </c>
      <c r="E48" s="85" t="s">
        <v>1735</v>
      </c>
      <c r="F48" s="86" t="s">
        <v>1697</v>
      </c>
      <c r="G48" s="86" t="s">
        <v>1597</v>
      </c>
      <c r="H48" s="86">
        <v>1</v>
      </c>
      <c r="I48" s="88">
        <f>IF(COUNTIF(J48:AW48,"&lt;&gt;")=0,"",SUMPRODUCT(((Recommendations[ImplStatus]="Implemented")+(Recommendations[ImplStatus]="Compensated"))*ISNUMBER(MATCH(Recommendations[Id],J48:AW48,0)))/COUNTIF(J48:AW48,"&lt;&gt;"))</f>
        <v>0</v>
      </c>
      <c r="J48" s="90" t="s">
        <v>100</v>
      </c>
      <c r="K48" s="90" t="s">
        <v>105</v>
      </c>
      <c r="L48" s="90" t="s">
        <v>170</v>
      </c>
      <c r="M48" s="90" t="s">
        <v>195</v>
      </c>
      <c r="N48" s="90" t="s">
        <v>220</v>
      </c>
      <c r="O48" s="90" t="s">
        <v>240</v>
      </c>
      <c r="P48" s="90" t="s">
        <v>285</v>
      </c>
      <c r="Q48" s="90" t="s">
        <v>658</v>
      </c>
      <c r="R48" s="90" t="s">
        <v>663</v>
      </c>
      <c r="S48" s="90" t="s">
        <v>668</v>
      </c>
      <c r="T48" s="90" t="s">
        <v>673</v>
      </c>
      <c r="U48" s="90" t="s">
        <v>678</v>
      </c>
      <c r="V48" s="90" t="s">
        <v>683</v>
      </c>
      <c r="W48" s="90" t="s">
        <v>688</v>
      </c>
      <c r="X48" s="90" t="s">
        <v>693</v>
      </c>
      <c r="Y48" s="90" t="s">
        <v>698</v>
      </c>
      <c r="Z48" s="90" t="s">
        <v>862</v>
      </c>
      <c r="AA48" s="90" t="s">
        <v>1062</v>
      </c>
      <c r="AB48" s="90" t="s">
        <v>1072</v>
      </c>
      <c r="AC48" s="90" t="s">
        <v>1086</v>
      </c>
      <c r="AD48" s="90" t="s">
        <v>1091</v>
      </c>
      <c r="AE48" s="90" t="s">
        <v>1096</v>
      </c>
      <c r="AF48" s="90" t="s">
        <v>1101</v>
      </c>
      <c r="AG48" s="90" t="s">
        <v>1126</v>
      </c>
      <c r="AH48" s="90" t="s">
        <v>1131</v>
      </c>
      <c r="AI48" s="90" t="s">
        <v>1141</v>
      </c>
      <c r="AJ48" s="90"/>
      <c r="AK48" s="90"/>
      <c r="AL48" s="90"/>
      <c r="AM48" s="90"/>
      <c r="AN48" s="90"/>
      <c r="AO48" s="90"/>
      <c r="AP48" s="90"/>
      <c r="AQ48" s="90"/>
      <c r="AR48" s="90"/>
      <c r="AS48" s="90"/>
      <c r="AT48" s="90"/>
      <c r="AU48" s="90"/>
      <c r="AV48" s="90"/>
      <c r="AW48" s="101"/>
    </row>
    <row r="49" spans="1:49" ht="60" customHeight="1" x14ac:dyDescent="0.35">
      <c r="A49" s="98" t="s">
        <v>1718</v>
      </c>
      <c r="B49" s="81" t="s">
        <v>1736</v>
      </c>
      <c r="C49" s="83" t="s">
        <v>1737</v>
      </c>
      <c r="D49" s="85" t="s">
        <v>1738</v>
      </c>
      <c r="E49" s="85" t="s">
        <v>1739</v>
      </c>
      <c r="F49" s="86" t="s">
        <v>1697</v>
      </c>
      <c r="G49" s="86" t="s">
        <v>1555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1718</v>
      </c>
      <c r="B50" s="81" t="s">
        <v>1740</v>
      </c>
      <c r="C50" s="83" t="s">
        <v>1741</v>
      </c>
      <c r="D50" s="85" t="s">
        <v>1742</v>
      </c>
      <c r="E50" s="85" t="s">
        <v>1743</v>
      </c>
      <c r="F50" s="86" t="s">
        <v>1697</v>
      </c>
      <c r="G50" s="86" t="s">
        <v>1613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1744</v>
      </c>
      <c r="B51" s="80">
        <v>6</v>
      </c>
      <c r="C51" s="82" t="s">
        <v>19</v>
      </c>
      <c r="D51" s="84" t="s">
        <v>1745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1744</v>
      </c>
      <c r="B52" s="81" t="s">
        <v>1746</v>
      </c>
      <c r="C52" s="83" t="s">
        <v>1747</v>
      </c>
      <c r="D52" s="85" t="s">
        <v>1748</v>
      </c>
      <c r="E52" s="85" t="s">
        <v>1749</v>
      </c>
      <c r="F52" s="86" t="s">
        <v>1672</v>
      </c>
      <c r="G52" s="86" t="s">
        <v>1613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1744</v>
      </c>
      <c r="B53" s="81" t="s">
        <v>1750</v>
      </c>
      <c r="C53" s="83" t="s">
        <v>1751</v>
      </c>
      <c r="D53" s="85" t="s">
        <v>1752</v>
      </c>
      <c r="E53" s="85" t="s">
        <v>1753</v>
      </c>
      <c r="F53" s="86" t="s">
        <v>1672</v>
      </c>
      <c r="G53" s="86" t="s">
        <v>1613</v>
      </c>
      <c r="H53" s="86">
        <v>1</v>
      </c>
      <c r="I53" s="88">
        <f>IF(COUNTIF(J53:AW53,"&lt;&gt;")=0,"",SUMPRODUCT(((Recommendations[ImplStatus]="Implemented")+(Recommendations[ImplStatus]="Compensated"))*ISNUMBER(MATCH(Recommendations[Id],J53:AW53,0)))/COUNTIF(J53:AW53,"&lt;&gt;"))</f>
        <v>0</v>
      </c>
      <c r="J53" s="90" t="s">
        <v>85</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1744</v>
      </c>
      <c r="B54" s="81" t="s">
        <v>1754</v>
      </c>
      <c r="C54" s="83" t="s">
        <v>1755</v>
      </c>
      <c r="D54" s="85" t="s">
        <v>1756</v>
      </c>
      <c r="E54" s="85" t="s">
        <v>1757</v>
      </c>
      <c r="F54" s="86" t="s">
        <v>1697</v>
      </c>
      <c r="G54" s="86" t="s">
        <v>1597</v>
      </c>
      <c r="H54" s="86">
        <v>1</v>
      </c>
      <c r="I54" s="88">
        <f>IF(COUNTIF(J54:AW54,"&lt;&gt;")=0,"",SUMPRODUCT(((Recommendations[ImplStatus]="Implemented")+(Recommendations[ImplStatus]="Compensated"))*ISNUMBER(MATCH(Recommendations[Id],J54:AW54,0)))/COUNTIF(J54:AW54,"&lt;&gt;"))</f>
        <v>0</v>
      </c>
      <c r="J54" s="90" t="s">
        <v>75</v>
      </c>
      <c r="K54" s="90" t="s">
        <v>395</v>
      </c>
      <c r="L54" s="90" t="s">
        <v>703</v>
      </c>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1744</v>
      </c>
      <c r="B55" s="81" t="s">
        <v>1758</v>
      </c>
      <c r="C55" s="83" t="s">
        <v>1759</v>
      </c>
      <c r="D55" s="85" t="s">
        <v>1760</v>
      </c>
      <c r="E55" s="85" t="s">
        <v>1761</v>
      </c>
      <c r="F55" s="86" t="s">
        <v>1697</v>
      </c>
      <c r="G55" s="86" t="s">
        <v>1597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1744</v>
      </c>
      <c r="B56" s="81" t="s">
        <v>1762</v>
      </c>
      <c r="C56" s="83" t="s">
        <v>1763</v>
      </c>
      <c r="D56" s="85" t="s">
        <v>1764</v>
      </c>
      <c r="E56" s="85" t="s">
        <v>1765</v>
      </c>
      <c r="F56" s="86" t="s">
        <v>1697</v>
      </c>
      <c r="G56" s="86" t="s">
        <v>1597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1744</v>
      </c>
      <c r="B57" s="81" t="s">
        <v>1766</v>
      </c>
      <c r="C57" s="83" t="s">
        <v>1767</v>
      </c>
      <c r="D57" s="85" t="s">
        <v>1768</v>
      </c>
      <c r="E57" s="85" t="s">
        <v>1769</v>
      </c>
      <c r="F57" s="86" t="s">
        <v>1580</v>
      </c>
      <c r="G57" s="86" t="s">
        <v>1555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1744</v>
      </c>
      <c r="B58" s="81" t="s">
        <v>1770</v>
      </c>
      <c r="C58" s="83" t="s">
        <v>1771</v>
      </c>
      <c r="D58" s="85" t="s">
        <v>1772</v>
      </c>
      <c r="E58" s="85" t="s">
        <v>1773</v>
      </c>
      <c r="F58" s="86" t="s">
        <v>1697</v>
      </c>
      <c r="G58" s="86" t="s">
        <v>1597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1744</v>
      </c>
      <c r="B59" s="81" t="s">
        <v>1774</v>
      </c>
      <c r="C59" s="83" t="s">
        <v>1775</v>
      </c>
      <c r="D59" s="85" t="s">
        <v>1776</v>
      </c>
      <c r="E59" s="85" t="s">
        <v>1777</v>
      </c>
      <c r="F59" s="86" t="s">
        <v>1697</v>
      </c>
      <c r="G59" s="86" t="s">
        <v>1613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1778</v>
      </c>
      <c r="B60" s="80">
        <v>7</v>
      </c>
      <c r="C60" s="82" t="s">
        <v>19</v>
      </c>
      <c r="D60" s="84" t="s">
        <v>1779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1778</v>
      </c>
      <c r="B61" s="81" t="s">
        <v>1780</v>
      </c>
      <c r="C61" s="83" t="s">
        <v>1781</v>
      </c>
      <c r="D61" s="85" t="s">
        <v>1782</v>
      </c>
      <c r="E61" s="85" t="s">
        <v>1783</v>
      </c>
      <c r="F61" s="86" t="s">
        <v>1672</v>
      </c>
      <c r="G61" s="86" t="s">
        <v>1613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1778</v>
      </c>
      <c r="B62" s="81" t="s">
        <v>1784</v>
      </c>
      <c r="C62" s="83" t="s">
        <v>1785</v>
      </c>
      <c r="D62" s="85" t="s">
        <v>1786</v>
      </c>
      <c r="E62" s="85" t="s">
        <v>1787</v>
      </c>
      <c r="F62" s="86" t="s">
        <v>1672</v>
      </c>
      <c r="G62" s="86" t="s">
        <v>1613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1778</v>
      </c>
      <c r="B63" s="81" t="s">
        <v>1788</v>
      </c>
      <c r="C63" s="83" t="s">
        <v>1789</v>
      </c>
      <c r="D63" s="85" t="s">
        <v>1790</v>
      </c>
      <c r="E63" s="85" t="s">
        <v>1791</v>
      </c>
      <c r="F63" s="86" t="s">
        <v>1580</v>
      </c>
      <c r="G63" s="86" t="s">
        <v>1597</v>
      </c>
      <c r="H63" s="86">
        <v>1</v>
      </c>
      <c r="I63" s="88">
        <f>IF(COUNTIF(J63:AW63,"&lt;&gt;")=0,"",SUMPRODUCT(((Recommendations[ImplStatus]="Implemented")+(Recommendations[ImplStatus]="Compensated"))*ISNUMBER(MATCH(Recommendations[Id],J63:AW63,0)))/COUNTIF(J63:AW63,"&lt;&gt;"))</f>
        <v>0</v>
      </c>
      <c r="J63" s="90" t="s">
        <v>28</v>
      </c>
      <c r="K63" s="90" t="s">
        <v>504</v>
      </c>
      <c r="L63" s="90" t="s">
        <v>509</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1778</v>
      </c>
      <c r="B64" s="81" t="s">
        <v>1792</v>
      </c>
      <c r="C64" s="83" t="s">
        <v>1793</v>
      </c>
      <c r="D64" s="85" t="s">
        <v>1794</v>
      </c>
      <c r="E64" s="85" t="s">
        <v>1795</v>
      </c>
      <c r="F64" s="86" t="s">
        <v>1580</v>
      </c>
      <c r="G64" s="86" t="s">
        <v>1597</v>
      </c>
      <c r="H64" s="86">
        <v>1</v>
      </c>
      <c r="I64" s="88">
        <f>IF(COUNTIF(J64:AW64,"&lt;&gt;")=0,"",SUMPRODUCT(((Recommendations[ImplStatus]="Implemented")+(Recommendations[ImplStatus]="Compensated"))*ISNUMBER(MATCH(Recommendations[Id],J64:AW64,0)))/COUNTIF(J64:AW64,"&lt;&gt;"))</f>
        <v>0</v>
      </c>
      <c r="J64" s="90" t="s">
        <v>504</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1778</v>
      </c>
      <c r="B65" s="81" t="s">
        <v>1796</v>
      </c>
      <c r="C65" s="83" t="s">
        <v>1797</v>
      </c>
      <c r="D65" s="85" t="s">
        <v>1798</v>
      </c>
      <c r="E65" s="85" t="s">
        <v>1799</v>
      </c>
      <c r="F65" s="86" t="s">
        <v>1580</v>
      </c>
      <c r="G65" s="86" t="s">
        <v>1555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1778</v>
      </c>
      <c r="B66" s="81" t="s">
        <v>1800</v>
      </c>
      <c r="C66" s="83" t="s">
        <v>1801</v>
      </c>
      <c r="D66" s="85" t="s">
        <v>1802</v>
      </c>
      <c r="E66" s="85" t="s">
        <v>1803</v>
      </c>
      <c r="F66" s="86" t="s">
        <v>1580</v>
      </c>
      <c r="G66" s="86" t="s">
        <v>1555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1778</v>
      </c>
      <c r="B67" s="81" t="s">
        <v>1804</v>
      </c>
      <c r="C67" s="83" t="s">
        <v>1805</v>
      </c>
      <c r="D67" s="85" t="s">
        <v>1806</v>
      </c>
      <c r="E67" s="85" t="s">
        <v>1807</v>
      </c>
      <c r="F67" s="86" t="s">
        <v>1580</v>
      </c>
      <c r="G67" s="86" t="s">
        <v>1560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1808</v>
      </c>
      <c r="B68" s="80">
        <v>8</v>
      </c>
      <c r="C68" s="82" t="s">
        <v>19</v>
      </c>
      <c r="D68" s="84" t="s">
        <v>1809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1808</v>
      </c>
      <c r="B69" s="81" t="s">
        <v>1810</v>
      </c>
      <c r="C69" s="83" t="s">
        <v>1811</v>
      </c>
      <c r="D69" s="85" t="s">
        <v>1812</v>
      </c>
      <c r="E69" s="85" t="s">
        <v>1813</v>
      </c>
      <c r="F69" s="86" t="s">
        <v>1672</v>
      </c>
      <c r="G69" s="86" t="s">
        <v>1613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1808</v>
      </c>
      <c r="B70" s="81" t="s">
        <v>1814</v>
      </c>
      <c r="C70" s="83" t="s">
        <v>1815</v>
      </c>
      <c r="D70" s="85" t="s">
        <v>1816</v>
      </c>
      <c r="E70" s="85" t="s">
        <v>1817</v>
      </c>
      <c r="F70" s="86" t="s">
        <v>1612</v>
      </c>
      <c r="G70" s="86" t="s">
        <v>1565</v>
      </c>
      <c r="H70" s="86">
        <v>1</v>
      </c>
      <c r="I70" s="88">
        <f>IF(COUNTIF(J70:AW70,"&lt;&gt;")=0,"",SUMPRODUCT(((Recommendations[ImplStatus]="Implemented")+(Recommendations[ImplStatus]="Compensated"))*ISNUMBER(MATCH(Recommendations[Id],J70:AW70,0)))/COUNTIF(J70:AW70,"&lt;&gt;"))</f>
        <v>0</v>
      </c>
      <c r="J70" s="90" t="s">
        <v>50</v>
      </c>
      <c r="K70" s="90" t="s">
        <v>145</v>
      </c>
      <c r="L70" s="90" t="s">
        <v>514</v>
      </c>
      <c r="M70" s="90" t="s">
        <v>608</v>
      </c>
      <c r="N70" s="90" t="s">
        <v>932</v>
      </c>
      <c r="O70" s="90" t="s">
        <v>967</v>
      </c>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1808</v>
      </c>
      <c r="B71" s="81" t="s">
        <v>1818</v>
      </c>
      <c r="C71" s="83" t="s">
        <v>1819</v>
      </c>
      <c r="D71" s="85" t="s">
        <v>1820</v>
      </c>
      <c r="E71" s="85" t="s">
        <v>1821</v>
      </c>
      <c r="F71" s="86" t="s">
        <v>1612</v>
      </c>
      <c r="G71" s="86" t="s">
        <v>1597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1808</v>
      </c>
      <c r="B72" s="81" t="s">
        <v>1822</v>
      </c>
      <c r="C72" s="83" t="s">
        <v>1823</v>
      </c>
      <c r="D72" s="85" t="s">
        <v>1824</v>
      </c>
      <c r="E72" s="85" t="s">
        <v>1825</v>
      </c>
      <c r="F72" s="86" t="s">
        <v>1826</v>
      </c>
      <c r="G72" s="86" t="s">
        <v>1597</v>
      </c>
      <c r="H72" s="86">
        <v>2</v>
      </c>
      <c r="I72" s="88">
        <f>IF(COUNTIF(J72:AW72,"&lt;&gt;")=0,"",SUMPRODUCT(((Recommendations[ImplStatus]="Implemented")+(Recommendations[ImplStatus]="Compensated"))*ISNUMBER(MATCH(Recommendations[Id],J72:AW72,0)))/COUNTIF(J72:AW72,"&lt;&gt;"))</f>
        <v>0</v>
      </c>
      <c r="J72" s="90" t="s">
        <v>485</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1808</v>
      </c>
      <c r="B73" s="81" t="s">
        <v>1827</v>
      </c>
      <c r="C73" s="83" t="s">
        <v>1828</v>
      </c>
      <c r="D73" s="85" t="s">
        <v>1829</v>
      </c>
      <c r="E73" s="85" t="s">
        <v>1830</v>
      </c>
      <c r="F73" s="86" t="s">
        <v>1612</v>
      </c>
      <c r="G73" s="86" t="s">
        <v>1565</v>
      </c>
      <c r="H73" s="86">
        <v>2</v>
      </c>
      <c r="I73" s="88">
        <f>IF(COUNTIF(J73:AW73,"&lt;&gt;")=0,"",SUMPRODUCT(((Recommendations[ImplStatus]="Implemented")+(Recommendations[ImplStatus]="Compensated"))*ISNUMBER(MATCH(Recommendations[Id],J73:AW73,0)))/COUNTIF(J73:AW73,"&lt;&gt;"))</f>
        <v>0</v>
      </c>
      <c r="J73" s="90" t="s">
        <v>608</v>
      </c>
      <c r="K73" s="90" t="s">
        <v>643</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1808</v>
      </c>
      <c r="B74" s="81" t="s">
        <v>1831</v>
      </c>
      <c r="C74" s="83" t="s">
        <v>1832</v>
      </c>
      <c r="D74" s="85" t="s">
        <v>1833</v>
      </c>
      <c r="E74" s="85" t="s">
        <v>1834</v>
      </c>
      <c r="F74" s="86" t="s">
        <v>1612</v>
      </c>
      <c r="G74" s="86" t="s">
        <v>1565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1808</v>
      </c>
      <c r="B75" s="81" t="s">
        <v>1835</v>
      </c>
      <c r="C75" s="83" t="s">
        <v>1836</v>
      </c>
      <c r="D75" s="85" t="s">
        <v>1837</v>
      </c>
      <c r="E75" s="85" t="s">
        <v>1838</v>
      </c>
      <c r="F75" s="86" t="s">
        <v>1612</v>
      </c>
      <c r="G75" s="86" t="s">
        <v>1565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1808</v>
      </c>
      <c r="B76" s="81" t="s">
        <v>1839</v>
      </c>
      <c r="C76" s="83" t="s">
        <v>1840</v>
      </c>
      <c r="D76" s="85" t="s">
        <v>1841</v>
      </c>
      <c r="E76" s="85" t="s">
        <v>1842</v>
      </c>
      <c r="F76" s="86" t="s">
        <v>1612</v>
      </c>
      <c r="G76" s="86" t="s">
        <v>1565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1808</v>
      </c>
      <c r="B77" s="81" t="s">
        <v>1843</v>
      </c>
      <c r="C77" s="83" t="s">
        <v>1844</v>
      </c>
      <c r="D77" s="85" t="s">
        <v>1845</v>
      </c>
      <c r="E77" s="85" t="s">
        <v>1846</v>
      </c>
      <c r="F77" s="86" t="s">
        <v>1612</v>
      </c>
      <c r="G77" s="86" t="s">
        <v>1565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1808</v>
      </c>
      <c r="B78" s="81" t="s">
        <v>1847</v>
      </c>
      <c r="C78" s="83" t="s">
        <v>1848</v>
      </c>
      <c r="D78" s="85" t="s">
        <v>1849</v>
      </c>
      <c r="E78" s="85" t="s">
        <v>1850</v>
      </c>
      <c r="F78" s="86" t="s">
        <v>1612</v>
      </c>
      <c r="G78" s="86" t="s">
        <v>1597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1808</v>
      </c>
      <c r="B79" s="81" t="s">
        <v>1851</v>
      </c>
      <c r="C79" s="83" t="s">
        <v>1852</v>
      </c>
      <c r="D79" s="85" t="s">
        <v>1853</v>
      </c>
      <c r="E79" s="85" t="s">
        <v>1854</v>
      </c>
      <c r="F79" s="86" t="s">
        <v>1612</v>
      </c>
      <c r="G79" s="86" t="s">
        <v>1565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1808</v>
      </c>
      <c r="B80" s="81" t="s">
        <v>1855</v>
      </c>
      <c r="C80" s="83" t="s">
        <v>1856</v>
      </c>
      <c r="D80" s="85" t="s">
        <v>1857</v>
      </c>
      <c r="E80" s="85" t="s">
        <v>1858</v>
      </c>
      <c r="F80" s="86" t="s">
        <v>1612</v>
      </c>
      <c r="G80" s="86" t="s">
        <v>1565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1859</v>
      </c>
      <c r="B81" s="80">
        <v>9</v>
      </c>
      <c r="C81" s="82" t="s">
        <v>19</v>
      </c>
      <c r="D81" s="84" t="s">
        <v>1860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1859</v>
      </c>
      <c r="B82" s="81" t="s">
        <v>1861</v>
      </c>
      <c r="C82" s="83" t="s">
        <v>1862</v>
      </c>
      <c r="D82" s="85" t="s">
        <v>1863</v>
      </c>
      <c r="E82" s="85" t="s">
        <v>1864</v>
      </c>
      <c r="F82" s="86" t="s">
        <v>1580</v>
      </c>
      <c r="G82" s="86" t="s">
        <v>1597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1859</v>
      </c>
      <c r="B83" s="81" t="s">
        <v>1865</v>
      </c>
      <c r="C83" s="83" t="s">
        <v>1866</v>
      </c>
      <c r="D83" s="85" t="s">
        <v>1867</v>
      </c>
      <c r="E83" s="85" t="s">
        <v>1868</v>
      </c>
      <c r="F83" s="86" t="s">
        <v>1554</v>
      </c>
      <c r="G83" s="86" t="s">
        <v>1597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1859</v>
      </c>
      <c r="B84" s="81" t="s">
        <v>1869</v>
      </c>
      <c r="C84" s="83" t="s">
        <v>1870</v>
      </c>
      <c r="D84" s="85" t="s">
        <v>1871</v>
      </c>
      <c r="E84" s="85" t="s">
        <v>1872</v>
      </c>
      <c r="F84" s="86" t="s">
        <v>1826</v>
      </c>
      <c r="G84" s="86" t="s">
        <v>1597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1859</v>
      </c>
      <c r="B85" s="81" t="s">
        <v>1873</v>
      </c>
      <c r="C85" s="83" t="s">
        <v>1874</v>
      </c>
      <c r="D85" s="85" t="s">
        <v>1875</v>
      </c>
      <c r="E85" s="85" t="s">
        <v>1876</v>
      </c>
      <c r="F85" s="86" t="s">
        <v>1580</v>
      </c>
      <c r="G85" s="86" t="s">
        <v>1597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1859</v>
      </c>
      <c r="B86" s="81" t="s">
        <v>1877</v>
      </c>
      <c r="C86" s="83" t="s">
        <v>1878</v>
      </c>
      <c r="D86" s="85" t="s">
        <v>1879</v>
      </c>
      <c r="E86" s="85" t="s">
        <v>1880</v>
      </c>
      <c r="F86" s="86" t="s">
        <v>1826</v>
      </c>
      <c r="G86" s="86" t="s">
        <v>1597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1859</v>
      </c>
      <c r="B87" s="81" t="s">
        <v>1881</v>
      </c>
      <c r="C87" s="83" t="s">
        <v>1882</v>
      </c>
      <c r="D87" s="85" t="s">
        <v>1883</v>
      </c>
      <c r="E87" s="85" t="s">
        <v>1884</v>
      </c>
      <c r="F87" s="86" t="s">
        <v>1826</v>
      </c>
      <c r="G87" s="86" t="s">
        <v>1597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1859</v>
      </c>
      <c r="B88" s="81" t="s">
        <v>1885</v>
      </c>
      <c r="C88" s="83" t="s">
        <v>1886</v>
      </c>
      <c r="D88" s="85" t="s">
        <v>1887</v>
      </c>
      <c r="E88" s="85" t="s">
        <v>1888</v>
      </c>
      <c r="F88" s="86" t="s">
        <v>1826</v>
      </c>
      <c r="G88" s="86" t="s">
        <v>1597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1889</v>
      </c>
      <c r="B89" s="80">
        <v>10</v>
      </c>
      <c r="C89" s="82" t="s">
        <v>19</v>
      </c>
      <c r="D89" s="84" t="s">
        <v>1890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1889</v>
      </c>
      <c r="B90" s="81" t="s">
        <v>1891</v>
      </c>
      <c r="C90" s="83" t="s">
        <v>1892</v>
      </c>
      <c r="D90" s="85" t="s">
        <v>1893</v>
      </c>
      <c r="E90" s="85" t="s">
        <v>1894</v>
      </c>
      <c r="F90" s="86" t="s">
        <v>1554</v>
      </c>
      <c r="G90" s="86" t="s">
        <v>1565</v>
      </c>
      <c r="H90" s="86">
        <v>1</v>
      </c>
      <c r="I90" s="88">
        <f>IF(COUNTIF(J90:AW90,"&lt;&gt;")=0,"",SUMPRODUCT(((Recommendations[ImplStatus]="Implemented")+(Recommendations[ImplStatus]="Compensated"))*ISNUMBER(MATCH(Recommendations[Id],J90:AW90,0)))/COUNTIF(J90:AW90,"&lt;&gt;"))</f>
        <v>0</v>
      </c>
      <c r="J90" s="90" t="s">
        <v>34</v>
      </c>
      <c r="K90" s="90" t="s">
        <v>778</v>
      </c>
      <c r="L90" s="90" t="s">
        <v>788</v>
      </c>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1889</v>
      </c>
      <c r="B91" s="81" t="s">
        <v>1895</v>
      </c>
      <c r="C91" s="83" t="s">
        <v>1896</v>
      </c>
      <c r="D91" s="85" t="s">
        <v>1897</v>
      </c>
      <c r="E91" s="85" t="s">
        <v>1898</v>
      </c>
      <c r="F91" s="86" t="s">
        <v>1554</v>
      </c>
      <c r="G91" s="86" t="s">
        <v>1597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1889</v>
      </c>
      <c r="B92" s="81" t="s">
        <v>1899</v>
      </c>
      <c r="C92" s="83" t="s">
        <v>1900</v>
      </c>
      <c r="D92" s="85" t="s">
        <v>1901</v>
      </c>
      <c r="E92" s="85" t="s">
        <v>1902</v>
      </c>
      <c r="F92" s="86" t="s">
        <v>1554</v>
      </c>
      <c r="G92" s="86" t="s">
        <v>1597</v>
      </c>
      <c r="H92" s="86">
        <v>1</v>
      </c>
      <c r="I92" s="88">
        <f>IF(COUNTIF(J92:AW92,"&lt;&gt;")=0,"",SUMPRODUCT(((Recommendations[ImplStatus]="Implemented")+(Recommendations[ImplStatus]="Compensated"))*ISNUMBER(MATCH(Recommendations[Id],J92:AW92,0)))/COUNTIF(J92:AW92,"&lt;&gt;"))</f>
        <v>0</v>
      </c>
      <c r="J92" s="90" t="s">
        <v>290</v>
      </c>
      <c r="K92" s="90" t="s">
        <v>320</v>
      </c>
      <c r="L92" s="90" t="s">
        <v>713</v>
      </c>
      <c r="M92" s="90" t="s">
        <v>1057</v>
      </c>
      <c r="N92" s="90" t="s">
        <v>1067</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1889</v>
      </c>
      <c r="B93" s="81" t="s">
        <v>1903</v>
      </c>
      <c r="C93" s="83" t="s">
        <v>1904</v>
      </c>
      <c r="D93" s="85" t="s">
        <v>1905</v>
      </c>
      <c r="E93" s="85" t="s">
        <v>1906</v>
      </c>
      <c r="F93" s="86" t="s">
        <v>1554</v>
      </c>
      <c r="G93" s="86" t="s">
        <v>1565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1889</v>
      </c>
      <c r="B94" s="81" t="s">
        <v>1907</v>
      </c>
      <c r="C94" s="83" t="s">
        <v>1908</v>
      </c>
      <c r="D94" s="85" t="s">
        <v>1909</v>
      </c>
      <c r="E94" s="85" t="s">
        <v>1910</v>
      </c>
      <c r="F94" s="86" t="s">
        <v>1554</v>
      </c>
      <c r="G94" s="86" t="s">
        <v>1597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1889</v>
      </c>
      <c r="B95" s="81" t="s">
        <v>1911</v>
      </c>
      <c r="C95" s="83" t="s">
        <v>1912</v>
      </c>
      <c r="D95" s="85" t="s">
        <v>1913</v>
      </c>
      <c r="E95" s="85" t="s">
        <v>1914</v>
      </c>
      <c r="F95" s="86" t="s">
        <v>1554</v>
      </c>
      <c r="G95" s="86" t="s">
        <v>1597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1889</v>
      </c>
      <c r="B96" s="81" t="s">
        <v>1915</v>
      </c>
      <c r="C96" s="83" t="s">
        <v>1916</v>
      </c>
      <c r="D96" s="85" t="s">
        <v>1917</v>
      </c>
      <c r="E96" s="85" t="s">
        <v>1918</v>
      </c>
      <c r="F96" s="86" t="s">
        <v>1554</v>
      </c>
      <c r="G96" s="86" t="s">
        <v>1565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1919</v>
      </c>
      <c r="B97" s="80">
        <v>11</v>
      </c>
      <c r="C97" s="82" t="s">
        <v>19</v>
      </c>
      <c r="D97" s="84" t="s">
        <v>1920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1919</v>
      </c>
      <c r="B98" s="81" t="s">
        <v>1921</v>
      </c>
      <c r="C98" s="83" t="s">
        <v>1922</v>
      </c>
      <c r="D98" s="85" t="s">
        <v>1923</v>
      </c>
      <c r="E98" s="85" t="s">
        <v>1924</v>
      </c>
      <c r="F98" s="86" t="s">
        <v>1672</v>
      </c>
      <c r="G98" s="86" t="s">
        <v>1613</v>
      </c>
      <c r="H98" s="86">
        <v>1</v>
      </c>
      <c r="I98" s="88">
        <f>IF(COUNTIF(J98:AW98,"&lt;&gt;")=0,"",SUMPRODUCT(((Recommendations[ImplStatus]="Implemented")+(Recommendations[ImplStatus]="Compensated"))*ISNUMBER(MATCH(Recommendations[Id],J98:AW98,0)))/COUNTIF(J98:AW98,"&lt;&gt;"))</f>
        <v>0</v>
      </c>
      <c r="J98" s="90" t="s">
        <v>45</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1919</v>
      </c>
      <c r="B99" s="81" t="s">
        <v>1925</v>
      </c>
      <c r="C99" s="83" t="s">
        <v>1926</v>
      </c>
      <c r="D99" s="85" t="s">
        <v>1927</v>
      </c>
      <c r="E99" s="85" t="s">
        <v>1928</v>
      </c>
      <c r="F99" s="86" t="s">
        <v>1612</v>
      </c>
      <c r="G99" s="86" t="s">
        <v>1929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1919</v>
      </c>
      <c r="B100" s="81" t="s">
        <v>1930</v>
      </c>
      <c r="C100" s="83" t="s">
        <v>1931</v>
      </c>
      <c r="D100" s="85" t="s">
        <v>1932</v>
      </c>
      <c r="E100" s="85" t="s">
        <v>1933</v>
      </c>
      <c r="F100" s="86" t="s">
        <v>1612</v>
      </c>
      <c r="G100" s="86" t="s">
        <v>1597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1919</v>
      </c>
      <c r="B101" s="81" t="s">
        <v>1934</v>
      </c>
      <c r="C101" s="83" t="s">
        <v>1935</v>
      </c>
      <c r="D101" s="85" t="s">
        <v>1936</v>
      </c>
      <c r="E101" s="85" t="s">
        <v>1937</v>
      </c>
      <c r="F101" s="86" t="s">
        <v>1612</v>
      </c>
      <c r="G101" s="86" t="s">
        <v>1929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1919</v>
      </c>
      <c r="B102" s="81" t="s">
        <v>1938</v>
      </c>
      <c r="C102" s="83" t="s">
        <v>1939</v>
      </c>
      <c r="D102" s="85" t="s">
        <v>1940</v>
      </c>
      <c r="E102" s="85" t="s">
        <v>1941</v>
      </c>
      <c r="F102" s="86" t="s">
        <v>1612</v>
      </c>
      <c r="G102" s="86" t="s">
        <v>1929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1942</v>
      </c>
      <c r="B103" s="80">
        <v>12</v>
      </c>
      <c r="C103" s="82" t="s">
        <v>19</v>
      </c>
      <c r="D103" s="84" t="s">
        <v>1943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1942</v>
      </c>
      <c r="B104" s="81" t="s">
        <v>1944</v>
      </c>
      <c r="C104" s="83" t="s">
        <v>1945</v>
      </c>
      <c r="D104" s="85" t="s">
        <v>1946</v>
      </c>
      <c r="E104" s="85" t="s">
        <v>1947</v>
      </c>
      <c r="F104" s="86" t="s">
        <v>1826</v>
      </c>
      <c r="G104" s="86" t="s">
        <v>1597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1942</v>
      </c>
      <c r="B105" s="81" t="s">
        <v>1948</v>
      </c>
      <c r="C105" s="83" t="s">
        <v>1949</v>
      </c>
      <c r="D105" s="85" t="s">
        <v>1950</v>
      </c>
      <c r="E105" s="85" t="s">
        <v>1951</v>
      </c>
      <c r="F105" s="86" t="s">
        <v>1826</v>
      </c>
      <c r="G105" s="86" t="s">
        <v>1597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1942</v>
      </c>
      <c r="B106" s="81" t="s">
        <v>1952</v>
      </c>
      <c r="C106" s="83" t="s">
        <v>1953</v>
      </c>
      <c r="D106" s="85" t="s">
        <v>1954</v>
      </c>
      <c r="E106" s="85" t="s">
        <v>1955</v>
      </c>
      <c r="F106" s="86" t="s">
        <v>1826</v>
      </c>
      <c r="G106" s="86" t="s">
        <v>1597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1942</v>
      </c>
      <c r="B107" s="81" t="s">
        <v>1956</v>
      </c>
      <c r="C107" s="83" t="s">
        <v>1957</v>
      </c>
      <c r="D107" s="85" t="s">
        <v>1958</v>
      </c>
      <c r="E107" s="85" t="s">
        <v>1959</v>
      </c>
      <c r="F107" s="86" t="s">
        <v>1672</v>
      </c>
      <c r="G107" s="86" t="s">
        <v>1613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1942</v>
      </c>
      <c r="B108" s="81" t="s">
        <v>1960</v>
      </c>
      <c r="C108" s="83" t="s">
        <v>1961</v>
      </c>
      <c r="D108" s="85" t="s">
        <v>1962</v>
      </c>
      <c r="E108" s="85" t="s">
        <v>1963</v>
      </c>
      <c r="F108" s="86" t="s">
        <v>1826</v>
      </c>
      <c r="G108" s="86" t="s">
        <v>1597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1942</v>
      </c>
      <c r="B109" s="81" t="s">
        <v>1964</v>
      </c>
      <c r="C109" s="83" t="s">
        <v>1965</v>
      </c>
      <c r="D109" s="85" t="s">
        <v>1966</v>
      </c>
      <c r="E109" s="85" t="s">
        <v>1967</v>
      </c>
      <c r="F109" s="86" t="s">
        <v>1826</v>
      </c>
      <c r="G109" s="86" t="s">
        <v>1597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1942</v>
      </c>
      <c r="B110" s="81" t="s">
        <v>1968</v>
      </c>
      <c r="C110" s="83" t="s">
        <v>1969</v>
      </c>
      <c r="D110" s="85" t="s">
        <v>1970</v>
      </c>
      <c r="E110" s="85" t="s">
        <v>1971</v>
      </c>
      <c r="F110" s="86" t="s">
        <v>1554</v>
      </c>
      <c r="G110" s="86" t="s">
        <v>1597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1942</v>
      </c>
      <c r="B111" s="81" t="s">
        <v>1972</v>
      </c>
      <c r="C111" s="83" t="s">
        <v>1973</v>
      </c>
      <c r="D111" s="85" t="s">
        <v>1974</v>
      </c>
      <c r="E111" s="85" t="s">
        <v>1975</v>
      </c>
      <c r="F111" s="86" t="s">
        <v>1554</v>
      </c>
      <c r="G111" s="86" t="s">
        <v>1597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1976</v>
      </c>
      <c r="B112" s="80">
        <v>13</v>
      </c>
      <c r="C112" s="82" t="s">
        <v>19</v>
      </c>
      <c r="D112" s="84" t="s">
        <v>1977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1976</v>
      </c>
      <c r="B113" s="81" t="s">
        <v>1978</v>
      </c>
      <c r="C113" s="83" t="s">
        <v>1979</v>
      </c>
      <c r="D113" s="85" t="s">
        <v>1980</v>
      </c>
      <c r="E113" s="85" t="s">
        <v>1981</v>
      </c>
      <c r="F113" s="86" t="s">
        <v>1826</v>
      </c>
      <c r="G113" s="86" t="s">
        <v>1565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1976</v>
      </c>
      <c r="B114" s="81" t="s">
        <v>1982</v>
      </c>
      <c r="C114" s="83" t="s">
        <v>1983</v>
      </c>
      <c r="D114" s="85" t="s">
        <v>1984</v>
      </c>
      <c r="E114" s="85" t="s">
        <v>1985</v>
      </c>
      <c r="F114" s="86" t="s">
        <v>1554</v>
      </c>
      <c r="G114" s="86" t="s">
        <v>1565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1976</v>
      </c>
      <c r="B115" s="81" t="s">
        <v>1986</v>
      </c>
      <c r="C115" s="83" t="s">
        <v>1987</v>
      </c>
      <c r="D115" s="85" t="s">
        <v>1988</v>
      </c>
      <c r="E115" s="85" t="s">
        <v>1989</v>
      </c>
      <c r="F115" s="86" t="s">
        <v>1826</v>
      </c>
      <c r="G115" s="86" t="s">
        <v>1565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1976</v>
      </c>
      <c r="B116" s="81" t="s">
        <v>1990</v>
      </c>
      <c r="C116" s="83" t="s">
        <v>1991</v>
      </c>
      <c r="D116" s="85" t="s">
        <v>1992</v>
      </c>
      <c r="E116" s="85" t="s">
        <v>1993</v>
      </c>
      <c r="F116" s="86" t="s">
        <v>1826</v>
      </c>
      <c r="G116" s="86" t="s">
        <v>1597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1976</v>
      </c>
      <c r="B117" s="81" t="s">
        <v>1994</v>
      </c>
      <c r="C117" s="83" t="s">
        <v>1995</v>
      </c>
      <c r="D117" s="85" t="s">
        <v>1996</v>
      </c>
      <c r="E117" s="85" t="s">
        <v>1997</v>
      </c>
      <c r="F117" s="86" t="s">
        <v>1554</v>
      </c>
      <c r="G117" s="86" t="s">
        <v>1597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1976</v>
      </c>
      <c r="B118" s="81" t="s">
        <v>1998</v>
      </c>
      <c r="C118" s="83" t="s">
        <v>1999</v>
      </c>
      <c r="D118" s="85" t="s">
        <v>2000</v>
      </c>
      <c r="E118" s="85" t="s">
        <v>2001</v>
      </c>
      <c r="F118" s="86" t="s">
        <v>1826</v>
      </c>
      <c r="G118" s="86" t="s">
        <v>1565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1976</v>
      </c>
      <c r="B119" s="81" t="s">
        <v>2002</v>
      </c>
      <c r="C119" s="83" t="s">
        <v>2003</v>
      </c>
      <c r="D119" s="85" t="s">
        <v>2004</v>
      </c>
      <c r="E119" s="85" t="s">
        <v>2005</v>
      </c>
      <c r="F119" s="86" t="s">
        <v>1554</v>
      </c>
      <c r="G119" s="86" t="s">
        <v>1597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1976</v>
      </c>
      <c r="B120" s="81" t="s">
        <v>2006</v>
      </c>
      <c r="C120" s="83" t="s">
        <v>2007</v>
      </c>
      <c r="D120" s="85" t="s">
        <v>2008</v>
      </c>
      <c r="E120" s="85" t="s">
        <v>2009</v>
      </c>
      <c r="F120" s="86" t="s">
        <v>1826</v>
      </c>
      <c r="G120" s="86" t="s">
        <v>1597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1976</v>
      </c>
      <c r="B121" s="81" t="s">
        <v>2010</v>
      </c>
      <c r="C121" s="83" t="s">
        <v>2011</v>
      </c>
      <c r="D121" s="85" t="s">
        <v>2012</v>
      </c>
      <c r="E121" s="85" t="s">
        <v>2013</v>
      </c>
      <c r="F121" s="86" t="s">
        <v>1826</v>
      </c>
      <c r="G121" s="86" t="s">
        <v>1597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1976</v>
      </c>
      <c r="B122" s="81" t="s">
        <v>2014</v>
      </c>
      <c r="C122" s="83" t="s">
        <v>2015</v>
      </c>
      <c r="D122" s="85" t="s">
        <v>2016</v>
      </c>
      <c r="E122" s="85" t="s">
        <v>2017</v>
      </c>
      <c r="F122" s="86" t="s">
        <v>1826</v>
      </c>
      <c r="G122" s="86" t="s">
        <v>1597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1976</v>
      </c>
      <c r="B123" s="81" t="s">
        <v>2018</v>
      </c>
      <c r="C123" s="83" t="s">
        <v>2019</v>
      </c>
      <c r="D123" s="85" t="s">
        <v>2020</v>
      </c>
      <c r="E123" s="85" t="s">
        <v>2021</v>
      </c>
      <c r="F123" s="86" t="s">
        <v>1826</v>
      </c>
      <c r="G123" s="86" t="s">
        <v>1565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2022</v>
      </c>
      <c r="B124" s="80">
        <v>14</v>
      </c>
      <c r="C124" s="82" t="s">
        <v>19</v>
      </c>
      <c r="D124" s="84" t="s">
        <v>2023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2022</v>
      </c>
      <c r="B125" s="81" t="s">
        <v>2024</v>
      </c>
      <c r="C125" s="83" t="s">
        <v>2025</v>
      </c>
      <c r="D125" s="85" t="s">
        <v>2026</v>
      </c>
      <c r="E125" s="85" t="s">
        <v>2027</v>
      </c>
      <c r="F125" s="86" t="s">
        <v>1672</v>
      </c>
      <c r="G125" s="86" t="s">
        <v>1613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2022</v>
      </c>
      <c r="B126" s="81" t="s">
        <v>2028</v>
      </c>
      <c r="C126" s="83" t="s">
        <v>2029</v>
      </c>
      <c r="D126" s="85" t="s">
        <v>2030</v>
      </c>
      <c r="E126" s="85" t="s">
        <v>2031</v>
      </c>
      <c r="F126" s="86" t="s">
        <v>1697</v>
      </c>
      <c r="G126" s="86" t="s">
        <v>1597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2022</v>
      </c>
      <c r="B127" s="81" t="s">
        <v>2032</v>
      </c>
      <c r="C127" s="83" t="s">
        <v>2033</v>
      </c>
      <c r="D127" s="85" t="s">
        <v>2034</v>
      </c>
      <c r="E127" s="85" t="s">
        <v>2035</v>
      </c>
      <c r="F127" s="86" t="s">
        <v>1697</v>
      </c>
      <c r="G127" s="86" t="s">
        <v>1597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2022</v>
      </c>
      <c r="B128" s="81" t="s">
        <v>2036</v>
      </c>
      <c r="C128" s="83" t="s">
        <v>2037</v>
      </c>
      <c r="D128" s="85" t="s">
        <v>2038</v>
      </c>
      <c r="E128" s="85" t="s">
        <v>2039</v>
      </c>
      <c r="F128" s="86" t="s">
        <v>1697</v>
      </c>
      <c r="G128" s="86" t="s">
        <v>1597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2022</v>
      </c>
      <c r="B129" s="81" t="s">
        <v>2040</v>
      </c>
      <c r="C129" s="83" t="s">
        <v>2041</v>
      </c>
      <c r="D129" s="85" t="s">
        <v>2042</v>
      </c>
      <c r="E129" s="85" t="s">
        <v>2043</v>
      </c>
      <c r="F129" s="86" t="s">
        <v>1697</v>
      </c>
      <c r="G129" s="86" t="s">
        <v>1597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2022</v>
      </c>
      <c r="B130" s="81" t="s">
        <v>2044</v>
      </c>
      <c r="C130" s="83" t="s">
        <v>2045</v>
      </c>
      <c r="D130" s="85" t="s">
        <v>2046</v>
      </c>
      <c r="E130" s="85" t="s">
        <v>2047</v>
      </c>
      <c r="F130" s="86" t="s">
        <v>1697</v>
      </c>
      <c r="G130" s="86" t="s">
        <v>1597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2022</v>
      </c>
      <c r="B131" s="81" t="s">
        <v>2048</v>
      </c>
      <c r="C131" s="83" t="s">
        <v>2049</v>
      </c>
      <c r="D131" s="85" t="s">
        <v>2050</v>
      </c>
      <c r="E131" s="85" t="s">
        <v>2051</v>
      </c>
      <c r="F131" s="86" t="s">
        <v>1697</v>
      </c>
      <c r="G131" s="86" t="s">
        <v>1597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2022</v>
      </c>
      <c r="B132" s="81" t="s">
        <v>2052</v>
      </c>
      <c r="C132" s="83" t="s">
        <v>2053</v>
      </c>
      <c r="D132" s="85" t="s">
        <v>2054</v>
      </c>
      <c r="E132" s="85" t="s">
        <v>2055</v>
      </c>
      <c r="F132" s="86" t="s">
        <v>1697</v>
      </c>
      <c r="G132" s="86" t="s">
        <v>1597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2022</v>
      </c>
      <c r="B133" s="81" t="s">
        <v>2056</v>
      </c>
      <c r="C133" s="83" t="s">
        <v>2057</v>
      </c>
      <c r="D133" s="85" t="s">
        <v>2058</v>
      </c>
      <c r="E133" s="85" t="s">
        <v>2059</v>
      </c>
      <c r="F133" s="86" t="s">
        <v>1697</v>
      </c>
      <c r="G133" s="86" t="s">
        <v>1597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2060</v>
      </c>
      <c r="B134" s="80">
        <v>15</v>
      </c>
      <c r="C134" s="82" t="s">
        <v>19</v>
      </c>
      <c r="D134" s="84" t="s">
        <v>2061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2060</v>
      </c>
      <c r="B135" s="81" t="s">
        <v>2062</v>
      </c>
      <c r="C135" s="83" t="s">
        <v>2063</v>
      </c>
      <c r="D135" s="85" t="s">
        <v>2064</v>
      </c>
      <c r="E135" s="85" t="s">
        <v>2065</v>
      </c>
      <c r="F135" s="86" t="s">
        <v>1697</v>
      </c>
      <c r="G135" s="86" t="s">
        <v>1555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2060</v>
      </c>
      <c r="B136" s="81" t="s">
        <v>2066</v>
      </c>
      <c r="C136" s="83" t="s">
        <v>2067</v>
      </c>
      <c r="D136" s="85" t="s">
        <v>2068</v>
      </c>
      <c r="E136" s="85" t="s">
        <v>2069</v>
      </c>
      <c r="F136" s="86" t="s">
        <v>1672</v>
      </c>
      <c r="G136" s="86" t="s">
        <v>1613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2060</v>
      </c>
      <c r="B137" s="81" t="s">
        <v>2070</v>
      </c>
      <c r="C137" s="83" t="s">
        <v>2071</v>
      </c>
      <c r="D137" s="85" t="s">
        <v>2072</v>
      </c>
      <c r="E137" s="85" t="s">
        <v>2073</v>
      </c>
      <c r="F137" s="86" t="s">
        <v>1697</v>
      </c>
      <c r="G137" s="86" t="s">
        <v>1613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2060</v>
      </c>
      <c r="B138" s="81" t="s">
        <v>2074</v>
      </c>
      <c r="C138" s="83" t="s">
        <v>2075</v>
      </c>
      <c r="D138" s="85" t="s">
        <v>2076</v>
      </c>
      <c r="E138" s="85" t="s">
        <v>2077</v>
      </c>
      <c r="F138" s="86" t="s">
        <v>1672</v>
      </c>
      <c r="G138" s="86" t="s">
        <v>1613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2060</v>
      </c>
      <c r="B139" s="81" t="s">
        <v>2078</v>
      </c>
      <c r="C139" s="83" t="s">
        <v>2079</v>
      </c>
      <c r="D139" s="85" t="s">
        <v>2080</v>
      </c>
      <c r="E139" s="85" t="s">
        <v>2081</v>
      </c>
      <c r="F139" s="86" t="s">
        <v>1697</v>
      </c>
      <c r="G139" s="86" t="s">
        <v>1613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2060</v>
      </c>
      <c r="B140" s="81" t="s">
        <v>2082</v>
      </c>
      <c r="C140" s="83" t="s">
        <v>2083</v>
      </c>
      <c r="D140" s="85" t="s">
        <v>2084</v>
      </c>
      <c r="E140" s="85" t="s">
        <v>2085</v>
      </c>
      <c r="F140" s="86" t="s">
        <v>1612</v>
      </c>
      <c r="G140" s="86" t="s">
        <v>1613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2060</v>
      </c>
      <c r="B141" s="81" t="s">
        <v>2086</v>
      </c>
      <c r="C141" s="83" t="s">
        <v>2087</v>
      </c>
      <c r="D141" s="85" t="s">
        <v>2088</v>
      </c>
      <c r="E141" s="85" t="s">
        <v>2089</v>
      </c>
      <c r="F141" s="86" t="s">
        <v>1612</v>
      </c>
      <c r="G141" s="86" t="s">
        <v>1597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2090</v>
      </c>
      <c r="B142" s="80">
        <v>16</v>
      </c>
      <c r="C142" s="82" t="s">
        <v>19</v>
      </c>
      <c r="D142" s="84" t="s">
        <v>2091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2090</v>
      </c>
      <c r="B143" s="81" t="s">
        <v>2092</v>
      </c>
      <c r="C143" s="83" t="s">
        <v>2093</v>
      </c>
      <c r="D143" s="85" t="s">
        <v>2094</v>
      </c>
      <c r="E143" s="85" t="s">
        <v>2095</v>
      </c>
      <c r="F143" s="86" t="s">
        <v>1672</v>
      </c>
      <c r="G143" s="86" t="s">
        <v>1613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2090</v>
      </c>
      <c r="B144" s="81" t="s">
        <v>2096</v>
      </c>
      <c r="C144" s="83" t="s">
        <v>2097</v>
      </c>
      <c r="D144" s="85" t="s">
        <v>2098</v>
      </c>
      <c r="E144" s="85" t="s">
        <v>2099</v>
      </c>
      <c r="F144" s="86" t="s">
        <v>1672</v>
      </c>
      <c r="G144" s="86" t="s">
        <v>1613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2090</v>
      </c>
      <c r="B145" s="81" t="s">
        <v>2100</v>
      </c>
      <c r="C145" s="83" t="s">
        <v>2101</v>
      </c>
      <c r="D145" s="85" t="s">
        <v>2102</v>
      </c>
      <c r="E145" s="85" t="s">
        <v>2103</v>
      </c>
      <c r="F145" s="86" t="s">
        <v>1580</v>
      </c>
      <c r="G145" s="86" t="s">
        <v>1565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2090</v>
      </c>
      <c r="B146" s="81" t="s">
        <v>2104</v>
      </c>
      <c r="C146" s="83" t="s">
        <v>2105</v>
      </c>
      <c r="D146" s="85" t="s">
        <v>2106</v>
      </c>
      <c r="E146" s="85" t="s">
        <v>2107</v>
      </c>
      <c r="F146" s="86" t="s">
        <v>1580</v>
      </c>
      <c r="G146" s="86" t="s">
        <v>1555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2090</v>
      </c>
      <c r="B147" s="81" t="s">
        <v>2108</v>
      </c>
      <c r="C147" s="83" t="s">
        <v>2109</v>
      </c>
      <c r="D147" s="85" t="s">
        <v>2110</v>
      </c>
      <c r="E147" s="85" t="s">
        <v>2111</v>
      </c>
      <c r="F147" s="86" t="s">
        <v>1580</v>
      </c>
      <c r="G147" s="86" t="s">
        <v>1597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2090</v>
      </c>
      <c r="B148" s="81" t="s">
        <v>2112</v>
      </c>
      <c r="C148" s="83" t="s">
        <v>2113</v>
      </c>
      <c r="D148" s="85" t="s">
        <v>2114</v>
      </c>
      <c r="E148" s="85" t="s">
        <v>2115</v>
      </c>
      <c r="F148" s="86" t="s">
        <v>1672</v>
      </c>
      <c r="G148" s="86" t="s">
        <v>1613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2090</v>
      </c>
      <c r="B149" s="81" t="s">
        <v>2116</v>
      </c>
      <c r="C149" s="83" t="s">
        <v>2117</v>
      </c>
      <c r="D149" s="85" t="s">
        <v>2118</v>
      </c>
      <c r="E149" s="85" t="s">
        <v>2119</v>
      </c>
      <c r="F149" s="86" t="s">
        <v>1580</v>
      </c>
      <c r="G149" s="86" t="s">
        <v>1597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2090</v>
      </c>
      <c r="B150" s="81" t="s">
        <v>2120</v>
      </c>
      <c r="C150" s="83" t="s">
        <v>2121</v>
      </c>
      <c r="D150" s="85" t="s">
        <v>2122</v>
      </c>
      <c r="E150" s="85" t="s">
        <v>2123</v>
      </c>
      <c r="F150" s="86" t="s">
        <v>1826</v>
      </c>
      <c r="G150" s="86" t="s">
        <v>1597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2090</v>
      </c>
      <c r="B151" s="81" t="s">
        <v>2124</v>
      </c>
      <c r="C151" s="83" t="s">
        <v>2125</v>
      </c>
      <c r="D151" s="85" t="s">
        <v>2126</v>
      </c>
      <c r="E151" s="85" t="s">
        <v>2127</v>
      </c>
      <c r="F151" s="86" t="s">
        <v>1697</v>
      </c>
      <c r="G151" s="86" t="s">
        <v>1597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2090</v>
      </c>
      <c r="B152" s="81" t="s">
        <v>2128</v>
      </c>
      <c r="C152" s="83" t="s">
        <v>2129</v>
      </c>
      <c r="D152" s="85" t="s">
        <v>2130</v>
      </c>
      <c r="E152" s="85" t="s">
        <v>2131</v>
      </c>
      <c r="F152" s="86" t="s">
        <v>1580</v>
      </c>
      <c r="G152" s="86" t="s">
        <v>1597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2090</v>
      </c>
      <c r="B153" s="81" t="s">
        <v>2132</v>
      </c>
      <c r="C153" s="83" t="s">
        <v>2133</v>
      </c>
      <c r="D153" s="85" t="s">
        <v>2134</v>
      </c>
      <c r="E153" s="85" t="s">
        <v>2135</v>
      </c>
      <c r="F153" s="86" t="s">
        <v>1580</v>
      </c>
      <c r="G153" s="86" t="s">
        <v>1597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2090</v>
      </c>
      <c r="B154" s="81" t="s">
        <v>2136</v>
      </c>
      <c r="C154" s="83" t="s">
        <v>2137</v>
      </c>
      <c r="D154" s="85" t="s">
        <v>2138</v>
      </c>
      <c r="E154" s="85" t="s">
        <v>2139</v>
      </c>
      <c r="F154" s="86" t="s">
        <v>1580</v>
      </c>
      <c r="G154" s="86" t="s">
        <v>1597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2090</v>
      </c>
      <c r="B155" s="81" t="s">
        <v>2140</v>
      </c>
      <c r="C155" s="83" t="s">
        <v>2141</v>
      </c>
      <c r="D155" s="85" t="s">
        <v>2142</v>
      </c>
      <c r="E155" s="85" t="s">
        <v>2143</v>
      </c>
      <c r="F155" s="86" t="s">
        <v>1580</v>
      </c>
      <c r="G155" s="86" t="s">
        <v>1565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2090</v>
      </c>
      <c r="B156" s="81" t="s">
        <v>2144</v>
      </c>
      <c r="C156" s="83" t="s">
        <v>2145</v>
      </c>
      <c r="D156" s="85" t="s">
        <v>2146</v>
      </c>
      <c r="E156" s="85" t="s">
        <v>2147</v>
      </c>
      <c r="F156" s="86" t="s">
        <v>1580</v>
      </c>
      <c r="G156" s="86" t="s">
        <v>1597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2148</v>
      </c>
      <c r="B157" s="80">
        <v>17</v>
      </c>
      <c r="C157" s="82" t="s">
        <v>19</v>
      </c>
      <c r="D157" s="84" t="s">
        <v>2149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2148</v>
      </c>
      <c r="B158" s="81" t="s">
        <v>2150</v>
      </c>
      <c r="C158" s="83" t="s">
        <v>2151</v>
      </c>
      <c r="D158" s="85" t="s">
        <v>2152</v>
      </c>
      <c r="E158" s="85" t="s">
        <v>2153</v>
      </c>
      <c r="F158" s="86" t="s">
        <v>1697</v>
      </c>
      <c r="G158" s="86" t="s">
        <v>1560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2148</v>
      </c>
      <c r="B159" s="81" t="s">
        <v>2154</v>
      </c>
      <c r="C159" s="83" t="s">
        <v>2155</v>
      </c>
      <c r="D159" s="85" t="s">
        <v>2156</v>
      </c>
      <c r="E159" s="85" t="s">
        <v>2157</v>
      </c>
      <c r="F159" s="86" t="s">
        <v>1672</v>
      </c>
      <c r="G159" s="86" t="s">
        <v>1613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2148</v>
      </c>
      <c r="B160" s="81" t="s">
        <v>2158</v>
      </c>
      <c r="C160" s="83" t="s">
        <v>2159</v>
      </c>
      <c r="D160" s="85" t="s">
        <v>2160</v>
      </c>
      <c r="E160" s="85" t="s">
        <v>2161</v>
      </c>
      <c r="F160" s="86" t="s">
        <v>1672</v>
      </c>
      <c r="G160" s="86" t="s">
        <v>1613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2148</v>
      </c>
      <c r="B161" s="81" t="s">
        <v>2162</v>
      </c>
      <c r="C161" s="83" t="s">
        <v>2163</v>
      </c>
      <c r="D161" s="85" t="s">
        <v>2164</v>
      </c>
      <c r="E161" s="85" t="s">
        <v>2165</v>
      </c>
      <c r="F161" s="86" t="s">
        <v>1672</v>
      </c>
      <c r="G161" s="86" t="s">
        <v>1613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2148</v>
      </c>
      <c r="B162" s="81" t="s">
        <v>2166</v>
      </c>
      <c r="C162" s="83" t="s">
        <v>2167</v>
      </c>
      <c r="D162" s="85" t="s">
        <v>2168</v>
      </c>
      <c r="E162" s="85" t="s">
        <v>2169</v>
      </c>
      <c r="F162" s="86" t="s">
        <v>1697</v>
      </c>
      <c r="G162" s="86" t="s">
        <v>1560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2148</v>
      </c>
      <c r="B163" s="81" t="s">
        <v>2170</v>
      </c>
      <c r="C163" s="83" t="s">
        <v>2171</v>
      </c>
      <c r="D163" s="85" t="s">
        <v>2172</v>
      </c>
      <c r="E163" s="85" t="s">
        <v>2173</v>
      </c>
      <c r="F163" s="86" t="s">
        <v>1697</v>
      </c>
      <c r="G163" s="86" t="s">
        <v>1560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2148</v>
      </c>
      <c r="B164" s="81" t="s">
        <v>2174</v>
      </c>
      <c r="C164" s="83" t="s">
        <v>2175</v>
      </c>
      <c r="D164" s="85" t="s">
        <v>2176</v>
      </c>
      <c r="E164" s="85" t="s">
        <v>2177</v>
      </c>
      <c r="F164" s="86" t="s">
        <v>1697</v>
      </c>
      <c r="G164" s="86" t="s">
        <v>1929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2148</v>
      </c>
      <c r="B165" s="81" t="s">
        <v>2178</v>
      </c>
      <c r="C165" s="83" t="s">
        <v>2179</v>
      </c>
      <c r="D165" s="85" t="s">
        <v>2180</v>
      </c>
      <c r="E165" s="85" t="s">
        <v>2181</v>
      </c>
      <c r="F165" s="86" t="s">
        <v>1697</v>
      </c>
      <c r="G165" s="86" t="s">
        <v>1929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2148</v>
      </c>
      <c r="B166" s="81" t="s">
        <v>2182</v>
      </c>
      <c r="C166" s="83" t="s">
        <v>2183</v>
      </c>
      <c r="D166" s="85" t="s">
        <v>2184</v>
      </c>
      <c r="E166" s="85" t="s">
        <v>2185</v>
      </c>
      <c r="F166" s="86" t="s">
        <v>1672</v>
      </c>
      <c r="G166" s="86" t="s">
        <v>1929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2186</v>
      </c>
      <c r="B167" s="80">
        <v>18</v>
      </c>
      <c r="C167" s="82" t="s">
        <v>19</v>
      </c>
      <c r="D167" s="84" t="s">
        <v>2187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2186</v>
      </c>
      <c r="B168" s="81" t="s">
        <v>2188</v>
      </c>
      <c r="C168" s="83" t="s">
        <v>2189</v>
      </c>
      <c r="D168" s="85" t="s">
        <v>2190</v>
      </c>
      <c r="E168" s="85" t="s">
        <v>2191</v>
      </c>
      <c r="F168" s="86" t="s">
        <v>1672</v>
      </c>
      <c r="G168" s="86" t="s">
        <v>1613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2186</v>
      </c>
      <c r="B169" s="81" t="s">
        <v>2192</v>
      </c>
      <c r="C169" s="83" t="s">
        <v>2193</v>
      </c>
      <c r="D169" s="85" t="s">
        <v>2194</v>
      </c>
      <c r="E169" s="85" t="s">
        <v>2195</v>
      </c>
      <c r="F169" s="86" t="s">
        <v>1826</v>
      </c>
      <c r="G169" s="86" t="s">
        <v>1565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2186</v>
      </c>
      <c r="B170" s="81" t="s">
        <v>2196</v>
      </c>
      <c r="C170" s="83" t="s">
        <v>2197</v>
      </c>
      <c r="D170" s="85" t="s">
        <v>2198</v>
      </c>
      <c r="E170" s="85" t="s">
        <v>2199</v>
      </c>
      <c r="F170" s="86" t="s">
        <v>1826</v>
      </c>
      <c r="G170" s="86" t="s">
        <v>1597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2186</v>
      </c>
      <c r="B171" s="81" t="s">
        <v>2200</v>
      </c>
      <c r="C171" s="83" t="s">
        <v>2201</v>
      </c>
      <c r="D171" s="85" t="s">
        <v>2202</v>
      </c>
      <c r="E171" s="85" t="s">
        <v>2203</v>
      </c>
      <c r="F171" s="86" t="s">
        <v>1826</v>
      </c>
      <c r="G171" s="86" t="s">
        <v>1597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2186</v>
      </c>
      <c r="B172" s="91" t="s">
        <v>2204</v>
      </c>
      <c r="C172" s="92" t="s">
        <v>2205</v>
      </c>
      <c r="D172" s="93" t="s">
        <v>2206</v>
      </c>
      <c r="E172" s="93" t="s">
        <v>2207</v>
      </c>
      <c r="F172" s="94" t="s">
        <v>1826</v>
      </c>
      <c r="G172" s="94" t="s">
        <v>1565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1265</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IFERROR(INDEX('Recommendations'!$G$2:$G$252, MATCH(J2,'Recommendations'!$A$2:$A$252,0))="Implemented", FALSE))</xm:f>
            <x14:dxf>
              <font>
                <color rgb="FF000000"/>
              </font>
              <fill>
                <patternFill>
                  <bgColor rgb="FF3C7D22"/>
                </patternFill>
              </fill>
            </x14:dxf>
          </x14:cfRule>
          <x14:cfRule type="expression" priority="2" id="{00000000-000E-0000-0400-000002000000}">
            <xm:f>AND(J2&lt;&gt;"", IFERROR(INDEX('Recommendations'!$G$2:$G$252, MATCH(J2,'Recommendations'!$A$2:$A$252,0))="Compensated", FALSE))</xm:f>
            <x14:dxf>
              <font>
                <color rgb="FF000000"/>
              </font>
              <fill>
                <patternFill>
                  <bgColor rgb="FFC6E0B4"/>
                </patternFill>
              </fill>
            </x14:dxf>
          </x14:cfRule>
          <x14:cfRule type="expression" priority="3" id="{00000000-000E-0000-0400-000003000000}">
            <xm:f>AND(J2&lt;&gt;"", IFERROR(INDEX('Recommendations'!$G$2:$G$252, MATCH(J2,'Recommendations'!$A$2:$A$252,0))="Testing", FALSE))</xm:f>
            <x14:dxf>
              <font>
                <color rgb="FF000000"/>
              </font>
              <fill>
                <patternFill>
                  <bgColor rgb="FFFFC000"/>
                </patternFill>
              </fill>
            </x14:dxf>
          </x14:cfRule>
          <x14:cfRule type="expression" priority="4" id="{00000000-000E-0000-0400-000004000000}">
            <xm:f>AND(J2&lt;&gt;"", IFERROR(INDEX('Recommendations'!$G$2:$G$252, MATCH(J2,'Recommendations'!$A$2:$A$252,0))="Failed", FALSE))</xm:f>
            <x14:dxf>
              <font>
                <color rgb="FF000000"/>
              </font>
              <fill>
                <patternFill>
                  <bgColor rgb="FFD82891"/>
                </patternFill>
              </fill>
            </x14:dxf>
          </x14:cfRule>
          <x14:cfRule type="expression" priority="5" id="{00000000-000E-0000-0400-000005000000}">
            <xm:f>AND(J2&lt;&gt;"", IFERROR(INDEX('Recommendations'!$G$2:$G$252, MATCH(J2,'Recommendations'!$A$2:$A$252,0))="Risk Accepted", FALSE))</xm:f>
            <x14:dxf>
              <font>
                <color rgb="FF000000"/>
              </font>
              <fill>
                <patternFill>
                  <bgColor rgb="FFD9D9D9"/>
                </patternFill>
              </fill>
            </x14:dxf>
          </x14:cfRule>
          <x14:cfRule type="expression" priority="6" id="{00000000-000E-0000-0400-000006000000}">
            <xm:f>AND(J2&lt;&gt;"", IFERROR(INDEX('Recommendations'!$G$2:$G$252, MATCH(J2,'Recommendations'!$A$2:$A$252,0))="N/A",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2208</v>
      </c>
      <c r="C1" s="121" t="s">
        <v>9</v>
      </c>
      <c r="D1" s="121" t="s">
        <v>1413</v>
      </c>
      <c r="E1" s="121" t="s">
        <v>2209</v>
      </c>
      <c r="F1" s="121" t="s">
        <v>2210</v>
      </c>
      <c r="G1" s="121" t="s">
        <v>1507</v>
      </c>
      <c r="H1" s="121" t="s">
        <v>1508</v>
      </c>
      <c r="I1" s="121" t="s">
        <v>1509</v>
      </c>
      <c r="J1" s="121" t="s">
        <v>1510</v>
      </c>
      <c r="K1" s="121" t="s">
        <v>1511</v>
      </c>
      <c r="L1" s="121" t="s">
        <v>1512</v>
      </c>
      <c r="M1" s="121" t="s">
        <v>1513</v>
      </c>
      <c r="N1" s="121" t="s">
        <v>1514</v>
      </c>
      <c r="O1" s="121" t="s">
        <v>1515</v>
      </c>
      <c r="P1" s="121" t="s">
        <v>1516</v>
      </c>
      <c r="Q1" s="121" t="s">
        <v>1517</v>
      </c>
      <c r="R1" s="121" t="s">
        <v>1518</v>
      </c>
      <c r="S1" s="121" t="s">
        <v>1519</v>
      </c>
      <c r="T1" s="121" t="s">
        <v>1520</v>
      </c>
      <c r="U1" s="121" t="s">
        <v>1521</v>
      </c>
      <c r="V1" s="121" t="s">
        <v>1522</v>
      </c>
      <c r="W1" s="121" t="s">
        <v>1523</v>
      </c>
      <c r="X1" s="121" t="s">
        <v>1524</v>
      </c>
      <c r="Y1" s="121" t="s">
        <v>1525</v>
      </c>
      <c r="Z1" s="121" t="s">
        <v>1526</v>
      </c>
      <c r="AA1" s="121" t="s">
        <v>1527</v>
      </c>
      <c r="AB1" s="121" t="s">
        <v>1528</v>
      </c>
      <c r="AC1" s="121" t="s">
        <v>1529</v>
      </c>
      <c r="AD1" s="121" t="s">
        <v>1530</v>
      </c>
      <c r="AE1" s="121" t="s">
        <v>1531</v>
      </c>
      <c r="AF1" s="121" t="s">
        <v>1532</v>
      </c>
      <c r="AG1" s="121" t="s">
        <v>1533</v>
      </c>
      <c r="AH1" s="121" t="s">
        <v>1534</v>
      </c>
      <c r="AI1" s="121" t="s">
        <v>1535</v>
      </c>
      <c r="AJ1" s="121" t="s">
        <v>1536</v>
      </c>
      <c r="AK1" s="121" t="s">
        <v>1537</v>
      </c>
      <c r="AL1" s="121" t="s">
        <v>1538</v>
      </c>
      <c r="AM1" s="121" t="s">
        <v>1539</v>
      </c>
      <c r="AN1" s="121" t="s">
        <v>1540</v>
      </c>
      <c r="AO1" s="121" t="s">
        <v>1541</v>
      </c>
      <c r="AP1" s="121" t="s">
        <v>1542</v>
      </c>
      <c r="AQ1" s="121" t="s">
        <v>1543</v>
      </c>
      <c r="AR1" s="121" t="s">
        <v>1544</v>
      </c>
      <c r="AS1" s="121" t="s">
        <v>1545</v>
      </c>
      <c r="AT1" s="121" t="s">
        <v>1546</v>
      </c>
      <c r="AU1" s="122" t="s">
        <v>1547</v>
      </c>
    </row>
    <row r="2" spans="1:47" ht="60" customHeight="1" x14ac:dyDescent="0.35">
      <c r="A2" s="116" t="s">
        <v>2211</v>
      </c>
      <c r="B2" s="106" t="s">
        <v>2212</v>
      </c>
      <c r="C2" s="107" t="s">
        <v>2213</v>
      </c>
      <c r="D2" s="107" t="s">
        <v>2214</v>
      </c>
      <c r="E2" s="107" t="s">
        <v>2215</v>
      </c>
      <c r="F2" s="108" t="s">
        <v>2216</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2217</v>
      </c>
      <c r="B3" s="106" t="s">
        <v>2218</v>
      </c>
      <c r="C3" s="107" t="s">
        <v>2219</v>
      </c>
      <c r="D3" s="107" t="s">
        <v>2220</v>
      </c>
      <c r="E3" s="107" t="s">
        <v>2221</v>
      </c>
      <c r="F3" s="108" t="s">
        <v>2222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2223</v>
      </c>
      <c r="B4" s="106" t="s">
        <v>2224</v>
      </c>
      <c r="C4" s="107" t="s">
        <v>2225</v>
      </c>
      <c r="D4" s="107" t="s">
        <v>2226</v>
      </c>
      <c r="E4" s="107" t="s">
        <v>2227</v>
      </c>
      <c r="F4" s="108" t="s">
        <v>2228</v>
      </c>
      <c r="G4" s="109">
        <f>IF(COUNTIF(H4:AU4,"&lt;&gt;")=0,"",SUMPRODUCT(((Recommendations[ImplStatus]="Implemented")+(Recommendations[ImplStatus]="Compensated"))*ISNUMBER(MATCH(Recommendations[Id],H4:AU4,0)))/COUNTIF(H4:AU4,"&lt;&gt;"))</f>
        <v>0</v>
      </c>
      <c r="H4" s="110" t="s">
        <v>34</v>
      </c>
      <c r="I4" s="110" t="s">
        <v>778</v>
      </c>
      <c r="J4" s="110" t="s">
        <v>788</v>
      </c>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2229</v>
      </c>
      <c r="B5" s="106" t="s">
        <v>2230</v>
      </c>
      <c r="C5" s="107" t="s">
        <v>2231</v>
      </c>
      <c r="D5" s="107" t="s">
        <v>2232</v>
      </c>
      <c r="E5" s="107" t="s">
        <v>2233</v>
      </c>
      <c r="F5" s="108" t="s">
        <v>2234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2235</v>
      </c>
      <c r="B6" s="106" t="s">
        <v>2236</v>
      </c>
      <c r="C6" s="107" t="s">
        <v>2237</v>
      </c>
      <c r="D6" s="107" t="s">
        <v>2238</v>
      </c>
      <c r="E6" s="107" t="s">
        <v>19</v>
      </c>
      <c r="F6" s="108" t="s">
        <v>2239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2240</v>
      </c>
      <c r="B7" s="106" t="s">
        <v>10</v>
      </c>
      <c r="C7" s="107" t="s">
        <v>2241</v>
      </c>
      <c r="D7" s="107" t="s">
        <v>2242</v>
      </c>
      <c r="E7" s="107" t="s">
        <v>19</v>
      </c>
      <c r="F7" s="108" t="s">
        <v>2243</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2244</v>
      </c>
      <c r="B8" s="106" t="s">
        <v>2245</v>
      </c>
      <c r="C8" s="107" t="s">
        <v>2246</v>
      </c>
      <c r="D8" s="107" t="s">
        <v>2247</v>
      </c>
      <c r="E8" s="107" t="s">
        <v>19</v>
      </c>
      <c r="F8" s="108" t="s">
        <v>2248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2249</v>
      </c>
      <c r="B9" s="106" t="s">
        <v>2250</v>
      </c>
      <c r="C9" s="107" t="s">
        <v>2251</v>
      </c>
      <c r="D9" s="107" t="s">
        <v>2252</v>
      </c>
      <c r="E9" s="107" t="s">
        <v>19</v>
      </c>
      <c r="F9" s="108" t="s">
        <v>2253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2254</v>
      </c>
      <c r="B10" s="106" t="s">
        <v>2255</v>
      </c>
      <c r="C10" s="107" t="s">
        <v>2256</v>
      </c>
      <c r="D10" s="107" t="s">
        <v>2257</v>
      </c>
      <c r="E10" s="107" t="s">
        <v>19</v>
      </c>
      <c r="F10" s="108" t="s">
        <v>2258</v>
      </c>
      <c r="G10" s="109">
        <f>IF(COUNTIF(H10:AU10,"&lt;&gt;")=0,"",SUMPRODUCT(((Recommendations[ImplStatus]="Implemented")+(Recommendations[ImplStatus]="Compensated"))*ISNUMBER(MATCH(Recommendations[Id],H10:AU10,0)))/COUNTIF(H10:AU10,"&lt;&gt;"))</f>
        <v>0</v>
      </c>
      <c r="H10" s="110" t="s">
        <v>1012</v>
      </c>
      <c r="I10" s="110" t="s">
        <v>1062</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2259</v>
      </c>
      <c r="B11" s="106" t="s">
        <v>2260</v>
      </c>
      <c r="C11" s="107" t="s">
        <v>2261</v>
      </c>
      <c r="D11" s="107" t="s">
        <v>2262</v>
      </c>
      <c r="E11" s="107" t="s">
        <v>19</v>
      </c>
      <c r="F11" s="108" t="s">
        <v>2263</v>
      </c>
      <c r="G11" s="109">
        <f>IF(COUNTIF(H11:AU11,"&lt;&gt;")=0,"",SUMPRODUCT(((Recommendations[ImplStatus]="Implemented")+(Recommendations[ImplStatus]="Compensated"))*ISNUMBER(MATCH(Recommendations[Id],H11:AU11,0)))/COUNTIF(H11:AU11,"&lt;&gt;"))</f>
        <v>0</v>
      </c>
      <c r="H11" s="110" t="s">
        <v>230</v>
      </c>
      <c r="I11" s="110" t="s">
        <v>315</v>
      </c>
      <c r="J11" s="110" t="s">
        <v>395</v>
      </c>
      <c r="K11" s="110" t="s">
        <v>410</v>
      </c>
      <c r="L11" s="110" t="s">
        <v>425</v>
      </c>
      <c r="M11" s="110" t="s">
        <v>500</v>
      </c>
      <c r="N11" s="110" t="s">
        <v>703</v>
      </c>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2264</v>
      </c>
      <c r="B12" s="106" t="s">
        <v>2265</v>
      </c>
      <c r="C12" s="107" t="s">
        <v>2266</v>
      </c>
      <c r="D12" s="107" t="s">
        <v>2267</v>
      </c>
      <c r="E12" s="107" t="s">
        <v>19</v>
      </c>
      <c r="F12" s="108" t="s">
        <v>2268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2269</v>
      </c>
      <c r="B13" s="106" t="s">
        <v>2270</v>
      </c>
      <c r="C13" s="107" t="s">
        <v>2271</v>
      </c>
      <c r="D13" s="107" t="s">
        <v>2272</v>
      </c>
      <c r="E13" s="107" t="s">
        <v>19</v>
      </c>
      <c r="F13" s="108" t="s">
        <v>2273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2274</v>
      </c>
      <c r="B14" s="106" t="s">
        <v>2275</v>
      </c>
      <c r="C14" s="107" t="s">
        <v>2276</v>
      </c>
      <c r="D14" s="107" t="s">
        <v>2277</v>
      </c>
      <c r="E14" s="107" t="s">
        <v>19</v>
      </c>
      <c r="F14" s="108" t="s">
        <v>2278</v>
      </c>
      <c r="G14" s="109">
        <f>IF(COUNTIF(H14:AU14,"&lt;&gt;")=0,"",SUMPRODUCT(((Recommendations[ImplStatus]="Implemented")+(Recommendations[ImplStatus]="Compensated"))*ISNUMBER(MATCH(Recommendations[Id],H14:AU14,0)))/COUNTIF(H14:AU14,"&lt;&gt;"))</f>
        <v>0</v>
      </c>
      <c r="H14" s="110" t="s">
        <v>320</v>
      </c>
      <c r="I14" s="110" t="s">
        <v>355</v>
      </c>
      <c r="J14" s="110" t="s">
        <v>365</v>
      </c>
      <c r="K14" s="110" t="s">
        <v>370</v>
      </c>
      <c r="L14" s="110" t="s">
        <v>375</v>
      </c>
      <c r="M14" s="110" t="s">
        <v>440</v>
      </c>
      <c r="N14" s="110" t="s">
        <v>480</v>
      </c>
      <c r="O14" s="110" t="s">
        <v>708</v>
      </c>
      <c r="P14" s="110" t="s">
        <v>748</v>
      </c>
      <c r="Q14" s="110" t="s">
        <v>763</v>
      </c>
      <c r="R14" s="110" t="s">
        <v>792</v>
      </c>
      <c r="S14" s="110" t="s">
        <v>797</v>
      </c>
      <c r="T14" s="110" t="s">
        <v>847</v>
      </c>
      <c r="U14" s="110" t="s">
        <v>877</v>
      </c>
      <c r="V14" s="110" t="s">
        <v>882</v>
      </c>
      <c r="W14" s="110" t="s">
        <v>887</v>
      </c>
      <c r="X14" s="110" t="s">
        <v>897</v>
      </c>
      <c r="Y14" s="110" t="s">
        <v>997</v>
      </c>
      <c r="Z14" s="110" t="s">
        <v>1007</v>
      </c>
      <c r="AA14" s="110" t="s">
        <v>1022</v>
      </c>
      <c r="AB14" s="110" t="s">
        <v>1067</v>
      </c>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2279</v>
      </c>
      <c r="B15" s="106" t="s">
        <v>2280</v>
      </c>
      <c r="C15" s="107" t="s">
        <v>2281</v>
      </c>
      <c r="D15" s="107" t="s">
        <v>2282</v>
      </c>
      <c r="E15" s="107" t="s">
        <v>19</v>
      </c>
      <c r="F15" s="108" t="s">
        <v>2283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2284</v>
      </c>
      <c r="B16" s="106" t="s">
        <v>2285</v>
      </c>
      <c r="C16" s="107" t="s">
        <v>2286</v>
      </c>
      <c r="D16" s="107" t="s">
        <v>2287</v>
      </c>
      <c r="E16" s="107" t="s">
        <v>19</v>
      </c>
      <c r="F16" s="108" t="s">
        <v>2288</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2289</v>
      </c>
      <c r="B17" s="106" t="s">
        <v>2290</v>
      </c>
      <c r="C17" s="107" t="s">
        <v>2291</v>
      </c>
      <c r="D17" s="107" t="s">
        <v>2292</v>
      </c>
      <c r="E17" s="107" t="s">
        <v>19</v>
      </c>
      <c r="F17" s="108" t="s">
        <v>2293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2294</v>
      </c>
      <c r="B18" s="106" t="s">
        <v>2295</v>
      </c>
      <c r="C18" s="107" t="s">
        <v>2296</v>
      </c>
      <c r="D18" s="107" t="s">
        <v>2297</v>
      </c>
      <c r="E18" s="107" t="s">
        <v>19</v>
      </c>
      <c r="F18" s="108" t="s">
        <v>2298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2299</v>
      </c>
      <c r="B19" s="106" t="s">
        <v>2300</v>
      </c>
      <c r="C19" s="107" t="s">
        <v>2301</v>
      </c>
      <c r="D19" s="107" t="s">
        <v>2302</v>
      </c>
      <c r="E19" s="107" t="s">
        <v>19</v>
      </c>
      <c r="F19" s="108" t="s">
        <v>2303</v>
      </c>
      <c r="G19" s="109">
        <f>IF(COUNTIF(H19:AU19,"&lt;&gt;")=0,"",SUMPRODUCT(((Recommendations[ImplStatus]="Implemented")+(Recommendations[ImplStatus]="Compensated"))*ISNUMBER(MATCH(Recommendations[Id],H19:AU19,0)))/COUNTIF(H19:AU19,"&lt;&gt;"))</f>
        <v>0</v>
      </c>
      <c r="H19" s="110" t="s">
        <v>852</v>
      </c>
      <c r="I19" s="110" t="s">
        <v>982</v>
      </c>
      <c r="J19" s="110" t="s">
        <v>1146</v>
      </c>
      <c r="K19" s="110" t="s">
        <v>1151</v>
      </c>
      <c r="L19" s="110" t="s">
        <v>1155</v>
      </c>
      <c r="M19" s="110" t="s">
        <v>1159</v>
      </c>
      <c r="N19" s="110" t="s">
        <v>1163</v>
      </c>
      <c r="O19" s="110" t="s">
        <v>1167</v>
      </c>
      <c r="P19" s="110" t="s">
        <v>1171</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2304</v>
      </c>
      <c r="B20" s="106" t="s">
        <v>2305</v>
      </c>
      <c r="C20" s="107" t="s">
        <v>2306</v>
      </c>
      <c r="D20" s="107" t="s">
        <v>2307</v>
      </c>
      <c r="E20" s="107" t="s">
        <v>19</v>
      </c>
      <c r="F20" s="108" t="s">
        <v>2308</v>
      </c>
      <c r="G20" s="109">
        <f>IF(COUNTIF(H20:AU20,"&lt;&gt;")=0,"",SUMPRODUCT(((Recommendations[ImplStatus]="Implemented")+(Recommendations[ImplStatus]="Compensated"))*ISNUMBER(MATCH(Recommendations[Id],H20:AU20,0)))/COUNTIF(H20:AU20,"&lt;&gt;"))</f>
        <v>0</v>
      </c>
      <c r="H20" s="110" t="s">
        <v>519</v>
      </c>
      <c r="I20" s="110" t="s">
        <v>524</v>
      </c>
      <c r="J20" s="110" t="s">
        <v>529</v>
      </c>
      <c r="K20" s="110" t="s">
        <v>539</v>
      </c>
      <c r="L20" s="110" t="s">
        <v>1180</v>
      </c>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2309</v>
      </c>
      <c r="B21" s="106" t="s">
        <v>2310</v>
      </c>
      <c r="C21" s="107" t="s">
        <v>2311</v>
      </c>
      <c r="D21" s="107" t="s">
        <v>2312</v>
      </c>
      <c r="E21" s="107" t="s">
        <v>2313</v>
      </c>
      <c r="F21" s="108" t="s">
        <v>2314</v>
      </c>
      <c r="G21" s="109">
        <f>IF(COUNTIF(H21:AU21,"&lt;&gt;")=0,"",SUMPRODUCT(((Recommendations[ImplStatus]="Implemented")+(Recommendations[ImplStatus]="Compensated"))*ISNUMBER(MATCH(Recommendations[Id],H21:AU21,0)))/COUNTIF(H21:AU21,"&lt;&gt;"))</f>
        <v>0</v>
      </c>
      <c r="H21" s="110" t="s">
        <v>80</v>
      </c>
      <c r="I21" s="110" t="s">
        <v>225</v>
      </c>
      <c r="J21" s="110" t="s">
        <v>335</v>
      </c>
      <c r="K21" s="110" t="s">
        <v>340</v>
      </c>
      <c r="L21" s="110" t="s">
        <v>345</v>
      </c>
      <c r="M21" s="110" t="s">
        <v>350</v>
      </c>
      <c r="N21" s="110" t="s">
        <v>400</v>
      </c>
      <c r="O21" s="110" t="s">
        <v>554</v>
      </c>
      <c r="P21" s="110" t="s">
        <v>593</v>
      </c>
      <c r="Q21" s="110" t="s">
        <v>718</v>
      </c>
      <c r="R21" s="110" t="s">
        <v>1136</v>
      </c>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2315</v>
      </c>
      <c r="B22" s="106" t="s">
        <v>2316</v>
      </c>
      <c r="C22" s="107" t="s">
        <v>2317</v>
      </c>
      <c r="D22" s="107" t="s">
        <v>2318</v>
      </c>
      <c r="E22" s="107" t="s">
        <v>2319</v>
      </c>
      <c r="F22" s="108" t="s">
        <v>2320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2321</v>
      </c>
      <c r="B23" s="106" t="s">
        <v>2322</v>
      </c>
      <c r="C23" s="107" t="s">
        <v>2323</v>
      </c>
      <c r="D23" s="107" t="s">
        <v>2324</v>
      </c>
      <c r="E23" s="107" t="s">
        <v>2325</v>
      </c>
      <c r="F23" s="108" t="s">
        <v>2326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2327</v>
      </c>
      <c r="B24" s="106" t="s">
        <v>2328</v>
      </c>
      <c r="C24" s="107" t="s">
        <v>2329</v>
      </c>
      <c r="D24" s="107" t="s">
        <v>2330</v>
      </c>
      <c r="E24" s="107" t="s">
        <v>19</v>
      </c>
      <c r="F24" s="108" t="s">
        <v>2331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2332</v>
      </c>
      <c r="B25" s="106" t="s">
        <v>2333</v>
      </c>
      <c r="C25" s="107" t="s">
        <v>2334</v>
      </c>
      <c r="D25" s="107" t="s">
        <v>19</v>
      </c>
      <c r="E25" s="107" t="s">
        <v>19</v>
      </c>
      <c r="F25" s="108" t="s">
        <v>2335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2336</v>
      </c>
      <c r="B26" s="106" t="s">
        <v>2337</v>
      </c>
      <c r="C26" s="107" t="s">
        <v>2338</v>
      </c>
      <c r="D26" s="107" t="s">
        <v>2339</v>
      </c>
      <c r="E26" s="107" t="s">
        <v>19</v>
      </c>
      <c r="F26" s="108" t="s">
        <v>2340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2341</v>
      </c>
      <c r="B27" s="106" t="s">
        <v>2342</v>
      </c>
      <c r="C27" s="107" t="s">
        <v>2343</v>
      </c>
      <c r="D27" s="107" t="s">
        <v>2344</v>
      </c>
      <c r="E27" s="107" t="s">
        <v>2345</v>
      </c>
      <c r="F27" s="108" t="s">
        <v>2346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2347</v>
      </c>
      <c r="B28" s="106" t="s">
        <v>2348</v>
      </c>
      <c r="C28" s="107" t="s">
        <v>2349</v>
      </c>
      <c r="D28" s="107" t="s">
        <v>19</v>
      </c>
      <c r="E28" s="107" t="s">
        <v>19</v>
      </c>
      <c r="F28" s="108" t="s">
        <v>2350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2351</v>
      </c>
      <c r="B29" s="106" t="s">
        <v>2352</v>
      </c>
      <c r="C29" s="107" t="s">
        <v>2353</v>
      </c>
      <c r="D29" s="107" t="s">
        <v>2354</v>
      </c>
      <c r="E29" s="107" t="s">
        <v>2355</v>
      </c>
      <c r="F29" s="108" t="s">
        <v>2356</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2357</v>
      </c>
      <c r="B30" s="106" t="s">
        <v>2358</v>
      </c>
      <c r="C30" s="107" t="s">
        <v>2359</v>
      </c>
      <c r="D30" s="107" t="s">
        <v>2360</v>
      </c>
      <c r="E30" s="107" t="s">
        <v>19</v>
      </c>
      <c r="F30" s="108" t="s">
        <v>2361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2362</v>
      </c>
      <c r="B31" s="106" t="s">
        <v>2363</v>
      </c>
      <c r="C31" s="107" t="s">
        <v>2364</v>
      </c>
      <c r="D31" s="107" t="s">
        <v>2365</v>
      </c>
      <c r="E31" s="107" t="s">
        <v>2366</v>
      </c>
      <c r="F31" s="108" t="s">
        <v>2367</v>
      </c>
      <c r="G31" s="109">
        <f>IF(COUNTIF(H31:AU31,"&lt;&gt;")=0,"",SUMPRODUCT(((Recommendations[ImplStatus]="Implemented")+(Recommendations[ImplStatus]="Compensated"))*ISNUMBER(MATCH(Recommendations[Id],H31:AU31,0)))/COUNTIF(H31:AU31,"&lt;&gt;"))</f>
        <v>0</v>
      </c>
      <c r="H31" s="110" t="s">
        <v>130</v>
      </c>
      <c r="I31" s="110" t="s">
        <v>170</v>
      </c>
      <c r="J31" s="110" t="s">
        <v>195</v>
      </c>
      <c r="K31" s="110" t="s">
        <v>205</v>
      </c>
      <c r="L31" s="110" t="s">
        <v>285</v>
      </c>
      <c r="M31" s="110" t="s">
        <v>1047</v>
      </c>
      <c r="N31" s="110" t="s">
        <v>1072</v>
      </c>
      <c r="O31" s="110" t="s">
        <v>1126</v>
      </c>
      <c r="P31" s="110" t="s">
        <v>1131</v>
      </c>
      <c r="Q31" s="110" t="s">
        <v>1141</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2368</v>
      </c>
      <c r="B32" s="106" t="s">
        <v>2369</v>
      </c>
      <c r="C32" s="107" t="s">
        <v>2370</v>
      </c>
      <c r="D32" s="107" t="s">
        <v>2371</v>
      </c>
      <c r="E32" s="107" t="s">
        <v>2372</v>
      </c>
      <c r="F32" s="108" t="s">
        <v>2373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2374</v>
      </c>
      <c r="B33" s="106" t="s">
        <v>2375</v>
      </c>
      <c r="C33" s="107" t="s">
        <v>2376</v>
      </c>
      <c r="D33" s="107" t="s">
        <v>2377</v>
      </c>
      <c r="E33" s="107" t="s">
        <v>19</v>
      </c>
      <c r="F33" s="108" t="s">
        <v>2378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2379</v>
      </c>
      <c r="B34" s="106" t="s">
        <v>2380</v>
      </c>
      <c r="C34" s="107" t="s">
        <v>2381</v>
      </c>
      <c r="D34" s="107" t="s">
        <v>2382</v>
      </c>
      <c r="E34" s="107" t="s">
        <v>19</v>
      </c>
      <c r="F34" s="108" t="s">
        <v>2383</v>
      </c>
      <c r="G34" s="109">
        <f>IF(COUNTIF(H34:AU34,"&lt;&gt;")=0,"",SUMPRODUCT(((Recommendations[ImplStatus]="Implemented")+(Recommendations[ImplStatus]="Compensated"))*ISNUMBER(MATCH(Recommendations[Id],H34:AU34,0)))/COUNTIF(H34:AU34,"&lt;&gt;"))</f>
        <v>0</v>
      </c>
      <c r="H34" s="110" t="s">
        <v>50</v>
      </c>
      <c r="I34" s="110" t="s">
        <v>180</v>
      </c>
      <c r="J34" s="110" t="s">
        <v>310</v>
      </c>
      <c r="K34" s="110" t="s">
        <v>330</v>
      </c>
      <c r="L34" s="110" t="s">
        <v>569</v>
      </c>
      <c r="M34" s="110" t="s">
        <v>1077</v>
      </c>
      <c r="N34" s="110" t="s">
        <v>1121</v>
      </c>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2384</v>
      </c>
      <c r="B35" s="106" t="s">
        <v>2385</v>
      </c>
      <c r="C35" s="107" t="s">
        <v>2386</v>
      </c>
      <c r="D35" s="107" t="s">
        <v>2387</v>
      </c>
      <c r="E35" s="107" t="s">
        <v>2388</v>
      </c>
      <c r="F35" s="108" t="s">
        <v>2389</v>
      </c>
      <c r="G35" s="109">
        <f>IF(COUNTIF(H35:AU35,"&lt;&gt;")=0,"",SUMPRODUCT(((Recommendations[ImplStatus]="Implemented")+(Recommendations[ImplStatus]="Compensated"))*ISNUMBER(MATCH(Recommendations[Id],H35:AU35,0)))/COUNTIF(H35:AU35,"&lt;&gt;"))</f>
        <v>0</v>
      </c>
      <c r="H35" s="110" t="s">
        <v>490</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2390</v>
      </c>
      <c r="B36" s="106" t="s">
        <v>2391</v>
      </c>
      <c r="C36" s="107" t="s">
        <v>2392</v>
      </c>
      <c r="D36" s="107" t="s">
        <v>2393</v>
      </c>
      <c r="E36" s="107" t="s">
        <v>2394</v>
      </c>
      <c r="F36" s="108" t="s">
        <v>2395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2396</v>
      </c>
      <c r="B37" s="106" t="s">
        <v>2397</v>
      </c>
      <c r="C37" s="107" t="s">
        <v>2398</v>
      </c>
      <c r="D37" s="107" t="s">
        <v>2399</v>
      </c>
      <c r="E37" s="107" t="s">
        <v>19</v>
      </c>
      <c r="F37" s="108" t="s">
        <v>2400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2401</v>
      </c>
      <c r="B38" s="106" t="s">
        <v>2402</v>
      </c>
      <c r="C38" s="107" t="s">
        <v>2403</v>
      </c>
      <c r="D38" s="107" t="s">
        <v>2404</v>
      </c>
      <c r="E38" s="107" t="s">
        <v>2405</v>
      </c>
      <c r="F38" s="108" t="s">
        <v>2406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2407</v>
      </c>
      <c r="B39" s="106" t="s">
        <v>2408</v>
      </c>
      <c r="C39" s="107" t="s">
        <v>2409</v>
      </c>
      <c r="D39" s="107" t="s">
        <v>2410</v>
      </c>
      <c r="E39" s="107" t="s">
        <v>19</v>
      </c>
      <c r="F39" s="108" t="s">
        <v>2411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2412</v>
      </c>
      <c r="B40" s="106" t="s">
        <v>2413</v>
      </c>
      <c r="C40" s="107" t="s">
        <v>2414</v>
      </c>
      <c r="D40" s="107" t="s">
        <v>2415</v>
      </c>
      <c r="E40" s="107" t="s">
        <v>2416</v>
      </c>
      <c r="F40" s="108" t="s">
        <v>2417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2418</v>
      </c>
      <c r="B41" s="106" t="s">
        <v>2419</v>
      </c>
      <c r="C41" s="107" t="s">
        <v>2420</v>
      </c>
      <c r="D41" s="107" t="s">
        <v>2421</v>
      </c>
      <c r="E41" s="107" t="s">
        <v>2422</v>
      </c>
      <c r="F41" s="108" t="s">
        <v>2423</v>
      </c>
      <c r="G41" s="109">
        <f>IF(COUNTIF(H41:AU41,"&lt;&gt;")=0,"",SUMPRODUCT(((Recommendations[ImplStatus]="Implemented")+(Recommendations[ImplStatus]="Compensated"))*ISNUMBER(MATCH(Recommendations[Id],H41:AU41,0)))/COUNTIF(H41:AU41,"&lt;&gt;"))</f>
        <v>0</v>
      </c>
      <c r="H41" s="110" t="s">
        <v>28</v>
      </c>
      <c r="I41" s="110" t="s">
        <v>504</v>
      </c>
      <c r="J41" s="110" t="s">
        <v>509</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2424</v>
      </c>
      <c r="B42" s="106" t="s">
        <v>2425</v>
      </c>
      <c r="C42" s="107" t="s">
        <v>2426</v>
      </c>
      <c r="D42" s="107" t="s">
        <v>2427</v>
      </c>
      <c r="E42" s="107" t="s">
        <v>2428</v>
      </c>
      <c r="F42" s="108" t="s">
        <v>2429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2430</v>
      </c>
      <c r="B43" s="106" t="s">
        <v>2431</v>
      </c>
      <c r="C43" s="107" t="s">
        <v>2432</v>
      </c>
      <c r="D43" s="107" t="s">
        <v>2433</v>
      </c>
      <c r="E43" s="107" t="s">
        <v>2434</v>
      </c>
      <c r="F43" s="108" t="s">
        <v>2435</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2436</v>
      </c>
      <c r="B44" s="106" t="s">
        <v>2437</v>
      </c>
      <c r="C44" s="107" t="s">
        <v>2438</v>
      </c>
      <c r="D44" s="107" t="s">
        <v>2439</v>
      </c>
      <c r="E44" s="107" t="s">
        <v>19</v>
      </c>
      <c r="F44" s="108" t="s">
        <v>2440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2441</v>
      </c>
      <c r="B45" s="111" t="s">
        <v>2442</v>
      </c>
      <c r="C45" s="112" t="s">
        <v>2443</v>
      </c>
      <c r="D45" s="112" t="s">
        <v>2444</v>
      </c>
      <c r="E45" s="112" t="s">
        <v>2445</v>
      </c>
      <c r="F45" s="113" t="s">
        <v>2446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1265</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IFERROR(INDEX('Recommendations'!$G$2:$G$252, MATCH(H2,'Recommendations'!$A$2:$A$252,0))="Implemented", FALSE))</xm:f>
            <x14:dxf>
              <font>
                <color rgb="FF000000"/>
              </font>
              <fill>
                <patternFill>
                  <bgColor rgb="FF3C7D22"/>
                </patternFill>
              </fill>
            </x14:dxf>
          </x14:cfRule>
          <x14:cfRule type="expression" priority="2" id="{00000000-000E-0000-0500-000002000000}">
            <xm:f>AND(H2&lt;&gt;"", IFERROR(INDEX('Recommendations'!$G$2:$G$252, MATCH(H2,'Recommendations'!$A$2:$A$252,0))="Compensated", FALSE))</xm:f>
            <x14:dxf>
              <font>
                <color rgb="FF000000"/>
              </font>
              <fill>
                <patternFill>
                  <bgColor rgb="FFC6E0B4"/>
                </patternFill>
              </fill>
            </x14:dxf>
          </x14:cfRule>
          <x14:cfRule type="expression" priority="3" id="{00000000-000E-0000-0500-000003000000}">
            <xm:f>AND(H2&lt;&gt;"", IFERROR(INDEX('Recommendations'!$G$2:$G$252, MATCH(H2,'Recommendations'!$A$2:$A$252,0))="Testing", FALSE))</xm:f>
            <x14:dxf>
              <font>
                <color rgb="FF000000"/>
              </font>
              <fill>
                <patternFill>
                  <bgColor rgb="FFFFC000"/>
                </patternFill>
              </fill>
            </x14:dxf>
          </x14:cfRule>
          <x14:cfRule type="expression" priority="4" id="{00000000-000E-0000-0500-000004000000}">
            <xm:f>AND(H2&lt;&gt;"", IFERROR(INDEX('Recommendations'!$G$2:$G$252, MATCH(H2,'Recommendations'!$A$2:$A$252,0))="Failed", FALSE))</xm:f>
            <x14:dxf>
              <font>
                <color rgb="FF000000"/>
              </font>
              <fill>
                <patternFill>
                  <bgColor rgb="FFD82891"/>
                </patternFill>
              </fill>
            </x14:dxf>
          </x14:cfRule>
          <x14:cfRule type="expression" priority="5" id="{00000000-000E-0000-0500-000005000000}">
            <xm:f>AND(H2&lt;&gt;"", IFERROR(INDEX('Recommendations'!$G$2:$G$252, MATCH(H2,'Recommendations'!$A$2:$A$252,0))="Risk Accepted", FALSE))</xm:f>
            <x14:dxf>
              <font>
                <color rgb="FF000000"/>
              </font>
              <fill>
                <patternFill>
                  <bgColor rgb="FFD9D9D9"/>
                </patternFill>
              </fill>
            </x14:dxf>
          </x14:cfRule>
          <x14:cfRule type="expression" priority="6" id="{00000000-000E-0000-0500-000006000000}">
            <xm:f>AND(H2&lt;&gt;"", IFERROR(INDEX('Recommendations'!$G$2:$G$252, MATCH(H2,'Recommendations'!$A$2:$A$252,0))="N/A",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2447</v>
      </c>
      <c r="B1" s="145" t="s">
        <v>1501</v>
      </c>
      <c r="C1" s="145" t="s">
        <v>0</v>
      </c>
      <c r="D1" s="145" t="s">
        <v>1502</v>
      </c>
      <c r="E1" s="145" t="s">
        <v>2448</v>
      </c>
      <c r="F1" s="145" t="s">
        <v>2449</v>
      </c>
      <c r="G1" s="145" t="s">
        <v>2450</v>
      </c>
      <c r="H1" s="145" t="s">
        <v>2451</v>
      </c>
      <c r="I1" s="145" t="s">
        <v>1507</v>
      </c>
      <c r="J1" s="145" t="s">
        <v>1508</v>
      </c>
      <c r="K1" s="145" t="s">
        <v>1509</v>
      </c>
      <c r="L1" s="145" t="s">
        <v>1510</v>
      </c>
      <c r="M1" s="145" t="s">
        <v>1511</v>
      </c>
      <c r="N1" s="145" t="s">
        <v>1512</v>
      </c>
      <c r="O1" s="145" t="s">
        <v>1513</v>
      </c>
      <c r="P1" s="145" t="s">
        <v>1514</v>
      </c>
      <c r="Q1" s="145" t="s">
        <v>1515</v>
      </c>
      <c r="R1" s="145" t="s">
        <v>1516</v>
      </c>
      <c r="S1" s="145" t="s">
        <v>1517</v>
      </c>
      <c r="T1" s="145" t="s">
        <v>1518</v>
      </c>
      <c r="U1" s="145" t="s">
        <v>1519</v>
      </c>
      <c r="V1" s="145" t="s">
        <v>1520</v>
      </c>
      <c r="W1" s="145" t="s">
        <v>1521</v>
      </c>
      <c r="X1" s="145" t="s">
        <v>1522</v>
      </c>
      <c r="Y1" s="145" t="s">
        <v>1523</v>
      </c>
      <c r="Z1" s="145" t="s">
        <v>1524</v>
      </c>
      <c r="AA1" s="145" t="s">
        <v>1525</v>
      </c>
      <c r="AB1" s="145" t="s">
        <v>1526</v>
      </c>
      <c r="AC1" s="145" t="s">
        <v>1527</v>
      </c>
      <c r="AD1" s="145" t="s">
        <v>1528</v>
      </c>
      <c r="AE1" s="145" t="s">
        <v>1529</v>
      </c>
      <c r="AF1" s="145" t="s">
        <v>1530</v>
      </c>
      <c r="AG1" s="145" t="s">
        <v>1531</v>
      </c>
      <c r="AH1" s="145" t="s">
        <v>1532</v>
      </c>
      <c r="AI1" s="145" t="s">
        <v>1533</v>
      </c>
      <c r="AJ1" s="145" t="s">
        <v>1534</v>
      </c>
      <c r="AK1" s="145" t="s">
        <v>1535</v>
      </c>
      <c r="AL1" s="145" t="s">
        <v>1536</v>
      </c>
      <c r="AM1" s="145" t="s">
        <v>1537</v>
      </c>
      <c r="AN1" s="145" t="s">
        <v>1538</v>
      </c>
      <c r="AO1" s="145" t="s">
        <v>1539</v>
      </c>
      <c r="AP1" s="145" t="s">
        <v>1540</v>
      </c>
      <c r="AQ1" s="145" t="s">
        <v>1541</v>
      </c>
      <c r="AR1" s="145" t="s">
        <v>1542</v>
      </c>
      <c r="AS1" s="145" t="s">
        <v>1543</v>
      </c>
      <c r="AT1" s="145" t="s">
        <v>1544</v>
      </c>
      <c r="AU1" s="145" t="s">
        <v>1545</v>
      </c>
      <c r="AV1" s="145" t="s">
        <v>1546</v>
      </c>
      <c r="AW1" s="146" t="s">
        <v>1547</v>
      </c>
    </row>
    <row r="2" spans="1:49" ht="60" customHeight="1" outlineLevel="1" x14ac:dyDescent="0.35">
      <c r="A2" s="138" t="s">
        <v>2452</v>
      </c>
      <c r="B2" s="124"/>
      <c r="C2" s="123" t="s">
        <v>2453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2452</v>
      </c>
      <c r="B3" s="125" t="s">
        <v>1718</v>
      </c>
      <c r="C3" s="126" t="s">
        <v>2454</v>
      </c>
      <c r="D3" s="128" t="s">
        <v>2455</v>
      </c>
      <c r="E3" s="128" t="s">
        <v>2456</v>
      </c>
      <c r="F3" s="128" t="s">
        <v>2457</v>
      </c>
      <c r="G3" s="128" t="s">
        <v>2458</v>
      </c>
      <c r="H3" s="128" t="s">
        <v>2459</v>
      </c>
      <c r="I3" s="130">
        <f>IF(COUNTIF(J3:AW3,"&lt;&gt;")=0,"",SUMPRODUCT(((Recommendations[ImplStatus]="Implemented")+(Recommendations[ImplStatus]="Compensated"))*ISNUMBER(MATCH(Recommendations[Id],J3:AW3,0)))/COUNTIF(J3:AW3,"&lt;&gt;"))</f>
        <v>0</v>
      </c>
      <c r="J3" s="132" t="s">
        <v>23</v>
      </c>
      <c r="K3" s="132" t="s">
        <v>125</v>
      </c>
      <c r="L3" s="132" t="s">
        <v>130</v>
      </c>
      <c r="M3" s="132" t="s">
        <v>205</v>
      </c>
      <c r="N3" s="132" t="s">
        <v>210</v>
      </c>
      <c r="O3" s="132" t="s">
        <v>255</v>
      </c>
      <c r="P3" s="132" t="s">
        <v>623</v>
      </c>
      <c r="Q3" s="132" t="s">
        <v>1047</v>
      </c>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2452</v>
      </c>
      <c r="B4" s="125" t="s">
        <v>2460</v>
      </c>
      <c r="C4" s="126" t="s">
        <v>2461</v>
      </c>
      <c r="D4" s="128" t="s">
        <v>2462</v>
      </c>
      <c r="E4" s="128" t="s">
        <v>2463</v>
      </c>
      <c r="F4" s="128" t="s">
        <v>2464</v>
      </c>
      <c r="G4" s="128" t="s">
        <v>2465</v>
      </c>
      <c r="H4" s="128" t="s">
        <v>2466</v>
      </c>
      <c r="I4" s="130">
        <f>IF(COUNTIF(J4:AW4,"&lt;&gt;")=0,"",SUMPRODUCT(((Recommendations[ImplStatus]="Implemented")+(Recommendations[ImplStatus]="Compensated"))*ISNUMBER(MATCH(Recommendations[Id],J4:AW4,0)))/COUNTIF(J4:AW4,"&lt;&gt;"))</f>
        <v>0</v>
      </c>
      <c r="J4" s="132" t="s">
        <v>80</v>
      </c>
      <c r="K4" s="132" t="s">
        <v>155</v>
      </c>
      <c r="L4" s="132" t="s">
        <v>160</v>
      </c>
      <c r="M4" s="132" t="s">
        <v>180</v>
      </c>
      <c r="N4" s="132" t="s">
        <v>225</v>
      </c>
      <c r="O4" s="132" t="s">
        <v>310</v>
      </c>
      <c r="P4" s="132" t="s">
        <v>330</v>
      </c>
      <c r="Q4" s="132" t="s">
        <v>335</v>
      </c>
      <c r="R4" s="132" t="s">
        <v>340</v>
      </c>
      <c r="S4" s="132" t="s">
        <v>345</v>
      </c>
      <c r="T4" s="132" t="s">
        <v>350</v>
      </c>
      <c r="U4" s="132" t="s">
        <v>400</v>
      </c>
      <c r="V4" s="132" t="s">
        <v>405</v>
      </c>
      <c r="W4" s="132" t="s">
        <v>554</v>
      </c>
      <c r="X4" s="132" t="s">
        <v>569</v>
      </c>
      <c r="Y4" s="132" t="s">
        <v>593</v>
      </c>
      <c r="Z4" s="132" t="s">
        <v>718</v>
      </c>
      <c r="AA4" s="132" t="s">
        <v>1077</v>
      </c>
      <c r="AB4" s="132" t="s">
        <v>1121</v>
      </c>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2452</v>
      </c>
      <c r="B5" s="125" t="s">
        <v>2467</v>
      </c>
      <c r="C5" s="126" t="s">
        <v>2468</v>
      </c>
      <c r="D5" s="128" t="s">
        <v>2469</v>
      </c>
      <c r="E5" s="128" t="s">
        <v>2470</v>
      </c>
      <c r="F5" s="128" t="s">
        <v>2471</v>
      </c>
      <c r="G5" s="128" t="s">
        <v>2472</v>
      </c>
      <c r="H5" s="128" t="s">
        <v>2473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2452</v>
      </c>
      <c r="B6" s="125" t="s">
        <v>2474</v>
      </c>
      <c r="C6" s="126" t="s">
        <v>2475</v>
      </c>
      <c r="D6" s="128" t="s">
        <v>2476</v>
      </c>
      <c r="E6" s="128" t="s">
        <v>2477</v>
      </c>
      <c r="F6" s="128" t="s">
        <v>2478</v>
      </c>
      <c r="G6" s="128" t="s">
        <v>2479</v>
      </c>
      <c r="H6" s="128" t="s">
        <v>2480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2452</v>
      </c>
      <c r="B7" s="125" t="s">
        <v>2481</v>
      </c>
      <c r="C7" s="126" t="s">
        <v>2482</v>
      </c>
      <c r="D7" s="128" t="s">
        <v>2483</v>
      </c>
      <c r="E7" s="128" t="s">
        <v>2484</v>
      </c>
      <c r="F7" s="128" t="s">
        <v>2485</v>
      </c>
      <c r="G7" s="128" t="s">
        <v>2486</v>
      </c>
      <c r="H7" s="128" t="s">
        <v>2487</v>
      </c>
      <c r="I7" s="130">
        <f>IF(COUNTIF(J7:AW7,"&lt;&gt;")=0,"",SUMPRODUCT(((Recommendations[ImplStatus]="Implemented")+(Recommendations[ImplStatus]="Compensated"))*ISNUMBER(MATCH(Recommendations[Id],J7:AW7,0)))/COUNTIF(J7:AW7,"&lt;&gt;"))</f>
        <v>0</v>
      </c>
      <c r="J7" s="132" t="s">
        <v>105</v>
      </c>
      <c r="K7" s="132" t="s">
        <v>170</v>
      </c>
      <c r="L7" s="132" t="s">
        <v>220</v>
      </c>
      <c r="M7" s="132" t="s">
        <v>240</v>
      </c>
      <c r="N7" s="132" t="s">
        <v>668</v>
      </c>
      <c r="O7" s="132" t="s">
        <v>673</v>
      </c>
      <c r="P7" s="132" t="s">
        <v>678</v>
      </c>
      <c r="Q7" s="132" t="s">
        <v>693</v>
      </c>
      <c r="R7" s="132" t="s">
        <v>862</v>
      </c>
      <c r="S7" s="132" t="s">
        <v>1062</v>
      </c>
      <c r="T7" s="132" t="s">
        <v>1086</v>
      </c>
      <c r="U7" s="132" t="s">
        <v>1091</v>
      </c>
      <c r="V7" s="132" t="s">
        <v>1096</v>
      </c>
      <c r="W7" s="132" t="s">
        <v>1101</v>
      </c>
      <c r="X7" s="132" t="s">
        <v>1126</v>
      </c>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2452</v>
      </c>
      <c r="B8" s="125" t="s">
        <v>2488</v>
      </c>
      <c r="C8" s="126" t="s">
        <v>2489</v>
      </c>
      <c r="D8" s="128" t="s">
        <v>2490</v>
      </c>
      <c r="E8" s="128" t="s">
        <v>2491</v>
      </c>
      <c r="F8" s="128" t="s">
        <v>2492</v>
      </c>
      <c r="G8" s="128" t="s">
        <v>2486</v>
      </c>
      <c r="H8" s="128" t="s">
        <v>2493</v>
      </c>
      <c r="I8" s="130">
        <f>IF(COUNTIF(J8:AW8,"&lt;&gt;")=0,"",SUMPRODUCT(((Recommendations[ImplStatus]="Implemented")+(Recommendations[ImplStatus]="Compensated"))*ISNUMBER(MATCH(Recommendations[Id],J8:AW8,0)))/COUNTIF(J8:AW8,"&lt;&gt;"))</f>
        <v>0</v>
      </c>
      <c r="J8" s="132" t="s">
        <v>100</v>
      </c>
      <c r="K8" s="132" t="s">
        <v>105</v>
      </c>
      <c r="L8" s="132" t="s">
        <v>170</v>
      </c>
      <c r="M8" s="132" t="s">
        <v>195</v>
      </c>
      <c r="N8" s="132" t="s">
        <v>285</v>
      </c>
      <c r="O8" s="132" t="s">
        <v>658</v>
      </c>
      <c r="P8" s="132" t="s">
        <v>663</v>
      </c>
      <c r="Q8" s="132" t="s">
        <v>683</v>
      </c>
      <c r="R8" s="132" t="s">
        <v>688</v>
      </c>
      <c r="S8" s="132" t="s">
        <v>698</v>
      </c>
      <c r="T8" s="132" t="s">
        <v>1072</v>
      </c>
      <c r="U8" s="132" t="s">
        <v>1131</v>
      </c>
      <c r="V8" s="132" t="s">
        <v>1141</v>
      </c>
      <c r="W8" s="132" t="s">
        <v>1185</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2452</v>
      </c>
      <c r="B9" s="125" t="s">
        <v>2494</v>
      </c>
      <c r="C9" s="126" t="s">
        <v>2495</v>
      </c>
      <c r="D9" s="128" t="s">
        <v>2496</v>
      </c>
      <c r="E9" s="128" t="s">
        <v>2497</v>
      </c>
      <c r="F9" s="128" t="s">
        <v>2498</v>
      </c>
      <c r="G9" s="128" t="s">
        <v>2499</v>
      </c>
      <c r="H9" s="128" t="s">
        <v>2500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2452</v>
      </c>
      <c r="B10" s="125" t="s">
        <v>2501</v>
      </c>
      <c r="C10" s="126" t="s">
        <v>2502</v>
      </c>
      <c r="D10" s="128" t="s">
        <v>2503</v>
      </c>
      <c r="E10" s="128" t="s">
        <v>2504</v>
      </c>
      <c r="F10" s="128" t="s">
        <v>2505</v>
      </c>
      <c r="G10" s="128" t="s">
        <v>2506</v>
      </c>
      <c r="H10" s="128" t="s">
        <v>2507</v>
      </c>
      <c r="I10" s="130">
        <f>IF(COUNTIF(J10:AW10,"&lt;&gt;")=0,"",SUMPRODUCT(((Recommendations[ImplStatus]="Implemented")+(Recommendations[ImplStatus]="Compensated"))*ISNUMBER(MATCH(Recommendations[Id],J10:AW10,0)))/COUNTIF(J10:AW10,"&lt;&gt;"))</f>
        <v>0</v>
      </c>
      <c r="J10" s="132" t="s">
        <v>85</v>
      </c>
      <c r="K10" s="132" t="s">
        <v>90</v>
      </c>
      <c r="L10" s="132" t="s">
        <v>95</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2452</v>
      </c>
      <c r="B11" s="125" t="s">
        <v>2508</v>
      </c>
      <c r="C11" s="126" t="s">
        <v>2509</v>
      </c>
      <c r="D11" s="128" t="s">
        <v>2510</v>
      </c>
      <c r="E11" s="128" t="s">
        <v>2511</v>
      </c>
      <c r="F11" s="128" t="s">
        <v>2512</v>
      </c>
      <c r="G11" s="128" t="s">
        <v>2513</v>
      </c>
      <c r="H11" s="128" t="s">
        <v>2514</v>
      </c>
      <c r="I11" s="130">
        <f>IF(COUNTIF(J11:AW11,"&lt;&gt;")=0,"",SUMPRODUCT(((Recommendations[ImplStatus]="Implemented")+(Recommendations[ImplStatus]="Compensated"))*ISNUMBER(MATCH(Recommendations[Id],J11:AW11,0)))/COUNTIF(J11:AW11,"&lt;&gt;"))</f>
        <v>0</v>
      </c>
      <c r="J11" s="132" t="s">
        <v>165</v>
      </c>
      <c r="K11" s="132" t="s">
        <v>245</v>
      </c>
      <c r="L11" s="132" t="s">
        <v>305</v>
      </c>
      <c r="M11" s="132" t="s">
        <v>470</v>
      </c>
      <c r="N11" s="132" t="s">
        <v>549</v>
      </c>
      <c r="O11" s="132" t="s">
        <v>922</v>
      </c>
      <c r="P11" s="132" t="s">
        <v>927</v>
      </c>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2452</v>
      </c>
      <c r="B12" s="125" t="s">
        <v>2515</v>
      </c>
      <c r="C12" s="126" t="s">
        <v>2516</v>
      </c>
      <c r="D12" s="128" t="s">
        <v>2517</v>
      </c>
      <c r="E12" s="128" t="s">
        <v>2518</v>
      </c>
      <c r="F12" s="128" t="s">
        <v>2519</v>
      </c>
      <c r="G12" s="128" t="s">
        <v>2506</v>
      </c>
      <c r="H12" s="128" t="s">
        <v>2520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2452</v>
      </c>
      <c r="B13" s="125" t="s">
        <v>2521</v>
      </c>
      <c r="C13" s="126" t="s">
        <v>2522</v>
      </c>
      <c r="D13" s="128" t="s">
        <v>2523</v>
      </c>
      <c r="E13" s="128" t="s">
        <v>2524</v>
      </c>
      <c r="F13" s="128" t="s">
        <v>2525</v>
      </c>
      <c r="G13" s="128" t="s">
        <v>2506</v>
      </c>
      <c r="H13" s="128" t="s">
        <v>2526</v>
      </c>
      <c r="I13" s="130">
        <f>IF(COUNTIF(J13:AW13,"&lt;&gt;")=0,"",SUMPRODUCT(((Recommendations[ImplStatus]="Implemented")+(Recommendations[ImplStatus]="Compensated"))*ISNUMBER(MATCH(Recommendations[Id],J13:AW13,0)))/COUNTIF(J13:AW13,"&lt;&gt;"))</f>
        <v>0</v>
      </c>
      <c r="J13" s="132" t="s">
        <v>190</v>
      </c>
      <c r="K13" s="132" t="s">
        <v>415</v>
      </c>
      <c r="L13" s="132" t="s">
        <v>465</v>
      </c>
      <c r="M13" s="132" t="s">
        <v>470</v>
      </c>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2452</v>
      </c>
      <c r="B14" s="125" t="s">
        <v>2527</v>
      </c>
      <c r="C14" s="126" t="s">
        <v>2528</v>
      </c>
      <c r="D14" s="128" t="s">
        <v>2529</v>
      </c>
      <c r="E14" s="128" t="s">
        <v>2530</v>
      </c>
      <c r="F14" s="128" t="s">
        <v>2531</v>
      </c>
      <c r="G14" s="128" t="s">
        <v>2532</v>
      </c>
      <c r="H14" s="128" t="s">
        <v>2533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2452</v>
      </c>
      <c r="B15" s="125" t="s">
        <v>2534</v>
      </c>
      <c r="C15" s="126" t="s">
        <v>2535</v>
      </c>
      <c r="D15" s="128" t="s">
        <v>2536</v>
      </c>
      <c r="E15" s="128" t="s">
        <v>2537</v>
      </c>
      <c r="F15" s="128" t="s">
        <v>2538</v>
      </c>
      <c r="G15" s="128" t="s">
        <v>2539</v>
      </c>
      <c r="H15" s="128" t="s">
        <v>2540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2452</v>
      </c>
      <c r="B16" s="125" t="s">
        <v>2541</v>
      </c>
      <c r="C16" s="126" t="s">
        <v>2542</v>
      </c>
      <c r="D16" s="128" t="s">
        <v>2543</v>
      </c>
      <c r="E16" s="128" t="s">
        <v>2544</v>
      </c>
      <c r="F16" s="128" t="s">
        <v>2545</v>
      </c>
      <c r="G16" s="128" t="s">
        <v>2546</v>
      </c>
      <c r="H16" s="128" t="s">
        <v>2547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2452</v>
      </c>
      <c r="B17" s="125" t="s">
        <v>2548</v>
      </c>
      <c r="C17" s="126" t="s">
        <v>2549</v>
      </c>
      <c r="D17" s="128" t="s">
        <v>2550</v>
      </c>
      <c r="E17" s="128" t="s">
        <v>2551</v>
      </c>
      <c r="F17" s="128" t="s">
        <v>2552</v>
      </c>
      <c r="G17" s="128" t="s">
        <v>2553</v>
      </c>
      <c r="H17" s="128" t="s">
        <v>2554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2452</v>
      </c>
      <c r="B18" s="125" t="s">
        <v>2555</v>
      </c>
      <c r="C18" s="126" t="s">
        <v>2556</v>
      </c>
      <c r="D18" s="128" t="s">
        <v>2557</v>
      </c>
      <c r="E18" s="128" t="s">
        <v>2558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2559</v>
      </c>
      <c r="B19" s="124"/>
      <c r="C19" s="123" t="s">
        <v>2560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2559</v>
      </c>
      <c r="B20" s="125" t="s">
        <v>2561</v>
      </c>
      <c r="C20" s="126" t="s">
        <v>2562</v>
      </c>
      <c r="D20" s="128" t="s">
        <v>2563</v>
      </c>
      <c r="E20" s="128" t="s">
        <v>2564</v>
      </c>
      <c r="F20" s="128" t="s">
        <v>2565</v>
      </c>
      <c r="G20" s="128" t="s">
        <v>2566</v>
      </c>
      <c r="H20" s="128" t="s">
        <v>2567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2559</v>
      </c>
      <c r="B21" s="125" t="s">
        <v>2568</v>
      </c>
      <c r="C21" s="126" t="s">
        <v>2569</v>
      </c>
      <c r="D21" s="128" t="s">
        <v>2570</v>
      </c>
      <c r="E21" s="128" t="s">
        <v>2571</v>
      </c>
      <c r="F21" s="128" t="s">
        <v>2572</v>
      </c>
      <c r="G21" s="128" t="s">
        <v>2573</v>
      </c>
      <c r="H21" s="128" t="s">
        <v>2574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2575</v>
      </c>
      <c r="B22" s="124"/>
      <c r="C22" s="123" t="s">
        <v>2576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2575</v>
      </c>
      <c r="B23" s="125" t="s">
        <v>2577</v>
      </c>
      <c r="C23" s="126" t="s">
        <v>2578</v>
      </c>
      <c r="D23" s="128" t="s">
        <v>2579</v>
      </c>
      <c r="E23" s="128" t="s">
        <v>2580</v>
      </c>
      <c r="F23" s="128" t="s">
        <v>2581</v>
      </c>
      <c r="G23" s="128" t="s">
        <v>2582</v>
      </c>
      <c r="H23" s="128" t="s">
        <v>2583</v>
      </c>
      <c r="I23" s="130">
        <f>IF(COUNTIF(J23:AW23,"&lt;&gt;")=0,"",SUMPRODUCT(((Recommendations[ImplStatus]="Implemented")+(Recommendations[ImplStatus]="Compensated"))*ISNUMBER(MATCH(Recommendations[Id],J23:AW23,0)))/COUNTIF(J23:AW23,"&lt;&gt;"))</f>
        <v>0</v>
      </c>
      <c r="J23" s="132" t="s">
        <v>608</v>
      </c>
      <c r="K23" s="132" t="s">
        <v>633</v>
      </c>
      <c r="L23" s="132" t="s">
        <v>638</v>
      </c>
      <c r="M23" s="132" t="s">
        <v>643</v>
      </c>
      <c r="N23" s="132" t="s">
        <v>932</v>
      </c>
      <c r="O23" s="132" t="s">
        <v>967</v>
      </c>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2575</v>
      </c>
      <c r="B24" s="125" t="s">
        <v>2584</v>
      </c>
      <c r="C24" s="126" t="s">
        <v>2585</v>
      </c>
      <c r="D24" s="128" t="s">
        <v>2586</v>
      </c>
      <c r="E24" s="128" t="s">
        <v>2587</v>
      </c>
      <c r="F24" s="128" t="s">
        <v>2588</v>
      </c>
      <c r="G24" s="128" t="s">
        <v>2589</v>
      </c>
      <c r="H24" s="128" t="s">
        <v>2590</v>
      </c>
      <c r="I24" s="130">
        <f>IF(COUNTIF(J24:AW24,"&lt;&gt;")=0,"",SUMPRODUCT(((Recommendations[ImplStatus]="Implemented")+(Recommendations[ImplStatus]="Compensated"))*ISNUMBER(MATCH(Recommendations[Id],J24:AW24,0)))/COUNTIF(J24:AW24,"&lt;&gt;"))</f>
        <v>0</v>
      </c>
      <c r="J24" s="132" t="s">
        <v>608</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2575</v>
      </c>
      <c r="B25" s="125" t="s">
        <v>2591</v>
      </c>
      <c r="C25" s="126" t="s">
        <v>2592</v>
      </c>
      <c r="D25" s="128" t="s">
        <v>2593</v>
      </c>
      <c r="E25" s="128" t="s">
        <v>2594</v>
      </c>
      <c r="F25" s="128" t="s">
        <v>2595</v>
      </c>
      <c r="G25" s="128" t="s">
        <v>2596</v>
      </c>
      <c r="H25" s="128" t="s">
        <v>2597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2575</v>
      </c>
      <c r="B26" s="125" t="s">
        <v>2598</v>
      </c>
      <c r="C26" s="126" t="s">
        <v>2599</v>
      </c>
      <c r="D26" s="128" t="s">
        <v>2600</v>
      </c>
      <c r="E26" s="128" t="s">
        <v>2601</v>
      </c>
      <c r="F26" s="128" t="s">
        <v>2602</v>
      </c>
      <c r="G26" s="128" t="s">
        <v>2589</v>
      </c>
      <c r="H26" s="128" t="s">
        <v>2603</v>
      </c>
      <c r="I26" s="130">
        <f>IF(COUNTIF(J26:AW26,"&lt;&gt;")=0,"",SUMPRODUCT(((Recommendations[ImplStatus]="Implemented")+(Recommendations[ImplStatus]="Compensated"))*ISNUMBER(MATCH(Recommendations[Id],J26:AW26,0)))/COUNTIF(J26:AW26,"&lt;&gt;"))</f>
        <v>0</v>
      </c>
      <c r="J26" s="132" t="s">
        <v>145</v>
      </c>
      <c r="K26" s="132" t="s">
        <v>514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2575</v>
      </c>
      <c r="B27" s="125" t="s">
        <v>2604</v>
      </c>
      <c r="C27" s="126" t="s">
        <v>2605</v>
      </c>
      <c r="D27" s="128" t="s">
        <v>2606</v>
      </c>
      <c r="E27" s="128" t="s">
        <v>2607</v>
      </c>
      <c r="F27" s="128" t="s">
        <v>2608</v>
      </c>
      <c r="G27" s="128" t="s">
        <v>2609</v>
      </c>
      <c r="H27" s="128" t="s">
        <v>2610</v>
      </c>
      <c r="I27" s="130">
        <f>IF(COUNTIF(J27:AW27,"&lt;&gt;")=0,"",SUMPRODUCT(((Recommendations[ImplStatus]="Implemented")+(Recommendations[ImplStatus]="Compensated"))*ISNUMBER(MATCH(Recommendations[Id],J27:AW27,0)))/COUNTIF(J27:AW27,"&lt;&gt;"))</f>
        <v>0</v>
      </c>
      <c r="J27" s="132" t="s">
        <v>50</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2575</v>
      </c>
      <c r="B28" s="125" t="s">
        <v>2611</v>
      </c>
      <c r="C28" s="126" t="s">
        <v>2612</v>
      </c>
      <c r="D28" s="128" t="s">
        <v>2613</v>
      </c>
      <c r="E28" s="128" t="s">
        <v>2614</v>
      </c>
      <c r="F28" s="128" t="s">
        <v>2615</v>
      </c>
      <c r="G28" s="128" t="s">
        <v>2616</v>
      </c>
      <c r="H28" s="128" t="s">
        <v>2617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2575</v>
      </c>
      <c r="B29" s="125" t="s">
        <v>2618</v>
      </c>
      <c r="C29" s="126" t="s">
        <v>2619</v>
      </c>
      <c r="D29" s="128" t="s">
        <v>2620</v>
      </c>
      <c r="E29" s="128" t="s">
        <v>2621</v>
      </c>
      <c r="F29" s="128" t="s">
        <v>2622</v>
      </c>
      <c r="G29" s="128" t="s">
        <v>2506</v>
      </c>
      <c r="H29" s="128" t="s">
        <v>2623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2575</v>
      </c>
      <c r="B30" s="125" t="s">
        <v>2624</v>
      </c>
      <c r="C30" s="126" t="s">
        <v>2625</v>
      </c>
      <c r="D30" s="128" t="s">
        <v>2626</v>
      </c>
      <c r="E30" s="128" t="s">
        <v>2627</v>
      </c>
      <c r="F30" s="128" t="s">
        <v>2628</v>
      </c>
      <c r="G30" s="128" t="s">
        <v>2589</v>
      </c>
      <c r="H30" s="128" t="s">
        <v>2629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2630</v>
      </c>
      <c r="B31" s="124"/>
      <c r="C31" s="123" t="s">
        <v>2631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2630</v>
      </c>
      <c r="B32" s="125" t="s">
        <v>2632</v>
      </c>
      <c r="C32" s="126" t="s">
        <v>2633</v>
      </c>
      <c r="D32" s="128" t="s">
        <v>2634</v>
      </c>
      <c r="E32" s="128" t="s">
        <v>2635</v>
      </c>
      <c r="F32" s="128" t="s">
        <v>2636</v>
      </c>
      <c r="G32" s="128" t="s">
        <v>2637</v>
      </c>
      <c r="H32" s="128" t="s">
        <v>2638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2630</v>
      </c>
      <c r="B33" s="125" t="s">
        <v>2639</v>
      </c>
      <c r="C33" s="126" t="s">
        <v>2640</v>
      </c>
      <c r="D33" s="128" t="s">
        <v>2641</v>
      </c>
      <c r="E33" s="128" t="s">
        <v>2642</v>
      </c>
      <c r="F33" s="128" t="s">
        <v>2643</v>
      </c>
      <c r="G33" s="128" t="s">
        <v>2644</v>
      </c>
      <c r="H33" s="128" t="s">
        <v>2645</v>
      </c>
      <c r="I33" s="130">
        <f>IF(COUNTIF(J33:AW33,"&lt;&gt;")=0,"",SUMPRODUCT(((Recommendations[ImplStatus]="Implemented")+(Recommendations[ImplStatus]="Compensated"))*ISNUMBER(MATCH(Recommendations[Id],J33:AW33,0)))/COUNTIF(J33:AW33,"&lt;&gt;"))</f>
        <v>0</v>
      </c>
      <c r="J33" s="132" t="s">
        <v>175</v>
      </c>
      <c r="K33" s="132" t="s">
        <v>475</v>
      </c>
      <c r="L33" s="132" t="s">
        <v>490</v>
      </c>
      <c r="M33" s="132" t="s">
        <v>559</v>
      </c>
      <c r="N33" s="132" t="s">
        <v>852</v>
      </c>
      <c r="O33" s="132" t="s">
        <v>1146</v>
      </c>
      <c r="P33" s="132" t="s">
        <v>1151</v>
      </c>
      <c r="Q33" s="132" t="s">
        <v>1155</v>
      </c>
      <c r="R33" s="132" t="s">
        <v>1159</v>
      </c>
      <c r="S33" s="132" t="s">
        <v>1163</v>
      </c>
      <c r="T33" s="132" t="s">
        <v>1167</v>
      </c>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2630</v>
      </c>
      <c r="B34" s="125" t="s">
        <v>2646</v>
      </c>
      <c r="C34" s="126" t="s">
        <v>2647</v>
      </c>
      <c r="D34" s="128" t="s">
        <v>2648</v>
      </c>
      <c r="E34" s="128" t="s">
        <v>2649</v>
      </c>
      <c r="F34" s="128" t="s">
        <v>2650</v>
      </c>
      <c r="G34" s="128" t="s">
        <v>2651</v>
      </c>
      <c r="H34" s="128" t="s">
        <v>2652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2630</v>
      </c>
      <c r="B35" s="125" t="s">
        <v>2653</v>
      </c>
      <c r="C35" s="126" t="s">
        <v>2654</v>
      </c>
      <c r="D35" s="128" t="s">
        <v>2655</v>
      </c>
      <c r="E35" s="128" t="s">
        <v>2656</v>
      </c>
      <c r="F35" s="128" t="s">
        <v>2657</v>
      </c>
      <c r="G35" s="128" t="s">
        <v>2658</v>
      </c>
      <c r="H35" s="128" t="s">
        <v>2659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2630</v>
      </c>
      <c r="B36" s="125" t="s">
        <v>2660</v>
      </c>
      <c r="C36" s="126" t="s">
        <v>2661</v>
      </c>
      <c r="D36" s="128" t="s">
        <v>2662</v>
      </c>
      <c r="E36" s="128" t="s">
        <v>2663</v>
      </c>
      <c r="F36" s="128" t="s">
        <v>2664</v>
      </c>
      <c r="G36" s="128" t="s">
        <v>2665</v>
      </c>
      <c r="H36" s="128" t="s">
        <v>2666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2630</v>
      </c>
      <c r="B37" s="125" t="s">
        <v>2667</v>
      </c>
      <c r="C37" s="126" t="s">
        <v>2668</v>
      </c>
      <c r="D37" s="128" t="s">
        <v>2669</v>
      </c>
      <c r="E37" s="128" t="s">
        <v>2670</v>
      </c>
      <c r="F37" s="128" t="s">
        <v>2671</v>
      </c>
      <c r="G37" s="128" t="s">
        <v>2672</v>
      </c>
      <c r="H37" s="128" t="s">
        <v>2673</v>
      </c>
      <c r="I37" s="130">
        <f>IF(COUNTIF(J37:AW37,"&lt;&gt;")=0,"",SUMPRODUCT(((Recommendations[ImplStatus]="Implemented")+(Recommendations[ImplStatus]="Compensated"))*ISNUMBER(MATCH(Recommendations[Id],J37:AW37,0)))/COUNTIF(J37:AW37,"&lt;&gt;"))</f>
        <v>0</v>
      </c>
      <c r="J37" s="132" t="s">
        <v>320</v>
      </c>
      <c r="K37" s="132" t="s">
        <v>355</v>
      </c>
      <c r="L37" s="132" t="s">
        <v>365</v>
      </c>
      <c r="M37" s="132" t="s">
        <v>370</v>
      </c>
      <c r="N37" s="132" t="s">
        <v>375</v>
      </c>
      <c r="O37" s="132" t="s">
        <v>440</v>
      </c>
      <c r="P37" s="132" t="s">
        <v>480</v>
      </c>
      <c r="Q37" s="132" t="s">
        <v>519</v>
      </c>
      <c r="R37" s="132" t="s">
        <v>524</v>
      </c>
      <c r="S37" s="132" t="s">
        <v>529</v>
      </c>
      <c r="T37" s="132" t="s">
        <v>539</v>
      </c>
      <c r="U37" s="132" t="s">
        <v>708</v>
      </c>
      <c r="V37" s="132" t="s">
        <v>748</v>
      </c>
      <c r="W37" s="132" t="s">
        <v>763</v>
      </c>
      <c r="X37" s="132" t="s">
        <v>792</v>
      </c>
      <c r="Y37" s="132" t="s">
        <v>797</v>
      </c>
      <c r="Z37" s="132" t="s">
        <v>847</v>
      </c>
      <c r="AA37" s="132" t="s">
        <v>877</v>
      </c>
      <c r="AB37" s="132" t="s">
        <v>882</v>
      </c>
      <c r="AC37" s="132" t="s">
        <v>887</v>
      </c>
      <c r="AD37" s="132" t="s">
        <v>897</v>
      </c>
      <c r="AE37" s="132" t="s">
        <v>997</v>
      </c>
      <c r="AF37" s="132" t="s">
        <v>1007</v>
      </c>
      <c r="AG37" s="132" t="s">
        <v>1012</v>
      </c>
      <c r="AH37" s="132" t="s">
        <v>1022</v>
      </c>
      <c r="AI37" s="132" t="s">
        <v>1067</v>
      </c>
      <c r="AJ37" s="132"/>
      <c r="AK37" s="132"/>
      <c r="AL37" s="132"/>
      <c r="AM37" s="132"/>
      <c r="AN37" s="132"/>
      <c r="AO37" s="132"/>
      <c r="AP37" s="132"/>
      <c r="AQ37" s="132"/>
      <c r="AR37" s="132"/>
      <c r="AS37" s="132"/>
      <c r="AT37" s="132"/>
      <c r="AU37" s="132"/>
      <c r="AV37" s="132"/>
      <c r="AW37" s="142"/>
    </row>
    <row r="38" spans="1:49" ht="60" customHeight="1" x14ac:dyDescent="0.35">
      <c r="A38" s="139" t="s">
        <v>2630</v>
      </c>
      <c r="B38" s="125" t="s">
        <v>2674</v>
      </c>
      <c r="C38" s="126" t="s">
        <v>2675</v>
      </c>
      <c r="D38" s="128" t="s">
        <v>2676</v>
      </c>
      <c r="E38" s="128" t="s">
        <v>2677</v>
      </c>
      <c r="F38" s="128" t="s">
        <v>2678</v>
      </c>
      <c r="G38" s="128" t="s">
        <v>2679</v>
      </c>
      <c r="H38" s="128" t="s">
        <v>2680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2630</v>
      </c>
      <c r="B39" s="125" t="s">
        <v>2681</v>
      </c>
      <c r="C39" s="126" t="s">
        <v>2682</v>
      </c>
      <c r="D39" s="128" t="s">
        <v>2683</v>
      </c>
      <c r="E39" s="128" t="s">
        <v>2684</v>
      </c>
      <c r="F39" s="128" t="s">
        <v>2685</v>
      </c>
      <c r="G39" s="128" t="s">
        <v>2686</v>
      </c>
      <c r="H39" s="128" t="s">
        <v>2687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2630</v>
      </c>
      <c r="B40" s="125" t="s">
        <v>2688</v>
      </c>
      <c r="C40" s="126" t="s">
        <v>2689</v>
      </c>
      <c r="D40" s="128" t="s">
        <v>2690</v>
      </c>
      <c r="E40" s="128" t="s">
        <v>2691</v>
      </c>
      <c r="F40" s="128" t="s">
        <v>2692</v>
      </c>
      <c r="G40" s="128" t="s">
        <v>2693</v>
      </c>
      <c r="H40" s="128" t="s">
        <v>2694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2630</v>
      </c>
      <c r="B41" s="125" t="s">
        <v>2695</v>
      </c>
      <c r="C41" s="126" t="s">
        <v>2696</v>
      </c>
      <c r="D41" s="128" t="s">
        <v>2697</v>
      </c>
      <c r="E41" s="128" t="s">
        <v>2698</v>
      </c>
      <c r="F41" s="128" t="s">
        <v>2699</v>
      </c>
      <c r="G41" s="128" t="s">
        <v>2637</v>
      </c>
      <c r="H41" s="128" t="s">
        <v>2700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2701</v>
      </c>
      <c r="B42" s="124"/>
      <c r="C42" s="123" t="s">
        <v>2702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2701</v>
      </c>
      <c r="B43" s="125" t="s">
        <v>2703</v>
      </c>
      <c r="C43" s="126" t="s">
        <v>2704</v>
      </c>
      <c r="D43" s="128" t="s">
        <v>2705</v>
      </c>
      <c r="E43" s="128" t="s">
        <v>2706</v>
      </c>
      <c r="F43" s="128" t="s">
        <v>2707</v>
      </c>
      <c r="G43" s="128" t="s">
        <v>2708</v>
      </c>
      <c r="H43" s="128" t="s">
        <v>2709</v>
      </c>
      <c r="I43" s="130">
        <f>IF(COUNTIF(J43:AW43,"&lt;&gt;")=0,"",SUMPRODUCT(((Recommendations[ImplStatus]="Implemented")+(Recommendations[ImplStatus]="Compensated"))*ISNUMBER(MATCH(Recommendations[Id],J43:AW43,0)))/COUNTIF(J43:AW43,"&lt;&gt;"))</f>
        <v>0</v>
      </c>
      <c r="J43" s="132" t="s">
        <v>75</v>
      </c>
      <c r="K43" s="132" t="s">
        <v>230</v>
      </c>
      <c r="L43" s="132" t="s">
        <v>275</v>
      </c>
      <c r="M43" s="132" t="s">
        <v>315</v>
      </c>
      <c r="N43" s="132" t="s">
        <v>360</v>
      </c>
      <c r="O43" s="132" t="s">
        <v>380</v>
      </c>
      <c r="P43" s="132" t="s">
        <v>390</v>
      </c>
      <c r="Q43" s="132" t="s">
        <v>395</v>
      </c>
      <c r="R43" s="132" t="s">
        <v>410</v>
      </c>
      <c r="S43" s="132" t="s">
        <v>445</v>
      </c>
      <c r="T43" s="132" t="s">
        <v>613</v>
      </c>
      <c r="U43" s="132" t="s">
        <v>628</v>
      </c>
      <c r="V43" s="132" t="s">
        <v>703</v>
      </c>
      <c r="W43" s="132" t="s">
        <v>723</v>
      </c>
      <c r="X43" s="132" t="s">
        <v>783</v>
      </c>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2701</v>
      </c>
      <c r="B44" s="125" t="s">
        <v>2710</v>
      </c>
      <c r="C44" s="126" t="s">
        <v>2711</v>
      </c>
      <c r="D44" s="128" t="s">
        <v>2712</v>
      </c>
      <c r="E44" s="128" t="s">
        <v>2713</v>
      </c>
      <c r="F44" s="128" t="s">
        <v>2714</v>
      </c>
      <c r="G44" s="128" t="s">
        <v>2715</v>
      </c>
      <c r="H44" s="128" t="s">
        <v>2716</v>
      </c>
      <c r="I44" s="130">
        <f>IF(COUNTIF(J44:AW44,"&lt;&gt;")=0,"",SUMPRODUCT(((Recommendations[ImplStatus]="Implemented")+(Recommendations[ImplStatus]="Compensated"))*ISNUMBER(MATCH(Recommendations[Id],J44:AW44,0)))/COUNTIF(J44:AW44,"&lt;&gt;"))</f>
        <v>0</v>
      </c>
      <c r="J44" s="132" t="s">
        <v>410</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2701</v>
      </c>
      <c r="B45" s="125" t="s">
        <v>2717</v>
      </c>
      <c r="C45" s="126" t="s">
        <v>2718</v>
      </c>
      <c r="D45" s="128" t="s">
        <v>2719</v>
      </c>
      <c r="E45" s="128" t="s">
        <v>2720</v>
      </c>
      <c r="F45" s="128" t="s">
        <v>2721</v>
      </c>
      <c r="G45" s="128" t="s">
        <v>2722</v>
      </c>
      <c r="H45" s="128" t="s">
        <v>2723</v>
      </c>
      <c r="I45" s="130">
        <f>IF(COUNTIF(J45:AW45,"&lt;&gt;")=0,"",SUMPRODUCT(((Recommendations[ImplStatus]="Implemented")+(Recommendations[ImplStatus]="Compensated"))*ISNUMBER(MATCH(Recommendations[Id],J45:AW45,0)))/COUNTIF(J45:AW45,"&lt;&gt;"))</f>
        <v>0</v>
      </c>
      <c r="J45" s="132" t="s">
        <v>1106</v>
      </c>
      <c r="K45" s="132" t="s">
        <v>1111</v>
      </c>
      <c r="L45" s="132" t="s">
        <v>1116</v>
      </c>
      <c r="M45" s="132" t="s">
        <v>1175</v>
      </c>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2701</v>
      </c>
      <c r="B46" s="125" t="s">
        <v>2724</v>
      </c>
      <c r="C46" s="126" t="s">
        <v>2725</v>
      </c>
      <c r="D46" s="128" t="s">
        <v>2726</v>
      </c>
      <c r="E46" s="128" t="s">
        <v>2727</v>
      </c>
      <c r="F46" s="128" t="s">
        <v>2728</v>
      </c>
      <c r="G46" s="128" t="s">
        <v>2722</v>
      </c>
      <c r="H46" s="128" t="s">
        <v>2729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2701</v>
      </c>
      <c r="B47" s="125" t="s">
        <v>2730</v>
      </c>
      <c r="C47" s="126" t="s">
        <v>2731</v>
      </c>
      <c r="D47" s="128" t="s">
        <v>2732</v>
      </c>
      <c r="E47" s="128" t="s">
        <v>2733</v>
      </c>
      <c r="F47" s="128" t="s">
        <v>2734</v>
      </c>
      <c r="G47" s="128" t="s">
        <v>2735</v>
      </c>
      <c r="H47" s="128" t="s">
        <v>2736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2701</v>
      </c>
      <c r="B48" s="125" t="s">
        <v>2737</v>
      </c>
      <c r="C48" s="126" t="s">
        <v>2738</v>
      </c>
      <c r="D48" s="128" t="s">
        <v>2739</v>
      </c>
      <c r="E48" s="128" t="s">
        <v>2740</v>
      </c>
      <c r="F48" s="128" t="s">
        <v>2741</v>
      </c>
      <c r="G48" s="128" t="s">
        <v>2742</v>
      </c>
      <c r="H48" s="128" t="s">
        <v>2743</v>
      </c>
      <c r="I48" s="130">
        <f>IF(COUNTIF(J48:AW48,"&lt;&gt;")=0,"",SUMPRODUCT(((Recommendations[ImplStatus]="Implemented")+(Recommendations[ImplStatus]="Compensated"))*ISNUMBER(MATCH(Recommendations[Id],J48:AW48,0)))/COUNTIF(J48:AW48,"&lt;&gt;"))</f>
        <v>0</v>
      </c>
      <c r="J48" s="132" t="s">
        <v>110</v>
      </c>
      <c r="K48" s="132" t="s">
        <v>115</v>
      </c>
      <c r="L48" s="132" t="s">
        <v>120</v>
      </c>
      <c r="M48" s="132" t="s">
        <v>215</v>
      </c>
      <c r="N48" s="132" t="s">
        <v>598</v>
      </c>
      <c r="O48" s="132" t="s">
        <v>603</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2701</v>
      </c>
      <c r="B49" s="125" t="s">
        <v>2744</v>
      </c>
      <c r="C49" s="126" t="s">
        <v>2745</v>
      </c>
      <c r="D49" s="128" t="s">
        <v>2746</v>
      </c>
      <c r="E49" s="128" t="s">
        <v>2747</v>
      </c>
      <c r="F49" s="128" t="s">
        <v>2748</v>
      </c>
      <c r="G49" s="128" t="s">
        <v>2506</v>
      </c>
      <c r="H49" s="128" t="s">
        <v>2749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2701</v>
      </c>
      <c r="B50" s="125" t="s">
        <v>2750</v>
      </c>
      <c r="C50" s="126" t="s">
        <v>2751</v>
      </c>
      <c r="D50" s="128" t="s">
        <v>2752</v>
      </c>
      <c r="E50" s="128" t="s">
        <v>2753</v>
      </c>
      <c r="F50" s="128" t="s">
        <v>2754</v>
      </c>
      <c r="G50" s="128" t="s">
        <v>2755</v>
      </c>
      <c r="H50" s="128" t="s">
        <v>2756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2757</v>
      </c>
      <c r="B51" s="124"/>
      <c r="C51" s="123" t="s">
        <v>2758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2757</v>
      </c>
      <c r="B52" s="125" t="s">
        <v>2759</v>
      </c>
      <c r="C52" s="126" t="s">
        <v>2760</v>
      </c>
      <c r="D52" s="128" t="s">
        <v>2761</v>
      </c>
      <c r="E52" s="128" t="s">
        <v>2762</v>
      </c>
      <c r="F52" s="128" t="s">
        <v>2763</v>
      </c>
      <c r="G52" s="128" t="s">
        <v>2764</v>
      </c>
      <c r="H52" s="128" t="s">
        <v>2765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2757</v>
      </c>
      <c r="B53" s="125" t="s">
        <v>2766</v>
      </c>
      <c r="C53" s="126" t="s">
        <v>2767</v>
      </c>
      <c r="D53" s="128" t="s">
        <v>2768</v>
      </c>
      <c r="E53" s="128" t="s">
        <v>2769</v>
      </c>
      <c r="F53" s="128" t="s">
        <v>2770</v>
      </c>
      <c r="G53" s="128" t="s">
        <v>2771</v>
      </c>
      <c r="H53" s="128" t="s">
        <v>2772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2757</v>
      </c>
      <c r="B54" s="125" t="s">
        <v>2773</v>
      </c>
      <c r="C54" s="126" t="s">
        <v>2774</v>
      </c>
      <c r="D54" s="128" t="s">
        <v>2775</v>
      </c>
      <c r="E54" s="128" t="s">
        <v>2776</v>
      </c>
      <c r="F54" s="128" t="s">
        <v>2777</v>
      </c>
      <c r="G54" s="128" t="s">
        <v>2778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2757</v>
      </c>
      <c r="B55" s="125" t="s">
        <v>2779</v>
      </c>
      <c r="C55" s="126" t="s">
        <v>2780</v>
      </c>
      <c r="D55" s="128" t="s">
        <v>2781</v>
      </c>
      <c r="E55" s="128" t="s">
        <v>2782</v>
      </c>
      <c r="F55" s="128" t="s">
        <v>2783</v>
      </c>
      <c r="G55" s="128" t="s">
        <v>2784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2757</v>
      </c>
      <c r="B56" s="125" t="s">
        <v>2785</v>
      </c>
      <c r="C56" s="126" t="s">
        <v>2786</v>
      </c>
      <c r="D56" s="128" t="s">
        <v>2787</v>
      </c>
      <c r="E56" s="128" t="s">
        <v>2788</v>
      </c>
      <c r="F56" s="128" t="s">
        <v>2789</v>
      </c>
      <c r="G56" s="128" t="s">
        <v>2790</v>
      </c>
      <c r="H56" s="128" t="s">
        <v>2791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2792</v>
      </c>
      <c r="B57" s="124"/>
      <c r="C57" s="123" t="s">
        <v>2793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2792</v>
      </c>
      <c r="B58" s="125" t="s">
        <v>2794</v>
      </c>
      <c r="C58" s="126" t="s">
        <v>2795</v>
      </c>
      <c r="D58" s="128" t="s">
        <v>2796</v>
      </c>
      <c r="E58" s="128" t="s">
        <v>2797</v>
      </c>
      <c r="F58" s="128" t="s">
        <v>2798</v>
      </c>
      <c r="G58" s="128" t="s">
        <v>2799</v>
      </c>
      <c r="H58" s="128" t="s">
        <v>2800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2792</v>
      </c>
      <c r="B59" s="125" t="s">
        <v>2801</v>
      </c>
      <c r="C59" s="126" t="s">
        <v>2802</v>
      </c>
      <c r="D59" s="128" t="s">
        <v>2803</v>
      </c>
      <c r="E59" s="128" t="s">
        <v>2804</v>
      </c>
      <c r="F59" s="128" t="s">
        <v>2805</v>
      </c>
      <c r="G59" s="128" t="s">
        <v>2806</v>
      </c>
      <c r="H59" s="128" t="s">
        <v>2807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2792</v>
      </c>
      <c r="B60" s="125" t="s">
        <v>2808</v>
      </c>
      <c r="C60" s="126" t="s">
        <v>2809</v>
      </c>
      <c r="D60" s="128" t="s">
        <v>2810</v>
      </c>
      <c r="E60" s="128" t="s">
        <v>2811</v>
      </c>
      <c r="F60" s="128" t="s">
        <v>2812</v>
      </c>
      <c r="G60" s="128" t="s">
        <v>2813</v>
      </c>
      <c r="H60" s="128" t="s">
        <v>2814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2815</v>
      </c>
      <c r="B61" s="124"/>
      <c r="C61" s="123" t="s">
        <v>2816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2815</v>
      </c>
      <c r="B62" s="125" t="s">
        <v>2817</v>
      </c>
      <c r="C62" s="126" t="s">
        <v>2818</v>
      </c>
      <c r="D62" s="128" t="s">
        <v>2819</v>
      </c>
      <c r="E62" s="128" t="s">
        <v>2820</v>
      </c>
      <c r="F62" s="128" t="s">
        <v>2821</v>
      </c>
      <c r="G62" s="128" t="s">
        <v>2822</v>
      </c>
      <c r="H62" s="128" t="s">
        <v>2823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2815</v>
      </c>
      <c r="B63" s="125" t="s">
        <v>2824</v>
      </c>
      <c r="C63" s="126" t="s">
        <v>2825</v>
      </c>
      <c r="D63" s="128" t="s">
        <v>2826</v>
      </c>
      <c r="E63" s="128" t="s">
        <v>2827</v>
      </c>
      <c r="F63" s="128" t="s">
        <v>2828</v>
      </c>
      <c r="G63" s="128" t="s">
        <v>2829</v>
      </c>
      <c r="H63" s="128" t="s">
        <v>2830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2815</v>
      </c>
      <c r="B64" s="125" t="s">
        <v>2831</v>
      </c>
      <c r="C64" s="126" t="s">
        <v>2832</v>
      </c>
      <c r="D64" s="128" t="s">
        <v>2833</v>
      </c>
      <c r="E64" s="128" t="s">
        <v>2834</v>
      </c>
      <c r="F64" s="128" t="s">
        <v>2835</v>
      </c>
      <c r="G64" s="128" t="s">
        <v>2836</v>
      </c>
      <c r="H64" s="128" t="s">
        <v>2837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2815</v>
      </c>
      <c r="B65" s="125" t="s">
        <v>2838</v>
      </c>
      <c r="C65" s="126" t="s">
        <v>2839</v>
      </c>
      <c r="D65" s="128" t="s">
        <v>2840</v>
      </c>
      <c r="E65" s="128" t="s">
        <v>2841</v>
      </c>
      <c r="F65" s="128" t="s">
        <v>2842</v>
      </c>
      <c r="G65" s="128" t="s">
        <v>2843</v>
      </c>
      <c r="H65" s="128" t="s">
        <v>2844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2815</v>
      </c>
      <c r="B66" s="125" t="s">
        <v>2845</v>
      </c>
      <c r="C66" s="126" t="s">
        <v>2846</v>
      </c>
      <c r="D66" s="128" t="s">
        <v>2847</v>
      </c>
      <c r="E66" s="128" t="s">
        <v>2848</v>
      </c>
      <c r="F66" s="128" t="s">
        <v>2849</v>
      </c>
      <c r="G66" s="128" t="s">
        <v>2850</v>
      </c>
      <c r="H66" s="128" t="s">
        <v>2851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2815</v>
      </c>
      <c r="B67" s="125" t="s">
        <v>2852</v>
      </c>
      <c r="C67" s="126" t="s">
        <v>2853</v>
      </c>
      <c r="D67" s="128" t="s">
        <v>2854</v>
      </c>
      <c r="E67" s="128" t="s">
        <v>2855</v>
      </c>
      <c r="F67" s="128" t="s">
        <v>2856</v>
      </c>
      <c r="G67" s="128" t="s">
        <v>2857</v>
      </c>
      <c r="H67" s="128" t="s">
        <v>2858</v>
      </c>
      <c r="I67" s="130">
        <f>IF(COUNTIF(J67:AW67,"&lt;&gt;")=0,"",SUMPRODUCT(((Recommendations[ImplStatus]="Implemented")+(Recommendations[ImplStatus]="Compensated"))*ISNUMBER(MATCH(Recommendations[Id],J67:AW67,0)))/COUNTIF(J67:AW67,"&lt;&gt;"))</f>
        <v>0</v>
      </c>
      <c r="J67" s="132" t="s">
        <v>290</v>
      </c>
      <c r="K67" s="132" t="s">
        <v>713</v>
      </c>
      <c r="L67" s="132" t="s">
        <v>1057</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2815</v>
      </c>
      <c r="B68" s="125" t="s">
        <v>2859</v>
      </c>
      <c r="C68" s="126" t="s">
        <v>2860</v>
      </c>
      <c r="D68" s="128" t="s">
        <v>2861</v>
      </c>
      <c r="E68" s="128" t="s">
        <v>2862</v>
      </c>
      <c r="F68" s="128" t="s">
        <v>2863</v>
      </c>
      <c r="G68" s="128" t="s">
        <v>2864</v>
      </c>
      <c r="H68" s="128" t="s">
        <v>2865</v>
      </c>
      <c r="I68" s="130">
        <f>IF(COUNTIF(J68:AW68,"&lt;&gt;")=0,"",SUMPRODUCT(((Recommendations[ImplStatus]="Implemented")+(Recommendations[ImplStatus]="Compensated"))*ISNUMBER(MATCH(Recommendations[Id],J68:AW68,0)))/COUNTIF(J68:AW68,"&lt;&gt;"))</f>
        <v>0</v>
      </c>
      <c r="J68" s="132" t="s">
        <v>45</v>
      </c>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2866</v>
      </c>
      <c r="B69" s="124"/>
      <c r="C69" s="123" t="s">
        <v>2867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2866</v>
      </c>
      <c r="B70" s="125" t="s">
        <v>2868</v>
      </c>
      <c r="C70" s="126" t="s">
        <v>2869</v>
      </c>
      <c r="D70" s="128" t="s">
        <v>2870</v>
      </c>
      <c r="E70" s="128" t="s">
        <v>2871</v>
      </c>
      <c r="F70" s="128" t="s">
        <v>2872</v>
      </c>
      <c r="G70" s="128" t="s">
        <v>2873</v>
      </c>
      <c r="H70" s="128" t="s">
        <v>2874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2866</v>
      </c>
      <c r="B71" s="125" t="s">
        <v>2875</v>
      </c>
      <c r="C71" s="126" t="s">
        <v>2876</v>
      </c>
      <c r="D71" s="128" t="s">
        <v>2877</v>
      </c>
      <c r="E71" s="128" t="s">
        <v>2878</v>
      </c>
      <c r="F71" s="128" t="s">
        <v>2879</v>
      </c>
      <c r="G71" s="128" t="s">
        <v>2880</v>
      </c>
      <c r="H71" s="128" t="s">
        <v>2881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2882</v>
      </c>
      <c r="B72" s="124"/>
      <c r="C72" s="123" t="s">
        <v>2883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2882</v>
      </c>
      <c r="B73" s="125" t="s">
        <v>2884</v>
      </c>
      <c r="C73" s="126" t="s">
        <v>2885</v>
      </c>
      <c r="D73" s="128" t="s">
        <v>2886</v>
      </c>
      <c r="E73" s="128" t="s">
        <v>2887</v>
      </c>
      <c r="F73" s="128" t="s">
        <v>2888</v>
      </c>
      <c r="G73" s="128" t="s">
        <v>2889</v>
      </c>
      <c r="H73" s="128" t="s">
        <v>2890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2882</v>
      </c>
      <c r="B74" s="125" t="s">
        <v>2891</v>
      </c>
      <c r="C74" s="126" t="s">
        <v>2892</v>
      </c>
      <c r="D74" s="128" t="s">
        <v>2893</v>
      </c>
      <c r="E74" s="128" t="s">
        <v>2894</v>
      </c>
      <c r="F74" s="128" t="s">
        <v>2895</v>
      </c>
      <c r="G74" s="128" t="s">
        <v>2896</v>
      </c>
      <c r="H74" s="128" t="s">
        <v>2897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2882</v>
      </c>
      <c r="B75" s="125" t="s">
        <v>2898</v>
      </c>
      <c r="C75" s="126" t="s">
        <v>2899</v>
      </c>
      <c r="D75" s="128" t="s">
        <v>2900</v>
      </c>
      <c r="E75" s="128" t="s">
        <v>2901</v>
      </c>
      <c r="F75" s="128" t="s">
        <v>2902</v>
      </c>
      <c r="G75" s="128" t="s">
        <v>2903</v>
      </c>
      <c r="H75" s="128" t="s">
        <v>2904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2882</v>
      </c>
      <c r="B76" s="125" t="s">
        <v>2905</v>
      </c>
      <c r="C76" s="126" t="s">
        <v>2906</v>
      </c>
      <c r="D76" s="128" t="s">
        <v>2907</v>
      </c>
      <c r="E76" s="128" t="s">
        <v>2908</v>
      </c>
      <c r="F76" s="128" t="s">
        <v>2909</v>
      </c>
      <c r="G76" s="128" t="s">
        <v>2910</v>
      </c>
      <c r="H76" s="128" t="s">
        <v>2911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2882</v>
      </c>
      <c r="B77" s="125" t="s">
        <v>2912</v>
      </c>
      <c r="C77" s="126" t="s">
        <v>2913</v>
      </c>
      <c r="D77" s="128" t="s">
        <v>2914</v>
      </c>
      <c r="E77" s="128" t="s">
        <v>2915</v>
      </c>
      <c r="F77" s="128" t="s">
        <v>2916</v>
      </c>
      <c r="G77" s="128" t="s">
        <v>2910</v>
      </c>
      <c r="H77" s="128" t="s">
        <v>2917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2918</v>
      </c>
      <c r="B78" s="124"/>
      <c r="C78" s="123" t="s">
        <v>2919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2918</v>
      </c>
      <c r="B79" s="125" t="s">
        <v>2918</v>
      </c>
      <c r="C79" s="126" t="s">
        <v>2920</v>
      </c>
      <c r="D79" s="128" t="s">
        <v>2921</v>
      </c>
      <c r="E79" s="128" t="s">
        <v>2922</v>
      </c>
      <c r="F79" s="128" t="s">
        <v>2923</v>
      </c>
      <c r="G79" s="128" t="s">
        <v>2924</v>
      </c>
      <c r="H79" s="128" t="s">
        <v>2925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2918</v>
      </c>
      <c r="B80" s="125" t="s">
        <v>2926</v>
      </c>
      <c r="C80" s="126" t="s">
        <v>2927</v>
      </c>
      <c r="D80" s="128" t="s">
        <v>2928</v>
      </c>
      <c r="E80" s="128" t="s">
        <v>2929</v>
      </c>
      <c r="F80" s="128" t="s">
        <v>2930</v>
      </c>
      <c r="G80" s="128" t="s">
        <v>2931</v>
      </c>
      <c r="H80" s="128" t="s">
        <v>2932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2918</v>
      </c>
      <c r="B81" s="125" t="s">
        <v>2933</v>
      </c>
      <c r="C81" s="126" t="s">
        <v>2934</v>
      </c>
      <c r="D81" s="128" t="s">
        <v>2935</v>
      </c>
      <c r="E81" s="128" t="s">
        <v>2936</v>
      </c>
      <c r="F81" s="128" t="s">
        <v>2937</v>
      </c>
      <c r="G81" s="128" t="s">
        <v>2938</v>
      </c>
      <c r="H81" s="128" t="s">
        <v>2939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2940</v>
      </c>
      <c r="B82" s="124"/>
      <c r="C82" s="123" t="s">
        <v>2941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2940</v>
      </c>
      <c r="B83" s="125" t="s">
        <v>2942</v>
      </c>
      <c r="C83" s="126" t="s">
        <v>2943</v>
      </c>
      <c r="D83" s="128" t="s">
        <v>2944</v>
      </c>
      <c r="E83" s="128" t="s">
        <v>2945</v>
      </c>
      <c r="F83" s="128" t="s">
        <v>2946</v>
      </c>
      <c r="G83" s="128" t="s">
        <v>2947</v>
      </c>
      <c r="H83" s="128" t="s">
        <v>2948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2940</v>
      </c>
      <c r="B84" s="125" t="s">
        <v>2949</v>
      </c>
      <c r="C84" s="126" t="s">
        <v>2950</v>
      </c>
      <c r="D84" s="128" t="s">
        <v>2951</v>
      </c>
      <c r="E84" s="128" t="s">
        <v>2952</v>
      </c>
      <c r="F84" s="128" t="s">
        <v>2953</v>
      </c>
      <c r="G84" s="128" t="s">
        <v>2954</v>
      </c>
      <c r="H84" s="128" t="s">
        <v>2955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2940</v>
      </c>
      <c r="B85" s="125" t="s">
        <v>2956</v>
      </c>
      <c r="C85" s="126" t="s">
        <v>2957</v>
      </c>
      <c r="D85" s="128" t="s">
        <v>2958</v>
      </c>
      <c r="E85" s="128" t="s">
        <v>2959</v>
      </c>
      <c r="F85" s="128" t="s">
        <v>2960</v>
      </c>
      <c r="G85" s="128" t="s">
        <v>2961</v>
      </c>
      <c r="H85" s="128" t="s">
        <v>2962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2940</v>
      </c>
      <c r="B86" s="125" t="s">
        <v>2963</v>
      </c>
      <c r="C86" s="126" t="s">
        <v>2964</v>
      </c>
      <c r="D86" s="128" t="s">
        <v>2965</v>
      </c>
      <c r="E86" s="128" t="s">
        <v>2966</v>
      </c>
      <c r="F86" s="128" t="s">
        <v>2967</v>
      </c>
      <c r="G86" s="128" t="s">
        <v>2968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2969</v>
      </c>
      <c r="B87" s="124"/>
      <c r="C87" s="123" t="s">
        <v>2970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2969</v>
      </c>
      <c r="B88" s="125" t="s">
        <v>2971</v>
      </c>
      <c r="C88" s="126" t="s">
        <v>2972</v>
      </c>
      <c r="D88" s="128" t="s">
        <v>2973</v>
      </c>
      <c r="E88" s="128" t="s">
        <v>2974</v>
      </c>
      <c r="F88" s="128" t="s">
        <v>2975</v>
      </c>
      <c r="G88" s="128" t="s">
        <v>2976</v>
      </c>
      <c r="H88" s="128" t="s">
        <v>2977</v>
      </c>
      <c r="I88" s="130">
        <f>IF(COUNTIF(J88:AW88,"&lt;&gt;")=0,"",SUMPRODUCT(((Recommendations[ImplStatus]="Implemented")+(Recommendations[ImplStatus]="Compensated"))*ISNUMBER(MATCH(Recommendations[Id],J88:AW88,0)))/COUNTIF(J88:AW88,"&lt;&gt;"))</f>
        <v>0</v>
      </c>
      <c r="J88" s="132" t="s">
        <v>1136</v>
      </c>
      <c r="K88" s="132" t="s">
        <v>1180</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2969</v>
      </c>
      <c r="B89" s="125" t="s">
        <v>2978</v>
      </c>
      <c r="C89" s="126" t="s">
        <v>2979</v>
      </c>
      <c r="D89" s="128" t="s">
        <v>2980</v>
      </c>
      <c r="E89" s="128" t="s">
        <v>2981</v>
      </c>
      <c r="F89" s="128" t="s">
        <v>2982</v>
      </c>
      <c r="G89" s="128" t="s">
        <v>2506</v>
      </c>
      <c r="H89" s="128" t="s">
        <v>2983</v>
      </c>
      <c r="I89" s="130">
        <f>IF(COUNTIF(J89:AW89,"&lt;&gt;")=0,"",SUMPRODUCT(((Recommendations[ImplStatus]="Implemented")+(Recommendations[ImplStatus]="Compensated"))*ISNUMBER(MATCH(Recommendations[Id],J89:AW89,0)))/COUNTIF(J89:AW89,"&lt;&gt;"))</f>
        <v>0</v>
      </c>
      <c r="J89" s="132" t="s">
        <v>455</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2969</v>
      </c>
      <c r="B90" s="125" t="s">
        <v>2984</v>
      </c>
      <c r="C90" s="126" t="s">
        <v>2985</v>
      </c>
      <c r="D90" s="128" t="s">
        <v>2986</v>
      </c>
      <c r="E90" s="128" t="s">
        <v>2987</v>
      </c>
      <c r="F90" s="128" t="s">
        <v>2988</v>
      </c>
      <c r="G90" s="128" t="s">
        <v>2976</v>
      </c>
      <c r="H90" s="128" t="s">
        <v>2989</v>
      </c>
      <c r="I90" s="130">
        <f>IF(COUNTIF(J90:AW90,"&lt;&gt;")=0,"",SUMPRODUCT(((Recommendations[ImplStatus]="Implemented")+(Recommendations[ImplStatus]="Compensated"))*ISNUMBER(MATCH(Recommendations[Id],J90:AW90,0)))/COUNTIF(J90:AW90,"&lt;&gt;"))</f>
        <v>0</v>
      </c>
      <c r="J90" s="132" t="s">
        <v>1180</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2969</v>
      </c>
      <c r="B91" s="125" t="s">
        <v>2990</v>
      </c>
      <c r="C91" s="126" t="s">
        <v>2991</v>
      </c>
      <c r="D91" s="128" t="s">
        <v>2992</v>
      </c>
      <c r="E91" s="128" t="s">
        <v>2993</v>
      </c>
      <c r="F91" s="128" t="s">
        <v>2994</v>
      </c>
      <c r="G91" s="128" t="s">
        <v>2506</v>
      </c>
      <c r="H91" s="128" t="s">
        <v>2995</v>
      </c>
      <c r="I91" s="130">
        <f>IF(COUNTIF(J91:AW91,"&lt;&gt;")=0,"",SUMPRODUCT(((Recommendations[ImplStatus]="Implemented")+(Recommendations[ImplStatus]="Compensated"))*ISNUMBER(MATCH(Recommendations[Id],J91:AW91,0)))/COUNTIF(J91:AW91,"&lt;&gt;"))</f>
        <v>0</v>
      </c>
      <c r="J91" s="132" t="s">
        <v>200</v>
      </c>
      <c r="K91" s="132" t="s">
        <v>230</v>
      </c>
      <c r="L91" s="132" t="s">
        <v>260</v>
      </c>
      <c r="M91" s="132" t="s">
        <v>265</v>
      </c>
      <c r="N91" s="132" t="s">
        <v>270</v>
      </c>
      <c r="O91" s="132" t="s">
        <v>280</v>
      </c>
      <c r="P91" s="132" t="s">
        <v>325</v>
      </c>
      <c r="Q91" s="132" t="s">
        <v>385</v>
      </c>
      <c r="R91" s="132" t="s">
        <v>420</v>
      </c>
      <c r="S91" s="132" t="s">
        <v>425</v>
      </c>
      <c r="T91" s="132" t="s">
        <v>430</v>
      </c>
      <c r="U91" s="132" t="s">
        <v>450</v>
      </c>
      <c r="V91" s="132" t="s">
        <v>500</v>
      </c>
      <c r="W91" s="132" t="s">
        <v>579</v>
      </c>
      <c r="X91" s="132" t="s">
        <v>584</v>
      </c>
      <c r="Y91" s="132" t="s">
        <v>588</v>
      </c>
      <c r="Z91" s="132" t="s">
        <v>653</v>
      </c>
      <c r="AA91" s="132" t="s">
        <v>1210</v>
      </c>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2969</v>
      </c>
      <c r="B92" s="125" t="s">
        <v>2996</v>
      </c>
      <c r="C92" s="126" t="s">
        <v>2997</v>
      </c>
      <c r="D92" s="128" t="s">
        <v>2998</v>
      </c>
      <c r="E92" s="128" t="s">
        <v>2999</v>
      </c>
      <c r="F92" s="128" t="s">
        <v>3000</v>
      </c>
      <c r="G92" s="128" t="s">
        <v>2506</v>
      </c>
      <c r="H92" s="128" t="s">
        <v>3001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2969</v>
      </c>
      <c r="B93" s="125" t="s">
        <v>3002</v>
      </c>
      <c r="C93" s="126" t="s">
        <v>3003</v>
      </c>
      <c r="D93" s="128" t="s">
        <v>3004</v>
      </c>
      <c r="E93" s="128" t="s">
        <v>3005</v>
      </c>
      <c r="F93" s="128" t="s">
        <v>3006</v>
      </c>
      <c r="G93" s="128" t="s">
        <v>3007</v>
      </c>
      <c r="H93" s="128" t="s">
        <v>3008</v>
      </c>
      <c r="I93" s="130">
        <f>IF(COUNTIF(J93:AW93,"&lt;&gt;")=0,"",SUMPRODUCT(((Recommendations[ImplStatus]="Implemented")+(Recommendations[ImplStatus]="Compensated"))*ISNUMBER(MATCH(Recommendations[Id],J93:AW93,0)))/COUNTIF(J93:AW93,"&lt;&gt;"))</f>
        <v>0</v>
      </c>
      <c r="J93" s="132" t="s">
        <v>430</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2969</v>
      </c>
      <c r="B94" s="125" t="s">
        <v>3009</v>
      </c>
      <c r="C94" s="126" t="s">
        <v>3010</v>
      </c>
      <c r="D94" s="128" t="s">
        <v>3011</v>
      </c>
      <c r="E94" s="128" t="s">
        <v>3012</v>
      </c>
      <c r="F94" s="128" t="s">
        <v>3013</v>
      </c>
      <c r="G94" s="128" t="s">
        <v>3014</v>
      </c>
      <c r="H94" s="128" t="s">
        <v>3015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2969</v>
      </c>
      <c r="B95" s="125" t="s">
        <v>3016</v>
      </c>
      <c r="C95" s="126" t="s">
        <v>3017</v>
      </c>
      <c r="D95" s="128" t="s">
        <v>3018</v>
      </c>
      <c r="E95" s="128" t="s">
        <v>3019</v>
      </c>
      <c r="F95" s="128" t="s">
        <v>3020</v>
      </c>
      <c r="G95" s="128" t="s">
        <v>3021</v>
      </c>
      <c r="H95" s="128" t="s">
        <v>3022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2969</v>
      </c>
      <c r="B96" s="125" t="s">
        <v>3023</v>
      </c>
      <c r="C96" s="126" t="s">
        <v>3024</v>
      </c>
      <c r="D96" s="128" t="s">
        <v>3025</v>
      </c>
      <c r="E96" s="128" t="s">
        <v>3026</v>
      </c>
      <c r="F96" s="128" t="s">
        <v>3027</v>
      </c>
      <c r="G96" s="128" t="s">
        <v>3028</v>
      </c>
      <c r="H96" s="128" t="s">
        <v>3029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2969</v>
      </c>
      <c r="B97" s="125" t="s">
        <v>3030</v>
      </c>
      <c r="C97" s="126" t="s">
        <v>3031</v>
      </c>
      <c r="D97" s="128" t="s">
        <v>3032</v>
      </c>
      <c r="E97" s="128" t="s">
        <v>3033</v>
      </c>
      <c r="F97" s="128" t="s">
        <v>3034</v>
      </c>
      <c r="G97" s="128" t="s">
        <v>3035</v>
      </c>
      <c r="H97" s="128" t="s">
        <v>3036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3037</v>
      </c>
      <c r="B98" s="124"/>
      <c r="C98" s="123" t="s">
        <v>3038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3037</v>
      </c>
      <c r="B99" s="125" t="s">
        <v>3039</v>
      </c>
      <c r="C99" s="126" t="s">
        <v>3040</v>
      </c>
      <c r="D99" s="128" t="s">
        <v>3041</v>
      </c>
      <c r="E99" s="128" t="s">
        <v>3042</v>
      </c>
      <c r="F99" s="128" t="s">
        <v>3043</v>
      </c>
      <c r="G99" s="128" t="s">
        <v>3044</v>
      </c>
      <c r="H99" s="128" t="s">
        <v>3045</v>
      </c>
      <c r="I99" s="130">
        <f>IF(COUNTIF(J99:AW99,"&lt;&gt;")=0,"",SUMPRODUCT(((Recommendations[ImplStatus]="Implemented")+(Recommendations[ImplStatus]="Compensated"))*ISNUMBER(MATCH(Recommendations[Id],J99:AW99,0)))/COUNTIF(J99:AW99,"&lt;&gt;"))</f>
        <v>0</v>
      </c>
      <c r="J99" s="132" t="s">
        <v>28</v>
      </c>
      <c r="K99" s="132" t="s">
        <v>504</v>
      </c>
      <c r="L99" s="132" t="s">
        <v>509</v>
      </c>
      <c r="M99" s="132" t="s">
        <v>1171</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3037</v>
      </c>
      <c r="B100" s="125" t="s">
        <v>3046</v>
      </c>
      <c r="C100" s="126" t="s">
        <v>3047</v>
      </c>
      <c r="D100" s="128" t="s">
        <v>3048</v>
      </c>
      <c r="E100" s="128" t="s">
        <v>3049</v>
      </c>
      <c r="F100" s="128" t="s">
        <v>3050</v>
      </c>
      <c r="G100" s="128" t="s">
        <v>3051</v>
      </c>
      <c r="H100" s="128" t="s">
        <v>3052</v>
      </c>
      <c r="I100" s="130">
        <f>IF(COUNTIF(J100:AW100,"&lt;&gt;")=0,"",SUMPRODUCT(((Recommendations[ImplStatus]="Implemented")+(Recommendations[ImplStatus]="Compensated"))*ISNUMBER(MATCH(Recommendations[Id],J100:AW100,0)))/COUNTIF(J100:AW100,"&lt;&gt;"))</f>
        <v>0</v>
      </c>
      <c r="J100" s="132" t="s">
        <v>34</v>
      </c>
      <c r="K100" s="132" t="s">
        <v>778</v>
      </c>
      <c r="L100" s="132" t="s">
        <v>788</v>
      </c>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3037</v>
      </c>
      <c r="B101" s="125" t="s">
        <v>3053</v>
      </c>
      <c r="C101" s="126" t="s">
        <v>3054</v>
      </c>
      <c r="D101" s="128" t="s">
        <v>3055</v>
      </c>
      <c r="E101" s="128" t="s">
        <v>3056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3037</v>
      </c>
      <c r="B102" s="125" t="s">
        <v>3057</v>
      </c>
      <c r="C102" s="126" t="s">
        <v>3058</v>
      </c>
      <c r="D102" s="128" t="s">
        <v>3059</v>
      </c>
      <c r="E102" s="128" t="s">
        <v>3060</v>
      </c>
      <c r="F102" s="128" t="s">
        <v>3061</v>
      </c>
      <c r="G102" s="128" t="s">
        <v>3062</v>
      </c>
      <c r="H102" s="128" t="s">
        <v>3063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3037</v>
      </c>
      <c r="B103" s="125" t="s">
        <v>3064</v>
      </c>
      <c r="C103" s="126" t="s">
        <v>3065</v>
      </c>
      <c r="D103" s="128" t="s">
        <v>3066</v>
      </c>
      <c r="E103" s="128" t="s">
        <v>3067</v>
      </c>
      <c r="F103" s="128" t="s">
        <v>3068</v>
      </c>
      <c r="G103" s="128" t="s">
        <v>3069</v>
      </c>
      <c r="H103" s="128" t="s">
        <v>3070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3071</v>
      </c>
      <c r="B104" s="124"/>
      <c r="C104" s="123" t="s">
        <v>3072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3071</v>
      </c>
      <c r="B105" s="125" t="s">
        <v>3073</v>
      </c>
      <c r="C105" s="126" t="s">
        <v>3074</v>
      </c>
      <c r="D105" s="128" t="s">
        <v>3075</v>
      </c>
      <c r="E105" s="128" t="s">
        <v>3076</v>
      </c>
      <c r="F105" s="128" t="s">
        <v>3077</v>
      </c>
      <c r="G105" s="128" t="s">
        <v>3078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3071</v>
      </c>
      <c r="B106" s="125" t="s">
        <v>3079</v>
      </c>
      <c r="C106" s="126" t="s">
        <v>3080</v>
      </c>
      <c r="D106" s="128" t="s">
        <v>3081</v>
      </c>
      <c r="E106" s="128" t="s">
        <v>3082</v>
      </c>
      <c r="F106" s="128" t="s">
        <v>3083</v>
      </c>
      <c r="G106" s="128" t="s">
        <v>3084</v>
      </c>
      <c r="H106" s="128" t="s">
        <v>3085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3071</v>
      </c>
      <c r="B107" s="125" t="s">
        <v>3086</v>
      </c>
      <c r="C107" s="126" t="s">
        <v>3087</v>
      </c>
      <c r="D107" s="128" t="s">
        <v>3088</v>
      </c>
      <c r="E107" s="128" t="s">
        <v>3089</v>
      </c>
      <c r="F107" s="128" t="s">
        <v>3090</v>
      </c>
      <c r="G107" s="128" t="s">
        <v>3091</v>
      </c>
      <c r="H107" s="128" t="s">
        <v>3092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3093</v>
      </c>
      <c r="B108" s="124"/>
      <c r="C108" s="123" t="s">
        <v>3094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3093</v>
      </c>
      <c r="B109" s="125" t="s">
        <v>3095</v>
      </c>
      <c r="C109" s="126" t="s">
        <v>3096</v>
      </c>
      <c r="D109" s="128" t="s">
        <v>3097</v>
      </c>
      <c r="E109" s="128" t="s">
        <v>3098</v>
      </c>
      <c r="F109" s="128" t="s">
        <v>3099</v>
      </c>
      <c r="G109" s="128" t="s">
        <v>3100</v>
      </c>
      <c r="H109" s="128" t="s">
        <v>3101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3093</v>
      </c>
      <c r="B110" s="125" t="s">
        <v>3102</v>
      </c>
      <c r="C110" s="126" t="s">
        <v>3103</v>
      </c>
      <c r="D110" s="128" t="s">
        <v>3104</v>
      </c>
      <c r="E110" s="128" t="s">
        <v>3105</v>
      </c>
      <c r="F110" s="128" t="s">
        <v>3106</v>
      </c>
      <c r="G110" s="128" t="s">
        <v>3107</v>
      </c>
      <c r="H110" s="128" t="s">
        <v>3108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3093</v>
      </c>
      <c r="B111" s="125" t="s">
        <v>3109</v>
      </c>
      <c r="C111" s="126" t="s">
        <v>3110</v>
      </c>
      <c r="D111" s="128" t="s">
        <v>3111</v>
      </c>
      <c r="E111" s="128" t="s">
        <v>3112</v>
      </c>
      <c r="F111" s="128" t="s">
        <v>3113</v>
      </c>
      <c r="G111" s="128" t="s">
        <v>3114</v>
      </c>
      <c r="H111" s="128" t="s">
        <v>3115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3116</v>
      </c>
      <c r="B112" s="124"/>
      <c r="C112" s="123" t="s">
        <v>3117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3116</v>
      </c>
      <c r="B113" s="125" t="s">
        <v>3118</v>
      </c>
      <c r="C113" s="126" t="s">
        <v>3119</v>
      </c>
      <c r="D113" s="128" t="s">
        <v>3120</v>
      </c>
      <c r="E113" s="128" t="s">
        <v>3121</v>
      </c>
      <c r="F113" s="128" t="s">
        <v>3122</v>
      </c>
      <c r="G113" s="128" t="s">
        <v>3123</v>
      </c>
      <c r="H113" s="128" t="s">
        <v>3124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3116</v>
      </c>
      <c r="B114" s="125" t="s">
        <v>3125</v>
      </c>
      <c r="C114" s="126" t="s">
        <v>3126</v>
      </c>
      <c r="D114" s="128" t="s">
        <v>3127</v>
      </c>
      <c r="E114" s="128" t="s">
        <v>3128</v>
      </c>
      <c r="F114" s="128" t="s">
        <v>3129</v>
      </c>
      <c r="G114" s="128" t="s">
        <v>3123</v>
      </c>
      <c r="H114" s="128" t="s">
        <v>3130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3116</v>
      </c>
      <c r="B115" s="133" t="s">
        <v>3131</v>
      </c>
      <c r="C115" s="134" t="s">
        <v>3132</v>
      </c>
      <c r="D115" s="135" t="s">
        <v>3133</v>
      </c>
      <c r="E115" s="135" t="s">
        <v>3134</v>
      </c>
      <c r="F115" s="135" t="s">
        <v>3135</v>
      </c>
      <c r="G115" s="135" t="s">
        <v>3136</v>
      </c>
      <c r="H115" s="135" t="s">
        <v>3137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1265</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IFERROR(INDEX('Recommendations'!$G$2:$G$252, MATCH(J2,'Recommendations'!$A$2:$A$252,0))="Implemented", FALSE))</xm:f>
            <x14:dxf>
              <font>
                <color rgb="FF000000"/>
              </font>
              <fill>
                <patternFill>
                  <bgColor rgb="FF3C7D22"/>
                </patternFill>
              </fill>
            </x14:dxf>
          </x14:cfRule>
          <x14:cfRule type="expression" priority="2" id="{00000000-000E-0000-0600-000002000000}">
            <xm:f>AND(J2&lt;&gt;"", IFERROR(INDEX('Recommendations'!$G$2:$G$252, MATCH(J2,'Recommendations'!$A$2:$A$252,0))="Compensated", FALSE))</xm:f>
            <x14:dxf>
              <font>
                <color rgb="FF000000"/>
              </font>
              <fill>
                <patternFill>
                  <bgColor rgb="FFC6E0B4"/>
                </patternFill>
              </fill>
            </x14:dxf>
          </x14:cfRule>
          <x14:cfRule type="expression" priority="3" id="{00000000-000E-0000-0600-000003000000}">
            <xm:f>AND(J2&lt;&gt;"", IFERROR(INDEX('Recommendations'!$G$2:$G$252, MATCH(J2,'Recommendations'!$A$2:$A$252,0))="Testing", FALSE))</xm:f>
            <x14:dxf>
              <font>
                <color rgb="FF000000"/>
              </font>
              <fill>
                <patternFill>
                  <bgColor rgb="FFFFC000"/>
                </patternFill>
              </fill>
            </x14:dxf>
          </x14:cfRule>
          <x14:cfRule type="expression" priority="4" id="{00000000-000E-0000-0600-000004000000}">
            <xm:f>AND(J2&lt;&gt;"", IFERROR(INDEX('Recommendations'!$G$2:$G$252, MATCH(J2,'Recommendations'!$A$2:$A$252,0))="Failed", FALSE))</xm:f>
            <x14:dxf>
              <font>
                <color rgb="FF000000"/>
              </font>
              <fill>
                <patternFill>
                  <bgColor rgb="FFD82891"/>
                </patternFill>
              </fill>
            </x14:dxf>
          </x14:cfRule>
          <x14:cfRule type="expression" priority="5" id="{00000000-000E-0000-0600-000005000000}">
            <xm:f>AND(J2&lt;&gt;"", IFERROR(INDEX('Recommendations'!$G$2:$G$252, MATCH(J2,'Recommendations'!$A$2:$A$252,0))="Risk Accepted", FALSE))</xm:f>
            <x14:dxf>
              <font>
                <color rgb="FF000000"/>
              </font>
              <fill>
                <patternFill>
                  <bgColor rgb="FFD9D9D9"/>
                </patternFill>
              </fill>
            </x14:dxf>
          </x14:cfRule>
          <x14:cfRule type="expression" priority="6" id="{00000000-000E-0000-0600-000006000000}">
            <xm:f>AND(J2&lt;&gt;"", IFERROR(INDEX('Recommendations'!$G$2:$G$252, MATCH(J2,'Recommendations'!$A$2:$A$252,0))="N/A",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3138</v>
      </c>
      <c r="B1" s="184" t="s">
        <v>3139</v>
      </c>
      <c r="C1" s="184" t="s">
        <v>0</v>
      </c>
      <c r="D1" s="184" t="s">
        <v>3140</v>
      </c>
      <c r="E1" s="184" t="s">
        <v>3141</v>
      </c>
      <c r="F1" s="184" t="s">
        <v>3142</v>
      </c>
      <c r="G1" s="184" t="s">
        <v>1507</v>
      </c>
      <c r="H1" s="184" t="s">
        <v>1508</v>
      </c>
      <c r="I1" s="184" t="s">
        <v>1509</v>
      </c>
      <c r="J1" s="184" t="s">
        <v>1510</v>
      </c>
      <c r="K1" s="184" t="s">
        <v>1511</v>
      </c>
      <c r="L1" s="184" t="s">
        <v>1512</v>
      </c>
      <c r="M1" s="184" t="s">
        <v>1513</v>
      </c>
      <c r="N1" s="184" t="s">
        <v>1514</v>
      </c>
      <c r="O1" s="184" t="s">
        <v>1515</v>
      </c>
      <c r="P1" s="184" t="s">
        <v>1516</v>
      </c>
      <c r="Q1" s="184" t="s">
        <v>1517</v>
      </c>
      <c r="R1" s="184" t="s">
        <v>1518</v>
      </c>
      <c r="S1" s="184" t="s">
        <v>1519</v>
      </c>
      <c r="T1" s="184" t="s">
        <v>1520</v>
      </c>
      <c r="U1" s="184" t="s">
        <v>1521</v>
      </c>
      <c r="V1" s="184" t="s">
        <v>1522</v>
      </c>
      <c r="W1" s="184" t="s">
        <v>1523</v>
      </c>
      <c r="X1" s="184" t="s">
        <v>1524</v>
      </c>
      <c r="Y1" s="184" t="s">
        <v>1525</v>
      </c>
      <c r="Z1" s="184" t="s">
        <v>1526</v>
      </c>
      <c r="AA1" s="184" t="s">
        <v>1527</v>
      </c>
      <c r="AB1" s="184" t="s">
        <v>1528</v>
      </c>
      <c r="AC1" s="184" t="s">
        <v>1529</v>
      </c>
      <c r="AD1" s="184" t="s">
        <v>1530</v>
      </c>
      <c r="AE1" s="184" t="s">
        <v>1531</v>
      </c>
      <c r="AF1" s="184" t="s">
        <v>1532</v>
      </c>
      <c r="AG1" s="184" t="s">
        <v>1533</v>
      </c>
      <c r="AH1" s="184" t="s">
        <v>1534</v>
      </c>
      <c r="AI1" s="184" t="s">
        <v>1535</v>
      </c>
      <c r="AJ1" s="184" t="s">
        <v>1536</v>
      </c>
      <c r="AK1" s="184" t="s">
        <v>1537</v>
      </c>
      <c r="AL1" s="184" t="s">
        <v>1538</v>
      </c>
      <c r="AM1" s="184" t="s">
        <v>1539</v>
      </c>
      <c r="AN1" s="184" t="s">
        <v>1540</v>
      </c>
      <c r="AO1" s="184" t="s">
        <v>1541</v>
      </c>
      <c r="AP1" s="184" t="s">
        <v>1542</v>
      </c>
      <c r="AQ1" s="184" t="s">
        <v>1543</v>
      </c>
      <c r="AR1" s="184" t="s">
        <v>1544</v>
      </c>
      <c r="AS1" s="184" t="s">
        <v>1545</v>
      </c>
      <c r="AT1" s="184" t="s">
        <v>1546</v>
      </c>
      <c r="AU1" s="185" t="s">
        <v>1547</v>
      </c>
    </row>
    <row r="2" spans="1:47" ht="60" customHeight="1" outlineLevel="1" x14ac:dyDescent="0.35">
      <c r="A2" s="175" t="s">
        <v>3143</v>
      </c>
      <c r="B2" s="149" t="s">
        <v>19</v>
      </c>
      <c r="C2" s="147" t="s">
        <v>3144</v>
      </c>
      <c r="D2" s="153" t="s">
        <v>3145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3143</v>
      </c>
      <c r="B3" s="150" t="s">
        <v>3146</v>
      </c>
      <c r="C3" s="148" t="s">
        <v>3147</v>
      </c>
      <c r="D3" s="154" t="s">
        <v>3148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3143</v>
      </c>
      <c r="B4" s="151" t="s">
        <v>3146</v>
      </c>
      <c r="C4" s="152" t="s">
        <v>3149</v>
      </c>
      <c r="D4" s="155" t="s">
        <v>3150</v>
      </c>
      <c r="E4" s="158" t="s">
        <v>3151</v>
      </c>
      <c r="F4" s="161" t="s">
        <v>3152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3143</v>
      </c>
      <c r="B5" s="151" t="s">
        <v>3146</v>
      </c>
      <c r="C5" s="152" t="s">
        <v>3153</v>
      </c>
      <c r="D5" s="155" t="s">
        <v>3154</v>
      </c>
      <c r="E5" s="158" t="s">
        <v>3155</v>
      </c>
      <c r="F5" s="161" t="s">
        <v>3156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3143</v>
      </c>
      <c r="B6" s="151" t="s">
        <v>3146</v>
      </c>
      <c r="C6" s="152" t="s">
        <v>3157</v>
      </c>
      <c r="D6" s="155" t="s">
        <v>3158</v>
      </c>
      <c r="E6" s="158" t="s">
        <v>3159</v>
      </c>
      <c r="F6" s="161" t="s">
        <v>3156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3143</v>
      </c>
      <c r="B7" s="151" t="s">
        <v>3146</v>
      </c>
      <c r="C7" s="152" t="s">
        <v>3160</v>
      </c>
      <c r="D7" s="155" t="s">
        <v>3161</v>
      </c>
      <c r="E7" s="158" t="s">
        <v>3162</v>
      </c>
      <c r="F7" s="161" t="s">
        <v>3156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3143</v>
      </c>
      <c r="B8" s="151" t="s">
        <v>3146</v>
      </c>
      <c r="C8" s="152" t="s">
        <v>3163</v>
      </c>
      <c r="D8" s="155" t="s">
        <v>3164</v>
      </c>
      <c r="E8" s="158" t="s">
        <v>3165</v>
      </c>
      <c r="F8" s="161" t="s">
        <v>3166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3143</v>
      </c>
      <c r="B9" s="150" t="s">
        <v>3167</v>
      </c>
      <c r="C9" s="148" t="s">
        <v>3168</v>
      </c>
      <c r="D9" s="154" t="s">
        <v>3169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3143</v>
      </c>
      <c r="B10" s="151" t="s">
        <v>3167</v>
      </c>
      <c r="C10" s="152" t="s">
        <v>3170</v>
      </c>
      <c r="D10" s="155" t="s">
        <v>3171</v>
      </c>
      <c r="E10" s="158" t="s">
        <v>3172</v>
      </c>
      <c r="F10" s="161" t="s">
        <v>3152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3143</v>
      </c>
      <c r="B11" s="151" t="s">
        <v>3167</v>
      </c>
      <c r="C11" s="152" t="s">
        <v>3173</v>
      </c>
      <c r="D11" s="155" t="s">
        <v>3174</v>
      </c>
      <c r="E11" s="158" t="s">
        <v>3175</v>
      </c>
      <c r="F11" s="161" t="s">
        <v>3152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3143</v>
      </c>
      <c r="B12" s="151" t="s">
        <v>3167</v>
      </c>
      <c r="C12" s="152" t="s">
        <v>3176</v>
      </c>
      <c r="D12" s="155" t="s">
        <v>3177</v>
      </c>
      <c r="E12" s="158" t="s">
        <v>3178</v>
      </c>
      <c r="F12" s="161" t="s">
        <v>3152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3143</v>
      </c>
      <c r="B13" s="150" t="s">
        <v>3179</v>
      </c>
      <c r="C13" s="148" t="s">
        <v>3180</v>
      </c>
      <c r="D13" s="154" t="s">
        <v>3181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3143</v>
      </c>
      <c r="B14" s="151" t="s">
        <v>3179</v>
      </c>
      <c r="C14" s="152" t="s">
        <v>3182</v>
      </c>
      <c r="D14" s="155" t="s">
        <v>3183</v>
      </c>
      <c r="E14" s="158" t="s">
        <v>3184</v>
      </c>
      <c r="F14" s="161" t="s">
        <v>3152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3143</v>
      </c>
      <c r="B15" s="151" t="s">
        <v>3179</v>
      </c>
      <c r="C15" s="152" t="s">
        <v>3185</v>
      </c>
      <c r="D15" s="155" t="s">
        <v>3186</v>
      </c>
      <c r="E15" s="158" t="s">
        <v>3187</v>
      </c>
      <c r="F15" s="161" t="s">
        <v>3152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3143</v>
      </c>
      <c r="B16" s="150" t="s">
        <v>3188</v>
      </c>
      <c r="C16" s="148" t="s">
        <v>3189</v>
      </c>
      <c r="D16" s="154" t="s">
        <v>3190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3143</v>
      </c>
      <c r="B17" s="151" t="s">
        <v>3188</v>
      </c>
      <c r="C17" s="152" t="s">
        <v>3191</v>
      </c>
      <c r="D17" s="155" t="s">
        <v>3192</v>
      </c>
      <c r="E17" s="158" t="s">
        <v>3193</v>
      </c>
      <c r="F17" s="161" t="s">
        <v>3152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3143</v>
      </c>
      <c r="B18" s="151" t="s">
        <v>3188</v>
      </c>
      <c r="C18" s="152" t="s">
        <v>3194</v>
      </c>
      <c r="D18" s="155" t="s">
        <v>3195</v>
      </c>
      <c r="E18" s="158" t="s">
        <v>3196</v>
      </c>
      <c r="F18" s="161" t="s">
        <v>3156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3143</v>
      </c>
      <c r="B19" s="151" t="s">
        <v>3188</v>
      </c>
      <c r="C19" s="152" t="s">
        <v>3197</v>
      </c>
      <c r="D19" s="155" t="s">
        <v>3198</v>
      </c>
      <c r="E19" s="158" t="s">
        <v>3199</v>
      </c>
      <c r="F19" s="161" t="s">
        <v>3152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3143</v>
      </c>
      <c r="B20" s="151" t="s">
        <v>3188</v>
      </c>
      <c r="C20" s="152" t="s">
        <v>3200</v>
      </c>
      <c r="D20" s="155" t="s">
        <v>3201</v>
      </c>
      <c r="E20" s="158" t="s">
        <v>3202</v>
      </c>
      <c r="F20" s="161" t="s">
        <v>3152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3143</v>
      </c>
      <c r="B21" s="151" t="s">
        <v>3188</v>
      </c>
      <c r="C21" s="152" t="s">
        <v>3203</v>
      </c>
      <c r="D21" s="155" t="s">
        <v>3204</v>
      </c>
      <c r="E21" s="158" t="s">
        <v>3205</v>
      </c>
      <c r="F21" s="161" t="s">
        <v>3156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3143</v>
      </c>
      <c r="B22" s="151" t="s">
        <v>3188</v>
      </c>
      <c r="C22" s="152" t="s">
        <v>3206</v>
      </c>
      <c r="D22" s="155" t="s">
        <v>3207</v>
      </c>
      <c r="E22" s="158" t="s">
        <v>3208</v>
      </c>
      <c r="F22" s="161" t="s">
        <v>3152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3143</v>
      </c>
      <c r="B23" s="151" t="s">
        <v>3188</v>
      </c>
      <c r="C23" s="152" t="s">
        <v>3209</v>
      </c>
      <c r="D23" s="155" t="s">
        <v>3210</v>
      </c>
      <c r="E23" s="158" t="s">
        <v>3211</v>
      </c>
      <c r="F23" s="161" t="s">
        <v>3152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3143</v>
      </c>
      <c r="B24" s="150" t="s">
        <v>3212</v>
      </c>
      <c r="C24" s="148" t="s">
        <v>3213</v>
      </c>
      <c r="D24" s="154" t="s">
        <v>3214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3143</v>
      </c>
      <c r="B25" s="151" t="s">
        <v>3212</v>
      </c>
      <c r="C25" s="152" t="s">
        <v>3215</v>
      </c>
      <c r="D25" s="155" t="s">
        <v>3216</v>
      </c>
      <c r="E25" s="158" t="s">
        <v>3217</v>
      </c>
      <c r="F25" s="161" t="s">
        <v>3152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3143</v>
      </c>
      <c r="B26" s="151" t="s">
        <v>3212</v>
      </c>
      <c r="C26" s="152" t="s">
        <v>3218</v>
      </c>
      <c r="D26" s="155" t="s">
        <v>3219</v>
      </c>
      <c r="E26" s="158" t="s">
        <v>3220</v>
      </c>
      <c r="F26" s="161" t="s">
        <v>3152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3143</v>
      </c>
      <c r="B27" s="151" t="s">
        <v>3212</v>
      </c>
      <c r="C27" s="152" t="s">
        <v>3221</v>
      </c>
      <c r="D27" s="155" t="s">
        <v>3222</v>
      </c>
      <c r="E27" s="158" t="s">
        <v>3223</v>
      </c>
      <c r="F27" s="161" t="s">
        <v>3156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3143</v>
      </c>
      <c r="B28" s="151" t="s">
        <v>3212</v>
      </c>
      <c r="C28" s="152" t="s">
        <v>3224</v>
      </c>
      <c r="D28" s="155" t="s">
        <v>3225</v>
      </c>
      <c r="E28" s="158" t="s">
        <v>3226</v>
      </c>
      <c r="F28" s="161" t="s">
        <v>3152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3143</v>
      </c>
      <c r="B29" s="150" t="s">
        <v>3227</v>
      </c>
      <c r="C29" s="148" t="s">
        <v>3228</v>
      </c>
      <c r="D29" s="154" t="s">
        <v>3229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3143</v>
      </c>
      <c r="B30" s="151" t="s">
        <v>3227</v>
      </c>
      <c r="C30" s="152" t="s">
        <v>3230</v>
      </c>
      <c r="D30" s="155" t="s">
        <v>3231</v>
      </c>
      <c r="E30" s="158" t="s">
        <v>3232</v>
      </c>
      <c r="F30" s="161" t="s">
        <v>3166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3143</v>
      </c>
      <c r="B31" s="151" t="s">
        <v>3227</v>
      </c>
      <c r="C31" s="152" t="s">
        <v>3233</v>
      </c>
      <c r="D31" s="155" t="s">
        <v>3234</v>
      </c>
      <c r="E31" s="158" t="s">
        <v>3235</v>
      </c>
      <c r="F31" s="161" t="s">
        <v>3166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3143</v>
      </c>
      <c r="B32" s="151" t="s">
        <v>3227</v>
      </c>
      <c r="C32" s="152" t="s">
        <v>3236</v>
      </c>
      <c r="D32" s="155" t="s">
        <v>3237</v>
      </c>
      <c r="E32" s="158" t="s">
        <v>3238</v>
      </c>
      <c r="F32" s="161" t="s">
        <v>3166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3143</v>
      </c>
      <c r="B33" s="151" t="s">
        <v>3227</v>
      </c>
      <c r="C33" s="152" t="s">
        <v>3239</v>
      </c>
      <c r="D33" s="155" t="s">
        <v>3240</v>
      </c>
      <c r="E33" s="158" t="s">
        <v>3241</v>
      </c>
      <c r="F33" s="161" t="s">
        <v>3166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3143</v>
      </c>
      <c r="B34" s="151" t="s">
        <v>3227</v>
      </c>
      <c r="C34" s="152" t="s">
        <v>3242</v>
      </c>
      <c r="D34" s="155" t="s">
        <v>3243</v>
      </c>
      <c r="E34" s="158" t="s">
        <v>3244</v>
      </c>
      <c r="F34" s="161" t="s">
        <v>3166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3143</v>
      </c>
      <c r="B35" s="151" t="s">
        <v>3227</v>
      </c>
      <c r="C35" s="152" t="s">
        <v>3245</v>
      </c>
      <c r="D35" s="155" t="s">
        <v>3246</v>
      </c>
      <c r="E35" s="158" t="s">
        <v>3247</v>
      </c>
      <c r="F35" s="161" t="s">
        <v>3166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3143</v>
      </c>
      <c r="B36" s="151" t="s">
        <v>3227</v>
      </c>
      <c r="C36" s="152" t="s">
        <v>3248</v>
      </c>
      <c r="D36" s="155" t="s">
        <v>3249</v>
      </c>
      <c r="E36" s="158" t="s">
        <v>3250</v>
      </c>
      <c r="F36" s="161" t="s">
        <v>3166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3143</v>
      </c>
      <c r="B37" s="151" t="s">
        <v>3227</v>
      </c>
      <c r="C37" s="152" t="s">
        <v>3251</v>
      </c>
      <c r="D37" s="155" t="s">
        <v>3252</v>
      </c>
      <c r="E37" s="158" t="s">
        <v>3253</v>
      </c>
      <c r="F37" s="161" t="s">
        <v>3166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3143</v>
      </c>
      <c r="B38" s="151" t="s">
        <v>3227</v>
      </c>
      <c r="C38" s="152" t="s">
        <v>3254</v>
      </c>
      <c r="D38" s="155" t="s">
        <v>3255</v>
      </c>
      <c r="E38" s="158" t="s">
        <v>3256</v>
      </c>
      <c r="F38" s="161" t="s">
        <v>3166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3143</v>
      </c>
      <c r="B39" s="151" t="s">
        <v>3227</v>
      </c>
      <c r="C39" s="152" t="s">
        <v>3257</v>
      </c>
      <c r="D39" s="155" t="s">
        <v>3258</v>
      </c>
      <c r="E39" s="158" t="s">
        <v>3259</v>
      </c>
      <c r="F39" s="161" t="s">
        <v>3166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3260</v>
      </c>
      <c r="B40" s="149" t="s">
        <v>19</v>
      </c>
      <c r="C40" s="147" t="s">
        <v>3261</v>
      </c>
      <c r="D40" s="153" t="s">
        <v>3262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3260</v>
      </c>
      <c r="B41" s="150" t="s">
        <v>3263</v>
      </c>
      <c r="C41" s="148" t="s">
        <v>3264</v>
      </c>
      <c r="D41" s="154" t="s">
        <v>3265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3260</v>
      </c>
      <c r="B42" s="151" t="s">
        <v>3263</v>
      </c>
      <c r="C42" s="152" t="s">
        <v>3266</v>
      </c>
      <c r="D42" s="155" t="s">
        <v>3267</v>
      </c>
      <c r="E42" s="158" t="s">
        <v>3268</v>
      </c>
      <c r="F42" s="161" t="s">
        <v>3152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3260</v>
      </c>
      <c r="B43" s="151" t="s">
        <v>3263</v>
      </c>
      <c r="C43" s="152" t="s">
        <v>3269</v>
      </c>
      <c r="D43" s="155" t="s">
        <v>3270</v>
      </c>
      <c r="E43" s="158" t="s">
        <v>3271</v>
      </c>
      <c r="F43" s="161" t="s">
        <v>3152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3260</v>
      </c>
      <c r="B44" s="151" t="s">
        <v>3263</v>
      </c>
      <c r="C44" s="152" t="s">
        <v>3272</v>
      </c>
      <c r="D44" s="155" t="s">
        <v>3273</v>
      </c>
      <c r="E44" s="158" t="s">
        <v>3274</v>
      </c>
      <c r="F44" s="161" t="s">
        <v>3156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3260</v>
      </c>
      <c r="B45" s="151" t="s">
        <v>3263</v>
      </c>
      <c r="C45" s="152" t="s">
        <v>3275</v>
      </c>
      <c r="D45" s="155" t="s">
        <v>3276</v>
      </c>
      <c r="E45" s="158" t="s">
        <v>3277</v>
      </c>
      <c r="F45" s="161" t="s">
        <v>3166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3260</v>
      </c>
      <c r="B46" s="151" t="s">
        <v>3263</v>
      </c>
      <c r="C46" s="152" t="s">
        <v>3278</v>
      </c>
      <c r="D46" s="155" t="s">
        <v>3279</v>
      </c>
      <c r="E46" s="158" t="s">
        <v>3280</v>
      </c>
      <c r="F46" s="161" t="s">
        <v>3152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3260</v>
      </c>
      <c r="B47" s="151" t="s">
        <v>3263</v>
      </c>
      <c r="C47" s="152" t="s">
        <v>3281</v>
      </c>
      <c r="D47" s="155" t="s">
        <v>3282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3260</v>
      </c>
      <c r="B48" s="151" t="s">
        <v>3263</v>
      </c>
      <c r="C48" s="152" t="s">
        <v>3283</v>
      </c>
      <c r="D48" s="155" t="s">
        <v>3284</v>
      </c>
      <c r="E48" s="158" t="s">
        <v>3285</v>
      </c>
      <c r="F48" s="161" t="s">
        <v>3152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3260</v>
      </c>
      <c r="B49" s="151" t="s">
        <v>3263</v>
      </c>
      <c r="C49" s="152" t="s">
        <v>3286</v>
      </c>
      <c r="D49" s="155" t="s">
        <v>3287</v>
      </c>
      <c r="E49" s="158" t="s">
        <v>3288</v>
      </c>
      <c r="F49" s="161" t="s">
        <v>3156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3260</v>
      </c>
      <c r="B50" s="150" t="s">
        <v>3289</v>
      </c>
      <c r="C50" s="148" t="s">
        <v>3290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3260</v>
      </c>
      <c r="B51" s="151" t="s">
        <v>3289</v>
      </c>
      <c r="C51" s="152" t="s">
        <v>3291</v>
      </c>
      <c r="D51" s="155" t="s">
        <v>3292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3260</v>
      </c>
      <c r="B52" s="151" t="s">
        <v>3289</v>
      </c>
      <c r="C52" s="152" t="s">
        <v>3293</v>
      </c>
      <c r="D52" s="155" t="s">
        <v>3294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3260</v>
      </c>
      <c r="B53" s="151" t="s">
        <v>3289</v>
      </c>
      <c r="C53" s="152" t="s">
        <v>3295</v>
      </c>
      <c r="D53" s="155" t="s">
        <v>3296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3260</v>
      </c>
      <c r="B54" s="151" t="s">
        <v>3289</v>
      </c>
      <c r="C54" s="152" t="s">
        <v>3297</v>
      </c>
      <c r="D54" s="155" t="s">
        <v>3298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3260</v>
      </c>
      <c r="B55" s="151" t="s">
        <v>3289</v>
      </c>
      <c r="C55" s="152" t="s">
        <v>3299</v>
      </c>
      <c r="D55" s="155" t="s">
        <v>3300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3260</v>
      </c>
      <c r="B56" s="150" t="s">
        <v>1414</v>
      </c>
      <c r="C56" s="148" t="s">
        <v>3301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3260</v>
      </c>
      <c r="B57" s="151" t="s">
        <v>1414</v>
      </c>
      <c r="C57" s="152" t="s">
        <v>3302</v>
      </c>
      <c r="D57" s="155" t="s">
        <v>3303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3260</v>
      </c>
      <c r="B58" s="151" t="s">
        <v>1414</v>
      </c>
      <c r="C58" s="152" t="s">
        <v>3304</v>
      </c>
      <c r="D58" s="155" t="s">
        <v>3305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3260</v>
      </c>
      <c r="B59" s="151" t="s">
        <v>1414</v>
      </c>
      <c r="C59" s="152" t="s">
        <v>3306</v>
      </c>
      <c r="D59" s="155" t="s">
        <v>3307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3260</v>
      </c>
      <c r="B60" s="151" t="s">
        <v>1414</v>
      </c>
      <c r="C60" s="152" t="s">
        <v>3308</v>
      </c>
      <c r="D60" s="155" t="s">
        <v>3309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3260</v>
      </c>
      <c r="B61" s="150" t="s">
        <v>3310</v>
      </c>
      <c r="C61" s="148" t="s">
        <v>3311</v>
      </c>
      <c r="D61" s="154" t="s">
        <v>3312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3260</v>
      </c>
      <c r="B62" s="151" t="s">
        <v>3310</v>
      </c>
      <c r="C62" s="152" t="s">
        <v>3313</v>
      </c>
      <c r="D62" s="155" t="s">
        <v>3314</v>
      </c>
      <c r="E62" s="158" t="s">
        <v>3315</v>
      </c>
      <c r="F62" s="161" t="s">
        <v>3152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3260</v>
      </c>
      <c r="B63" s="151" t="s">
        <v>3310</v>
      </c>
      <c r="C63" s="152" t="s">
        <v>3316</v>
      </c>
      <c r="D63" s="155" t="s">
        <v>3317</v>
      </c>
      <c r="E63" s="158" t="s">
        <v>3318</v>
      </c>
      <c r="F63" s="161" t="s">
        <v>3156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3260</v>
      </c>
      <c r="B64" s="151" t="s">
        <v>3310</v>
      </c>
      <c r="C64" s="152" t="s">
        <v>3319</v>
      </c>
      <c r="D64" s="155" t="s">
        <v>3320</v>
      </c>
      <c r="E64" s="158" t="s">
        <v>3321</v>
      </c>
      <c r="F64" s="161" t="s">
        <v>3152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3260</v>
      </c>
      <c r="B65" s="151" t="s">
        <v>3310</v>
      </c>
      <c r="C65" s="152" t="s">
        <v>3322</v>
      </c>
      <c r="D65" s="155" t="s">
        <v>3323</v>
      </c>
      <c r="E65" s="158" t="s">
        <v>3324</v>
      </c>
      <c r="F65" s="161" t="s">
        <v>3152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3260</v>
      </c>
      <c r="B66" s="150" t="s">
        <v>2918</v>
      </c>
      <c r="C66" s="148" t="s">
        <v>3325</v>
      </c>
      <c r="D66" s="154" t="s">
        <v>3326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3260</v>
      </c>
      <c r="B67" s="151" t="s">
        <v>2918</v>
      </c>
      <c r="C67" s="152" t="s">
        <v>3327</v>
      </c>
      <c r="D67" s="155" t="s">
        <v>3328</v>
      </c>
      <c r="E67" s="158" t="s">
        <v>3329</v>
      </c>
      <c r="F67" s="161" t="s">
        <v>3152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3260</v>
      </c>
      <c r="B68" s="151" t="s">
        <v>2918</v>
      </c>
      <c r="C68" s="152" t="s">
        <v>3330</v>
      </c>
      <c r="D68" s="155" t="s">
        <v>3331</v>
      </c>
      <c r="E68" s="158" t="s">
        <v>3332</v>
      </c>
      <c r="F68" s="161" t="s">
        <v>3152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3260</v>
      </c>
      <c r="B69" s="151" t="s">
        <v>2918</v>
      </c>
      <c r="C69" s="152" t="s">
        <v>3333</v>
      </c>
      <c r="D69" s="155" t="s">
        <v>3334</v>
      </c>
      <c r="E69" s="158" t="s">
        <v>3335</v>
      </c>
      <c r="F69" s="161" t="s">
        <v>3156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3260</v>
      </c>
      <c r="B70" s="151" t="s">
        <v>2918</v>
      </c>
      <c r="C70" s="152" t="s">
        <v>3336</v>
      </c>
      <c r="D70" s="155" t="s">
        <v>3337</v>
      </c>
      <c r="E70" s="158" t="s">
        <v>3338</v>
      </c>
      <c r="F70" s="161" t="s">
        <v>3152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3260</v>
      </c>
      <c r="B71" s="151" t="s">
        <v>2918</v>
      </c>
      <c r="C71" s="152" t="s">
        <v>3339</v>
      </c>
      <c r="D71" s="155" t="s">
        <v>3340</v>
      </c>
      <c r="E71" s="158" t="s">
        <v>3341</v>
      </c>
      <c r="F71" s="161" t="s">
        <v>3152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3260</v>
      </c>
      <c r="B72" s="151" t="s">
        <v>2918</v>
      </c>
      <c r="C72" s="152" t="s">
        <v>3342</v>
      </c>
      <c r="D72" s="155" t="s">
        <v>3343</v>
      </c>
      <c r="E72" s="158" t="s">
        <v>3344</v>
      </c>
      <c r="F72" s="161" t="s">
        <v>3152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3260</v>
      </c>
      <c r="B73" s="151" t="s">
        <v>2918</v>
      </c>
      <c r="C73" s="152" t="s">
        <v>3345</v>
      </c>
      <c r="D73" s="155" t="s">
        <v>3346</v>
      </c>
      <c r="E73" s="158" t="s">
        <v>3347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3260</v>
      </c>
      <c r="B74" s="151" t="s">
        <v>2918</v>
      </c>
      <c r="C74" s="152" t="s">
        <v>3348</v>
      </c>
      <c r="D74" s="155" t="s">
        <v>3349</v>
      </c>
      <c r="E74" s="158" t="s">
        <v>3350</v>
      </c>
      <c r="F74" s="161" t="s">
        <v>3156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3260</v>
      </c>
      <c r="B75" s="151" t="s">
        <v>2918</v>
      </c>
      <c r="C75" s="152" t="s">
        <v>3351</v>
      </c>
      <c r="D75" s="155" t="s">
        <v>3352</v>
      </c>
      <c r="E75" s="158" t="s">
        <v>3353</v>
      </c>
      <c r="F75" s="161" t="s">
        <v>3166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3260</v>
      </c>
      <c r="B76" s="151" t="s">
        <v>2918</v>
      </c>
      <c r="C76" s="152" t="s">
        <v>3354</v>
      </c>
      <c r="D76" s="155" t="s">
        <v>3355</v>
      </c>
      <c r="E76" s="158" t="s">
        <v>3356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3260</v>
      </c>
      <c r="B77" s="150" t="s">
        <v>3188</v>
      </c>
      <c r="C77" s="148" t="s">
        <v>3357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3260</v>
      </c>
      <c r="B78" s="151" t="s">
        <v>3188</v>
      </c>
      <c r="C78" s="152" t="s">
        <v>3358</v>
      </c>
      <c r="D78" s="155" t="s">
        <v>3359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3260</v>
      </c>
      <c r="B79" s="151" t="s">
        <v>3188</v>
      </c>
      <c r="C79" s="152" t="s">
        <v>3360</v>
      </c>
      <c r="D79" s="155" t="s">
        <v>3361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3260</v>
      </c>
      <c r="B80" s="151" t="s">
        <v>3188</v>
      </c>
      <c r="C80" s="152" t="s">
        <v>3362</v>
      </c>
      <c r="D80" s="155" t="s">
        <v>3363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3260</v>
      </c>
      <c r="B81" s="150" t="s">
        <v>3116</v>
      </c>
      <c r="C81" s="148" t="s">
        <v>3364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3260</v>
      </c>
      <c r="B82" s="151" t="s">
        <v>3116</v>
      </c>
      <c r="C82" s="152" t="s">
        <v>3365</v>
      </c>
      <c r="D82" s="155" t="s">
        <v>3366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3260</v>
      </c>
      <c r="B83" s="151" t="s">
        <v>3116</v>
      </c>
      <c r="C83" s="152" t="s">
        <v>3367</v>
      </c>
      <c r="D83" s="155" t="s">
        <v>3368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3260</v>
      </c>
      <c r="B84" s="151" t="s">
        <v>3116</v>
      </c>
      <c r="C84" s="152" t="s">
        <v>3369</v>
      </c>
      <c r="D84" s="155" t="s">
        <v>3370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3260</v>
      </c>
      <c r="B85" s="151" t="s">
        <v>3116</v>
      </c>
      <c r="C85" s="152" t="s">
        <v>3371</v>
      </c>
      <c r="D85" s="155" t="s">
        <v>3372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3260</v>
      </c>
      <c r="B86" s="151" t="s">
        <v>3116</v>
      </c>
      <c r="C86" s="152" t="s">
        <v>3373</v>
      </c>
      <c r="D86" s="155" t="s">
        <v>3374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3375</v>
      </c>
      <c r="B87" s="149" t="s">
        <v>19</v>
      </c>
      <c r="C87" s="147" t="s">
        <v>3376</v>
      </c>
      <c r="D87" s="153" t="s">
        <v>3377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3375</v>
      </c>
      <c r="B88" s="150" t="s">
        <v>3378</v>
      </c>
      <c r="C88" s="148" t="s">
        <v>3379</v>
      </c>
      <c r="D88" s="154" t="s">
        <v>3380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3375</v>
      </c>
      <c r="B89" s="151" t="s">
        <v>3378</v>
      </c>
      <c r="C89" s="152" t="s">
        <v>3381</v>
      </c>
      <c r="D89" s="155" t="s">
        <v>3382</v>
      </c>
      <c r="E89" s="158" t="s">
        <v>3383</v>
      </c>
      <c r="F89" s="161" t="s">
        <v>3152</v>
      </c>
      <c r="G89" s="164">
        <f>IF(COUNTIF(H89:AU89,"&lt;&gt;")=0,"",SUMPRODUCT(((Recommendations[ImplStatus]="Implemented")+(Recommendations[ImplStatus]="Compensated"))*ISNUMBER(MATCH(Recommendations[Id],H89:AU89,0)))/COUNTIF(H89:AU89,"&lt;&gt;"))</f>
        <v>0</v>
      </c>
      <c r="H89" s="167" t="s">
        <v>23</v>
      </c>
      <c r="I89" s="167" t="s">
        <v>75</v>
      </c>
      <c r="J89" s="167" t="s">
        <v>110</v>
      </c>
      <c r="K89" s="167" t="s">
        <v>115</v>
      </c>
      <c r="L89" s="167" t="s">
        <v>120</v>
      </c>
      <c r="M89" s="167" t="s">
        <v>125</v>
      </c>
      <c r="N89" s="167" t="s">
        <v>130</v>
      </c>
      <c r="O89" s="167" t="s">
        <v>135</v>
      </c>
      <c r="P89" s="167" t="s">
        <v>140</v>
      </c>
      <c r="Q89" s="167" t="s">
        <v>210</v>
      </c>
      <c r="R89" s="167" t="s">
        <v>215</v>
      </c>
      <c r="S89" s="167" t="s">
        <v>275</v>
      </c>
      <c r="T89" s="167" t="s">
        <v>295</v>
      </c>
      <c r="U89" s="167" t="s">
        <v>315</v>
      </c>
      <c r="V89" s="167" t="s">
        <v>380</v>
      </c>
      <c r="W89" s="167" t="s">
        <v>395</v>
      </c>
      <c r="X89" s="167" t="s">
        <v>410</v>
      </c>
      <c r="Y89" s="167" t="s">
        <v>598</v>
      </c>
      <c r="Z89" s="167" t="s">
        <v>603</v>
      </c>
      <c r="AA89" s="167" t="s">
        <v>623</v>
      </c>
      <c r="AB89" s="167" t="s">
        <v>628</v>
      </c>
      <c r="AC89" s="167" t="s">
        <v>703</v>
      </c>
      <c r="AD89" s="167" t="s">
        <v>783</v>
      </c>
      <c r="AE89" s="167" t="s">
        <v>1047</v>
      </c>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3375</v>
      </c>
      <c r="B90" s="151" t="s">
        <v>3378</v>
      </c>
      <c r="C90" s="152" t="s">
        <v>3384</v>
      </c>
      <c r="D90" s="155" t="s">
        <v>3385</v>
      </c>
      <c r="E90" s="158" t="s">
        <v>3386</v>
      </c>
      <c r="F90" s="161" t="s">
        <v>3156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3375</v>
      </c>
      <c r="B91" s="151" t="s">
        <v>3378</v>
      </c>
      <c r="C91" s="152" t="s">
        <v>3387</v>
      </c>
      <c r="D91" s="155" t="s">
        <v>3388</v>
      </c>
      <c r="E91" s="158" t="s">
        <v>3389</v>
      </c>
      <c r="F91" s="161" t="s">
        <v>3152</v>
      </c>
      <c r="G91" s="164">
        <f>IF(COUNTIF(H91:AU91,"&lt;&gt;")=0,"",SUMPRODUCT(((Recommendations[ImplStatus]="Implemented")+(Recommendations[ImplStatus]="Compensated"))*ISNUMBER(MATCH(Recommendations[Id],H91:AU91,0)))/COUNTIF(H91:AU91,"&lt;&gt;"))</f>
        <v>0</v>
      </c>
      <c r="H91" s="167" t="s">
        <v>85</v>
      </c>
      <c r="I91" s="167" t="s">
        <v>90</v>
      </c>
      <c r="J91" s="167" t="s">
        <v>95</v>
      </c>
      <c r="K91" s="167" t="s">
        <v>155</v>
      </c>
      <c r="L91" s="167" t="s">
        <v>165</v>
      </c>
      <c r="M91" s="167" t="s">
        <v>205</v>
      </c>
      <c r="N91" s="167" t="s">
        <v>230</v>
      </c>
      <c r="O91" s="167" t="s">
        <v>245</v>
      </c>
      <c r="P91" s="167" t="s">
        <v>255</v>
      </c>
      <c r="Q91" s="167" t="s">
        <v>305</v>
      </c>
      <c r="R91" s="167" t="s">
        <v>360</v>
      </c>
      <c r="S91" s="167" t="s">
        <v>390</v>
      </c>
      <c r="T91" s="167" t="s">
        <v>405</v>
      </c>
      <c r="U91" s="167" t="s">
        <v>445</v>
      </c>
      <c r="V91" s="167" t="s">
        <v>470</v>
      </c>
      <c r="W91" s="167" t="s">
        <v>549</v>
      </c>
      <c r="X91" s="167" t="s">
        <v>613</v>
      </c>
      <c r="Y91" s="167" t="s">
        <v>723</v>
      </c>
      <c r="Z91" s="167" t="s">
        <v>922</v>
      </c>
      <c r="AA91" s="167" t="s">
        <v>927</v>
      </c>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3375</v>
      </c>
      <c r="B92" s="151" t="s">
        <v>3378</v>
      </c>
      <c r="C92" s="152" t="s">
        <v>3390</v>
      </c>
      <c r="D92" s="155" t="s">
        <v>3391</v>
      </c>
      <c r="E92" s="158" t="s">
        <v>3392</v>
      </c>
      <c r="F92" s="161" t="s">
        <v>3152</v>
      </c>
      <c r="G92" s="164">
        <f>IF(COUNTIF(H92:AU92,"&lt;&gt;")=0,"",SUMPRODUCT(((Recommendations[ImplStatus]="Implemented")+(Recommendations[ImplStatus]="Compensated"))*ISNUMBER(MATCH(Recommendations[Id],H92:AU92,0)))/COUNTIF(H92:AU92,"&lt;&gt;"))</f>
        <v>0</v>
      </c>
      <c r="H92" s="167" t="s">
        <v>1106</v>
      </c>
      <c r="I92" s="167" t="s">
        <v>1111</v>
      </c>
      <c r="J92" s="167" t="s">
        <v>1116</v>
      </c>
      <c r="K92" s="167" t="s">
        <v>1175</v>
      </c>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3375</v>
      </c>
      <c r="B93" s="151" t="s">
        <v>3378</v>
      </c>
      <c r="C93" s="152" t="s">
        <v>3393</v>
      </c>
      <c r="D93" s="155" t="s">
        <v>3394</v>
      </c>
      <c r="E93" s="158" t="s">
        <v>3395</v>
      </c>
      <c r="F93" s="161" t="s">
        <v>3152</v>
      </c>
      <c r="G93" s="164">
        <f>IF(COUNTIF(H93:AU93,"&lt;&gt;")=0,"",SUMPRODUCT(((Recommendations[ImplStatus]="Implemented")+(Recommendations[ImplStatus]="Compensated"))*ISNUMBER(MATCH(Recommendations[Id],H93:AU93,0)))/COUNTIF(H93:AU93,"&lt;&gt;"))</f>
        <v>0</v>
      </c>
      <c r="H93" s="167" t="s">
        <v>80</v>
      </c>
      <c r="I93" s="167" t="s">
        <v>100</v>
      </c>
      <c r="J93" s="167" t="s">
        <v>105</v>
      </c>
      <c r="K93" s="167" t="s">
        <v>160</v>
      </c>
      <c r="L93" s="167" t="s">
        <v>170</v>
      </c>
      <c r="M93" s="167" t="s">
        <v>180</v>
      </c>
      <c r="N93" s="167" t="s">
        <v>185</v>
      </c>
      <c r="O93" s="167" t="s">
        <v>190</v>
      </c>
      <c r="P93" s="167" t="s">
        <v>195</v>
      </c>
      <c r="Q93" s="167" t="s">
        <v>220</v>
      </c>
      <c r="R93" s="167" t="s">
        <v>225</v>
      </c>
      <c r="S93" s="167" t="s">
        <v>240</v>
      </c>
      <c r="T93" s="167" t="s">
        <v>285</v>
      </c>
      <c r="U93" s="167" t="s">
        <v>300</v>
      </c>
      <c r="V93" s="167" t="s">
        <v>310</v>
      </c>
      <c r="W93" s="167" t="s">
        <v>330</v>
      </c>
      <c r="X93" s="167" t="s">
        <v>335</v>
      </c>
      <c r="Y93" s="167" t="s">
        <v>340</v>
      </c>
      <c r="Z93" s="167" t="s">
        <v>345</v>
      </c>
      <c r="AA93" s="167" t="s">
        <v>350</v>
      </c>
      <c r="AB93" s="167" t="s">
        <v>400</v>
      </c>
      <c r="AC93" s="167" t="s">
        <v>415</v>
      </c>
      <c r="AD93" s="167" t="s">
        <v>465</v>
      </c>
      <c r="AE93" s="167" t="s">
        <v>554</v>
      </c>
      <c r="AF93" s="167" t="s">
        <v>569</v>
      </c>
      <c r="AG93" s="167" t="s">
        <v>593</v>
      </c>
      <c r="AH93" s="167" t="s">
        <v>658</v>
      </c>
      <c r="AI93" s="167" t="s">
        <v>663</v>
      </c>
      <c r="AJ93" s="167" t="s">
        <v>668</v>
      </c>
      <c r="AK93" s="167" t="s">
        <v>673</v>
      </c>
      <c r="AL93" s="167" t="s">
        <v>678</v>
      </c>
      <c r="AM93" s="167" t="s">
        <v>683</v>
      </c>
      <c r="AN93" s="167" t="s">
        <v>688</v>
      </c>
      <c r="AO93" s="167" t="s">
        <v>693</v>
      </c>
      <c r="AP93" s="167" t="s">
        <v>698</v>
      </c>
      <c r="AQ93" s="167" t="s">
        <v>718</v>
      </c>
      <c r="AR93" s="167" t="s">
        <v>862</v>
      </c>
      <c r="AS93" s="167" t="s">
        <v>1062</v>
      </c>
      <c r="AT93" s="167" t="s">
        <v>1072</v>
      </c>
      <c r="AU93" s="181" t="s">
        <v>1077</v>
      </c>
    </row>
    <row r="94" spans="1:47" ht="60" customHeight="1" x14ac:dyDescent="0.35">
      <c r="A94" s="177" t="s">
        <v>3375</v>
      </c>
      <c r="B94" s="151" t="s">
        <v>3378</v>
      </c>
      <c r="C94" s="152" t="s">
        <v>3396</v>
      </c>
      <c r="D94" s="155" t="s">
        <v>3397</v>
      </c>
      <c r="E94" s="158" t="s">
        <v>3398</v>
      </c>
      <c r="F94" s="161" t="s">
        <v>3156</v>
      </c>
      <c r="G94" s="164">
        <f>IF(COUNTIF(H94:AU94,"&lt;&gt;")=0,"",SUMPRODUCT(((Recommendations[ImplStatus]="Implemented")+(Recommendations[ImplStatus]="Compensated"))*ISNUMBER(MATCH(Recommendations[Id],H94:AU94,0)))/COUNTIF(H94:AU94,"&lt;&gt;"))</f>
        <v>0</v>
      </c>
      <c r="H94" s="167" t="s">
        <v>13</v>
      </c>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3375</v>
      </c>
      <c r="B95" s="150" t="s">
        <v>3399</v>
      </c>
      <c r="C95" s="148" t="s">
        <v>3400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3375</v>
      </c>
      <c r="B96" s="151" t="s">
        <v>3399</v>
      </c>
      <c r="C96" s="152" t="s">
        <v>3401</v>
      </c>
      <c r="D96" s="155" t="s">
        <v>3402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3375</v>
      </c>
      <c r="B97" s="151" t="s">
        <v>3399</v>
      </c>
      <c r="C97" s="152" t="s">
        <v>3403</v>
      </c>
      <c r="D97" s="155" t="s">
        <v>3404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3375</v>
      </c>
      <c r="B98" s="151" t="s">
        <v>3399</v>
      </c>
      <c r="C98" s="152" t="s">
        <v>3405</v>
      </c>
      <c r="D98" s="155" t="s">
        <v>3406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3375</v>
      </c>
      <c r="B99" s="151" t="s">
        <v>3399</v>
      </c>
      <c r="C99" s="152" t="s">
        <v>3407</v>
      </c>
      <c r="D99" s="155" t="s">
        <v>3408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3375</v>
      </c>
      <c r="B100" s="151" t="s">
        <v>3399</v>
      </c>
      <c r="C100" s="152" t="s">
        <v>3409</v>
      </c>
      <c r="D100" s="155" t="s">
        <v>3410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3375</v>
      </c>
      <c r="B101" s="151" t="s">
        <v>3399</v>
      </c>
      <c r="C101" s="152" t="s">
        <v>3411</v>
      </c>
      <c r="D101" s="155" t="s">
        <v>3412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3375</v>
      </c>
      <c r="B102" s="151" t="s">
        <v>3399</v>
      </c>
      <c r="C102" s="152" t="s">
        <v>3413</v>
      </c>
      <c r="D102" s="155" t="s">
        <v>3414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3375</v>
      </c>
      <c r="B103" s="150" t="s">
        <v>2559</v>
      </c>
      <c r="C103" s="148" t="s">
        <v>3415</v>
      </c>
      <c r="D103" s="154" t="s">
        <v>3416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3375</v>
      </c>
      <c r="B104" s="151" t="s">
        <v>2559</v>
      </c>
      <c r="C104" s="152" t="s">
        <v>3417</v>
      </c>
      <c r="D104" s="155" t="s">
        <v>3418</v>
      </c>
      <c r="E104" s="158" t="s">
        <v>3419</v>
      </c>
      <c r="F104" s="161" t="s">
        <v>3152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3375</v>
      </c>
      <c r="B105" s="151" t="s">
        <v>2559</v>
      </c>
      <c r="C105" s="152" t="s">
        <v>3420</v>
      </c>
      <c r="D105" s="155" t="s">
        <v>3421</v>
      </c>
      <c r="E105" s="158" t="s">
        <v>3422</v>
      </c>
      <c r="F105" s="161" t="s">
        <v>3156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3375</v>
      </c>
      <c r="B106" s="151" t="s">
        <v>2559</v>
      </c>
      <c r="C106" s="152" t="s">
        <v>3423</v>
      </c>
      <c r="D106" s="155" t="s">
        <v>3424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3375</v>
      </c>
      <c r="B107" s="151" t="s">
        <v>2559</v>
      </c>
      <c r="C107" s="152" t="s">
        <v>3425</v>
      </c>
      <c r="D107" s="155" t="s">
        <v>3426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3375</v>
      </c>
      <c r="B108" s="151" t="s">
        <v>2559</v>
      </c>
      <c r="C108" s="152" t="s">
        <v>3427</v>
      </c>
      <c r="D108" s="155" t="s">
        <v>3428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3375</v>
      </c>
      <c r="B109" s="150" t="s">
        <v>3429</v>
      </c>
      <c r="C109" s="148" t="s">
        <v>3430</v>
      </c>
      <c r="D109" s="154" t="s">
        <v>3431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3375</v>
      </c>
      <c r="B110" s="151" t="s">
        <v>3429</v>
      </c>
      <c r="C110" s="152" t="s">
        <v>3432</v>
      </c>
      <c r="D110" s="155" t="s">
        <v>3433</v>
      </c>
      <c r="E110" s="158" t="s">
        <v>3434</v>
      </c>
      <c r="F110" s="161" t="s">
        <v>3152</v>
      </c>
      <c r="G110" s="164">
        <f>IF(COUNTIF(H110:AU110,"&lt;&gt;")=0,"",SUMPRODUCT(((Recommendations[ImplStatus]="Implemented")+(Recommendations[ImplStatus]="Compensated"))*ISNUMBER(MATCH(Recommendations[Id],H110:AU110,0)))/COUNTIF(H110:AU110,"&lt;&gt;"))</f>
        <v>0</v>
      </c>
      <c r="H110" s="167" t="s">
        <v>455</v>
      </c>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3375</v>
      </c>
      <c r="B111" s="151" t="s">
        <v>3429</v>
      </c>
      <c r="C111" s="152" t="s">
        <v>3435</v>
      </c>
      <c r="D111" s="155" t="s">
        <v>3436</v>
      </c>
      <c r="E111" s="158" t="s">
        <v>3437</v>
      </c>
      <c r="F111" s="161" t="s">
        <v>3152</v>
      </c>
      <c r="G111" s="164">
        <f>IF(COUNTIF(H111:AU111,"&lt;&gt;")=0,"",SUMPRODUCT(((Recommendations[ImplStatus]="Implemented")+(Recommendations[ImplStatus]="Compensated"))*ISNUMBER(MATCH(Recommendations[Id],H111:AU111,0)))/COUNTIF(H111:AU111,"&lt;&gt;"))</f>
        <v>0</v>
      </c>
      <c r="H111" s="167" t="s">
        <v>200</v>
      </c>
      <c r="I111" s="167" t="s">
        <v>260</v>
      </c>
      <c r="J111" s="167" t="s">
        <v>265</v>
      </c>
      <c r="K111" s="167" t="s">
        <v>270</v>
      </c>
      <c r="L111" s="167" t="s">
        <v>280</v>
      </c>
      <c r="M111" s="167" t="s">
        <v>325</v>
      </c>
      <c r="N111" s="167" t="s">
        <v>385</v>
      </c>
      <c r="O111" s="167" t="s">
        <v>420</v>
      </c>
      <c r="P111" s="167" t="s">
        <v>425</v>
      </c>
      <c r="Q111" s="167" t="s">
        <v>430</v>
      </c>
      <c r="R111" s="167" t="s">
        <v>450</v>
      </c>
      <c r="S111" s="167" t="s">
        <v>500</v>
      </c>
      <c r="T111" s="167" t="s">
        <v>579</v>
      </c>
      <c r="U111" s="167" t="s">
        <v>584</v>
      </c>
      <c r="V111" s="167" t="s">
        <v>588</v>
      </c>
      <c r="W111" s="167" t="s">
        <v>653</v>
      </c>
      <c r="X111" s="167" t="s">
        <v>1210</v>
      </c>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3375</v>
      </c>
      <c r="B112" s="151" t="s">
        <v>3429</v>
      </c>
      <c r="C112" s="152" t="s">
        <v>3438</v>
      </c>
      <c r="D112" s="155" t="s">
        <v>3439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3375</v>
      </c>
      <c r="B113" s="151" t="s">
        <v>3429</v>
      </c>
      <c r="C113" s="152" t="s">
        <v>3440</v>
      </c>
      <c r="D113" s="155" t="s">
        <v>3441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3375</v>
      </c>
      <c r="B114" s="151" t="s">
        <v>3429</v>
      </c>
      <c r="C114" s="152" t="s">
        <v>3442</v>
      </c>
      <c r="D114" s="155" t="s">
        <v>3443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3375</v>
      </c>
      <c r="B115" s="151" t="s">
        <v>3429</v>
      </c>
      <c r="C115" s="152" t="s">
        <v>3444</v>
      </c>
      <c r="D115" s="155" t="s">
        <v>3445</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3375</v>
      </c>
      <c r="B116" s="151" t="s">
        <v>3429</v>
      </c>
      <c r="C116" s="152" t="s">
        <v>3446</v>
      </c>
      <c r="D116" s="155" t="s">
        <v>3447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3375</v>
      </c>
      <c r="B117" s="151" t="s">
        <v>3429</v>
      </c>
      <c r="C117" s="152" t="s">
        <v>3448</v>
      </c>
      <c r="D117" s="155" t="s">
        <v>3449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3375</v>
      </c>
      <c r="B118" s="151" t="s">
        <v>3429</v>
      </c>
      <c r="C118" s="152" t="s">
        <v>3450</v>
      </c>
      <c r="D118" s="155" t="s">
        <v>3451</v>
      </c>
      <c r="E118" s="158" t="s">
        <v>3452</v>
      </c>
      <c r="F118" s="161" t="s">
        <v>3152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3375</v>
      </c>
      <c r="B119" s="151" t="s">
        <v>3429</v>
      </c>
      <c r="C119" s="152" t="s">
        <v>3453</v>
      </c>
      <c r="D119" s="155" t="s">
        <v>3454</v>
      </c>
      <c r="E119" s="158" t="s">
        <v>3455</v>
      </c>
      <c r="F119" s="161" t="s">
        <v>3152</v>
      </c>
      <c r="G119" s="164">
        <f>IF(COUNTIF(H119:AU119,"&lt;&gt;")=0,"",SUMPRODUCT(((Recommendations[ImplStatus]="Implemented")+(Recommendations[ImplStatus]="Compensated"))*ISNUMBER(MATCH(Recommendations[Id],H119:AU119,0)))/COUNTIF(H119:AU119,"&lt;&gt;"))</f>
        <v>0</v>
      </c>
      <c r="H119" s="167" t="s">
        <v>45</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3375</v>
      </c>
      <c r="B120" s="150" t="s">
        <v>3456</v>
      </c>
      <c r="C120" s="148" t="s">
        <v>3457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3375</v>
      </c>
      <c r="B121" s="151" t="s">
        <v>3456</v>
      </c>
      <c r="C121" s="152" t="s">
        <v>3458</v>
      </c>
      <c r="D121" s="155" t="s">
        <v>3459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3375</v>
      </c>
      <c r="B122" s="151" t="s">
        <v>3456</v>
      </c>
      <c r="C122" s="152" t="s">
        <v>3460</v>
      </c>
      <c r="D122" s="155" t="s">
        <v>3461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3375</v>
      </c>
      <c r="B123" s="151" t="s">
        <v>3456</v>
      </c>
      <c r="C123" s="152" t="s">
        <v>3462</v>
      </c>
      <c r="D123" s="155" t="s">
        <v>3463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3375</v>
      </c>
      <c r="B124" s="151" t="s">
        <v>3456</v>
      </c>
      <c r="C124" s="152" t="s">
        <v>3464</v>
      </c>
      <c r="D124" s="155" t="s">
        <v>3465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3375</v>
      </c>
      <c r="B125" s="151" t="s">
        <v>3456</v>
      </c>
      <c r="C125" s="152" t="s">
        <v>3466</v>
      </c>
      <c r="D125" s="155" t="s">
        <v>3467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3375</v>
      </c>
      <c r="B126" s="151" t="s">
        <v>3456</v>
      </c>
      <c r="C126" s="152" t="s">
        <v>3468</v>
      </c>
      <c r="D126" s="155" t="s">
        <v>3469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3375</v>
      </c>
      <c r="B127" s="151" t="s">
        <v>3456</v>
      </c>
      <c r="C127" s="152" t="s">
        <v>3470</v>
      </c>
      <c r="D127" s="155" t="s">
        <v>3471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3375</v>
      </c>
      <c r="B128" s="151" t="s">
        <v>3456</v>
      </c>
      <c r="C128" s="152" t="s">
        <v>3472</v>
      </c>
      <c r="D128" s="155" t="s">
        <v>3473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3375</v>
      </c>
      <c r="B129" s="151" t="s">
        <v>3456</v>
      </c>
      <c r="C129" s="152" t="s">
        <v>3474</v>
      </c>
      <c r="D129" s="155" t="s">
        <v>3475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3375</v>
      </c>
      <c r="B130" s="151" t="s">
        <v>3456</v>
      </c>
      <c r="C130" s="152" t="s">
        <v>3476</v>
      </c>
      <c r="D130" s="155" t="s">
        <v>3477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3375</v>
      </c>
      <c r="B131" s="151" t="s">
        <v>3456</v>
      </c>
      <c r="C131" s="152" t="s">
        <v>3478</v>
      </c>
      <c r="D131" s="155" t="s">
        <v>3479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3375</v>
      </c>
      <c r="B132" s="151" t="s">
        <v>3456</v>
      </c>
      <c r="C132" s="152" t="s">
        <v>3480</v>
      </c>
      <c r="D132" s="155" t="s">
        <v>3481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3375</v>
      </c>
      <c r="B133" s="150" t="s">
        <v>3482</v>
      </c>
      <c r="C133" s="148" t="s">
        <v>3483</v>
      </c>
      <c r="D133" s="154" t="s">
        <v>3484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3375</v>
      </c>
      <c r="B134" s="151" t="s">
        <v>3482</v>
      </c>
      <c r="C134" s="152" t="s">
        <v>3485</v>
      </c>
      <c r="D134" s="155" t="s">
        <v>3486</v>
      </c>
      <c r="E134" s="158" t="s">
        <v>3487</v>
      </c>
      <c r="F134" s="161" t="s">
        <v>3156</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3375</v>
      </c>
      <c r="B135" s="151" t="s">
        <v>3482</v>
      </c>
      <c r="C135" s="152" t="s">
        <v>3488</v>
      </c>
      <c r="D135" s="155" t="s">
        <v>3489</v>
      </c>
      <c r="E135" s="158" t="s">
        <v>3490</v>
      </c>
      <c r="F135" s="161" t="s">
        <v>3156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3375</v>
      </c>
      <c r="B136" s="151" t="s">
        <v>3482</v>
      </c>
      <c r="C136" s="152" t="s">
        <v>3491</v>
      </c>
      <c r="D136" s="155" t="s">
        <v>3492</v>
      </c>
      <c r="E136" s="158" t="s">
        <v>3493</v>
      </c>
      <c r="F136" s="161" t="s">
        <v>3152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3375</v>
      </c>
      <c r="B137" s="151" t="s">
        <v>3482</v>
      </c>
      <c r="C137" s="152" t="s">
        <v>3494</v>
      </c>
      <c r="D137" s="155" t="s">
        <v>3495</v>
      </c>
      <c r="E137" s="158" t="s">
        <v>3496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3375</v>
      </c>
      <c r="B138" s="150" t="s">
        <v>2792</v>
      </c>
      <c r="C138" s="148" t="s">
        <v>3497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3375</v>
      </c>
      <c r="B139" s="151" t="s">
        <v>2792</v>
      </c>
      <c r="C139" s="152" t="s">
        <v>3498</v>
      </c>
      <c r="D139" s="155" t="s">
        <v>3499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3375</v>
      </c>
      <c r="B140" s="151" t="s">
        <v>2792</v>
      </c>
      <c r="C140" s="152" t="s">
        <v>3500</v>
      </c>
      <c r="D140" s="155" t="s">
        <v>3501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3375</v>
      </c>
      <c r="B141" s="150" t="s">
        <v>3502</v>
      </c>
      <c r="C141" s="148" t="s">
        <v>3503</v>
      </c>
      <c r="D141" s="154" t="s">
        <v>3504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3375</v>
      </c>
      <c r="B142" s="151" t="s">
        <v>3502</v>
      </c>
      <c r="C142" s="152" t="s">
        <v>3505</v>
      </c>
      <c r="D142" s="155" t="s">
        <v>3506</v>
      </c>
      <c r="E142" s="158" t="s">
        <v>3507</v>
      </c>
      <c r="F142" s="161" t="s">
        <v>3152</v>
      </c>
      <c r="G142" s="164">
        <f>IF(COUNTIF(H142:AU142,"&lt;&gt;")=0,"",SUMPRODUCT(((Recommendations[ImplStatus]="Implemented")+(Recommendations[ImplStatus]="Compensated"))*ISNUMBER(MATCH(Recommendations[Id],H142:AU142,0)))/COUNTIF(H142:AU142,"&lt;&gt;"))</f>
        <v>0</v>
      </c>
      <c r="H142" s="167" t="s">
        <v>39</v>
      </c>
      <c r="I142" s="167" t="s">
        <v>65</v>
      </c>
      <c r="J142" s="167" t="s">
        <v>70</v>
      </c>
      <c r="K142" s="167" t="s">
        <v>150</v>
      </c>
      <c r="L142" s="167" t="s">
        <v>175</v>
      </c>
      <c r="M142" s="167" t="s">
        <v>235</v>
      </c>
      <c r="N142" s="167" t="s">
        <v>250</v>
      </c>
      <c r="O142" s="167" t="s">
        <v>355</v>
      </c>
      <c r="P142" s="167" t="s">
        <v>365</v>
      </c>
      <c r="Q142" s="167" t="s">
        <v>370</v>
      </c>
      <c r="R142" s="167" t="s">
        <v>375</v>
      </c>
      <c r="S142" s="167" t="s">
        <v>435</v>
      </c>
      <c r="T142" s="167" t="s">
        <v>440</v>
      </c>
      <c r="U142" s="167" t="s">
        <v>460</v>
      </c>
      <c r="V142" s="167" t="s">
        <v>475</v>
      </c>
      <c r="W142" s="167" t="s">
        <v>480</v>
      </c>
      <c r="X142" s="167" t="s">
        <v>485</v>
      </c>
      <c r="Y142" s="167" t="s">
        <v>490</v>
      </c>
      <c r="Z142" s="167" t="s">
        <v>495</v>
      </c>
      <c r="AA142" s="167" t="s">
        <v>519</v>
      </c>
      <c r="AB142" s="167" t="s">
        <v>524</v>
      </c>
      <c r="AC142" s="167" t="s">
        <v>529</v>
      </c>
      <c r="AD142" s="167" t="s">
        <v>534</v>
      </c>
      <c r="AE142" s="167" t="s">
        <v>539</v>
      </c>
      <c r="AF142" s="167" t="s">
        <v>544</v>
      </c>
      <c r="AG142" s="167" t="s">
        <v>559</v>
      </c>
      <c r="AH142" s="167" t="s">
        <v>564</v>
      </c>
      <c r="AI142" s="167" t="s">
        <v>574</v>
      </c>
      <c r="AJ142" s="167" t="s">
        <v>618</v>
      </c>
      <c r="AK142" s="167" t="s">
        <v>648</v>
      </c>
      <c r="AL142" s="167" t="s">
        <v>708</v>
      </c>
      <c r="AM142" s="167" t="s">
        <v>728</v>
      </c>
      <c r="AN142" s="167" t="s">
        <v>733</v>
      </c>
      <c r="AO142" s="167" t="s">
        <v>738</v>
      </c>
      <c r="AP142" s="167" t="s">
        <v>743</v>
      </c>
      <c r="AQ142" s="167" t="s">
        <v>748</v>
      </c>
      <c r="AR142" s="167" t="s">
        <v>753</v>
      </c>
      <c r="AS142" s="167" t="s">
        <v>758</v>
      </c>
      <c r="AT142" s="167" t="s">
        <v>763</v>
      </c>
      <c r="AU142" s="181" t="s">
        <v>768</v>
      </c>
    </row>
    <row r="143" spans="1:47" ht="60" customHeight="1" x14ac:dyDescent="0.35">
      <c r="A143" s="177" t="s">
        <v>3375</v>
      </c>
      <c r="B143" s="151" t="s">
        <v>3502</v>
      </c>
      <c r="C143" s="152" t="s">
        <v>3508</v>
      </c>
      <c r="D143" s="155" t="s">
        <v>3509</v>
      </c>
      <c r="E143" s="158" t="s">
        <v>3510</v>
      </c>
      <c r="F143" s="161" t="s">
        <v>3152</v>
      </c>
      <c r="G143" s="164">
        <f>IF(COUNTIF(H143:AU143,"&lt;&gt;")=0,"",SUMPRODUCT(((Recommendations[ImplStatus]="Implemented")+(Recommendations[ImplStatus]="Compensated"))*ISNUMBER(MATCH(Recommendations[Id],H143:AU143,0)))/COUNTIF(H143:AU143,"&lt;&gt;"))</f>
        <v>0</v>
      </c>
      <c r="H143" s="167" t="s">
        <v>28</v>
      </c>
      <c r="I143" s="167" t="s">
        <v>504</v>
      </c>
      <c r="J143" s="167" t="s">
        <v>509</v>
      </c>
      <c r="K143" s="167" t="s">
        <v>1171</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3375</v>
      </c>
      <c r="B144" s="151" t="s">
        <v>3502</v>
      </c>
      <c r="C144" s="152" t="s">
        <v>3511</v>
      </c>
      <c r="D144" s="155" t="s">
        <v>3512</v>
      </c>
      <c r="E144" s="158" t="s">
        <v>3513</v>
      </c>
      <c r="F144" s="161" t="s">
        <v>3156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3375</v>
      </c>
      <c r="B145" s="151" t="s">
        <v>3502</v>
      </c>
      <c r="C145" s="152" t="s">
        <v>3514</v>
      </c>
      <c r="D145" s="155" t="s">
        <v>3515</v>
      </c>
      <c r="E145" s="158" t="s">
        <v>3516</v>
      </c>
      <c r="F145" s="161" t="s">
        <v>3152</v>
      </c>
      <c r="G145" s="164">
        <f>IF(COUNTIF(H145:AU145,"&lt;&gt;")=0,"",SUMPRODUCT(((Recommendations[ImplStatus]="Implemented")+(Recommendations[ImplStatus]="Compensated"))*ISNUMBER(MATCH(Recommendations[Id],H145:AU145,0)))/COUNTIF(H145:AU145,"&lt;&gt;"))</f>
        <v>0</v>
      </c>
      <c r="H145" s="167" t="s">
        <v>50</v>
      </c>
      <c r="I145" s="167" t="s">
        <v>145</v>
      </c>
      <c r="J145" s="167" t="s">
        <v>514</v>
      </c>
      <c r="K145" s="167" t="s">
        <v>608</v>
      </c>
      <c r="L145" s="167" t="s">
        <v>633</v>
      </c>
      <c r="M145" s="167" t="s">
        <v>638</v>
      </c>
      <c r="N145" s="167" t="s">
        <v>643</v>
      </c>
      <c r="O145" s="167" t="s">
        <v>932</v>
      </c>
      <c r="P145" s="167" t="s">
        <v>967</v>
      </c>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3375</v>
      </c>
      <c r="B146" s="151" t="s">
        <v>3502</v>
      </c>
      <c r="C146" s="152" t="s">
        <v>3517</v>
      </c>
      <c r="D146" s="155" t="s">
        <v>3518</v>
      </c>
      <c r="E146" s="158" t="s">
        <v>3519</v>
      </c>
      <c r="F146" s="161" t="s">
        <v>3152</v>
      </c>
      <c r="G146" s="164">
        <f>IF(COUNTIF(H146:AU146,"&lt;&gt;")=0,"",SUMPRODUCT(((Recommendations[ImplStatus]="Implemented")+(Recommendations[ImplStatus]="Compensated"))*ISNUMBER(MATCH(Recommendations[Id],H146:AU146,0)))/COUNTIF(H146:AU146,"&lt;&gt;"))</f>
        <v>0</v>
      </c>
      <c r="H146" s="167" t="s">
        <v>1012</v>
      </c>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3375</v>
      </c>
      <c r="B147" s="151" t="s">
        <v>3502</v>
      </c>
      <c r="C147" s="152" t="s">
        <v>3520</v>
      </c>
      <c r="D147" s="155" t="s">
        <v>3521</v>
      </c>
      <c r="E147" s="158" t="s">
        <v>3522</v>
      </c>
      <c r="F147" s="161" t="s">
        <v>3152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3375</v>
      </c>
      <c r="B148" s="150" t="s">
        <v>3523</v>
      </c>
      <c r="C148" s="148" t="s">
        <v>3524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3375</v>
      </c>
      <c r="B149" s="151" t="s">
        <v>3523</v>
      </c>
      <c r="C149" s="152" t="s">
        <v>3525</v>
      </c>
      <c r="D149" s="155" t="s">
        <v>3526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3375</v>
      </c>
      <c r="B150" s="151" t="s">
        <v>3523</v>
      </c>
      <c r="C150" s="152" t="s">
        <v>3527</v>
      </c>
      <c r="D150" s="155" t="s">
        <v>3528</v>
      </c>
      <c r="E150" s="158"/>
      <c r="F150" s="161" t="s">
        <v>19</v>
      </c>
      <c r="G150" s="164">
        <f>IF(COUNTIF(H150:AU150,"&lt;&gt;")=0,"",SUMPRODUCT(((Recommendations[ImplStatus]="Implemented")+(Recommendations[ImplStatus]="Compensated"))*ISNUMBER(MATCH(Recommendations[Id],H150:AU150,0)))/COUNTIF(H150:AU150,"&lt;&gt;"))</f>
        <v>0</v>
      </c>
      <c r="H150" s="167" t="s">
        <v>290</v>
      </c>
      <c r="I150" s="167" t="s">
        <v>320</v>
      </c>
      <c r="J150" s="167" t="s">
        <v>713</v>
      </c>
      <c r="K150" s="167" t="s">
        <v>1057</v>
      </c>
      <c r="L150" s="167" t="s">
        <v>1067</v>
      </c>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3375</v>
      </c>
      <c r="B151" s="151" t="s">
        <v>3523</v>
      </c>
      <c r="C151" s="152" t="s">
        <v>3529</v>
      </c>
      <c r="D151" s="155" t="s">
        <v>3530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3375</v>
      </c>
      <c r="B152" s="151" t="s">
        <v>3523</v>
      </c>
      <c r="C152" s="152" t="s">
        <v>3531</v>
      </c>
      <c r="D152" s="155" t="s">
        <v>3532</v>
      </c>
      <c r="E152" s="158"/>
      <c r="F152" s="161" t="s">
        <v>19</v>
      </c>
      <c r="G152" s="164">
        <f>IF(COUNTIF(H152:AU152,"&lt;&gt;")=0,"",SUMPRODUCT(((Recommendations[ImplStatus]="Implemented")+(Recommendations[ImplStatus]="Compensated"))*ISNUMBER(MATCH(Recommendations[Id],H152:AU152,0)))/COUNTIF(H152:AU152,"&lt;&gt;"))</f>
        <v>0</v>
      </c>
      <c r="H152" s="167" t="s">
        <v>1136</v>
      </c>
      <c r="I152" s="167" t="s">
        <v>1180</v>
      </c>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3375</v>
      </c>
      <c r="B153" s="151" t="s">
        <v>3523</v>
      </c>
      <c r="C153" s="152" t="s">
        <v>3533</v>
      </c>
      <c r="D153" s="155" t="s">
        <v>3534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3535</v>
      </c>
      <c r="B154" s="149" t="s">
        <v>19</v>
      </c>
      <c r="C154" s="147" t="s">
        <v>3536</v>
      </c>
      <c r="D154" s="153" t="s">
        <v>3537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3535</v>
      </c>
      <c r="B155" s="150" t="s">
        <v>3538</v>
      </c>
      <c r="C155" s="148" t="s">
        <v>3539</v>
      </c>
      <c r="D155" s="154" t="s">
        <v>3540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3535</v>
      </c>
      <c r="B156" s="151" t="s">
        <v>3538</v>
      </c>
      <c r="C156" s="152" t="s">
        <v>3541</v>
      </c>
      <c r="D156" s="155" t="s">
        <v>3542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3535</v>
      </c>
      <c r="B157" s="151" t="s">
        <v>3538</v>
      </c>
      <c r="C157" s="152" t="s">
        <v>3543</v>
      </c>
      <c r="D157" s="155" t="s">
        <v>3544</v>
      </c>
      <c r="E157" s="158" t="s">
        <v>3545</v>
      </c>
      <c r="F157" s="161" t="s">
        <v>3152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3535</v>
      </c>
      <c r="B158" s="151" t="s">
        <v>3538</v>
      </c>
      <c r="C158" s="152" t="s">
        <v>3546</v>
      </c>
      <c r="D158" s="155" t="s">
        <v>3547</v>
      </c>
      <c r="E158" s="158" t="s">
        <v>3548</v>
      </c>
      <c r="F158" s="161" t="s">
        <v>3152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3535</v>
      </c>
      <c r="B159" s="151" t="s">
        <v>3538</v>
      </c>
      <c r="C159" s="152" t="s">
        <v>3549</v>
      </c>
      <c r="D159" s="155" t="s">
        <v>3550</v>
      </c>
      <c r="E159" s="158" t="s">
        <v>3551</v>
      </c>
      <c r="F159" s="161" t="s">
        <v>3152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3535</v>
      </c>
      <c r="B160" s="151" t="s">
        <v>3538</v>
      </c>
      <c r="C160" s="152" t="s">
        <v>3552</v>
      </c>
      <c r="D160" s="155" t="s">
        <v>3553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3535</v>
      </c>
      <c r="B161" s="151" t="s">
        <v>3538</v>
      </c>
      <c r="C161" s="152" t="s">
        <v>3554</v>
      </c>
      <c r="D161" s="155" t="s">
        <v>3555</v>
      </c>
      <c r="E161" s="158" t="s">
        <v>3556</v>
      </c>
      <c r="F161" s="161" t="s">
        <v>3152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3535</v>
      </c>
      <c r="B162" s="151" t="s">
        <v>3538</v>
      </c>
      <c r="C162" s="152" t="s">
        <v>3557</v>
      </c>
      <c r="D162" s="155" t="s">
        <v>3558</v>
      </c>
      <c r="E162" s="158" t="s">
        <v>3559</v>
      </c>
      <c r="F162" s="161" t="s">
        <v>3152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3535</v>
      </c>
      <c r="B163" s="151" t="s">
        <v>3538</v>
      </c>
      <c r="C163" s="152" t="s">
        <v>3560</v>
      </c>
      <c r="D163" s="155" t="s">
        <v>3561</v>
      </c>
      <c r="E163" s="158" t="s">
        <v>3562</v>
      </c>
      <c r="F163" s="161" t="s">
        <v>3152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3535</v>
      </c>
      <c r="B164" s="150" t="s">
        <v>2956</v>
      </c>
      <c r="C164" s="148" t="s">
        <v>3563</v>
      </c>
      <c r="D164" s="154" t="s">
        <v>3564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3535</v>
      </c>
      <c r="B165" s="151" t="s">
        <v>2956</v>
      </c>
      <c r="C165" s="152" t="s">
        <v>3565</v>
      </c>
      <c r="D165" s="155" t="s">
        <v>3566</v>
      </c>
      <c r="E165" s="158" t="s">
        <v>3567</v>
      </c>
      <c r="F165" s="161" t="s">
        <v>3152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3535</v>
      </c>
      <c r="B166" s="151" t="s">
        <v>2956</v>
      </c>
      <c r="C166" s="152" t="s">
        <v>3568</v>
      </c>
      <c r="D166" s="155" t="s">
        <v>3569</v>
      </c>
      <c r="E166" s="158" t="s">
        <v>3570</v>
      </c>
      <c r="F166" s="161" t="s">
        <v>3152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3535</v>
      </c>
      <c r="B167" s="151" t="s">
        <v>2956</v>
      </c>
      <c r="C167" s="152" t="s">
        <v>3571</v>
      </c>
      <c r="D167" s="155" t="s">
        <v>3572</v>
      </c>
      <c r="E167" s="158" t="s">
        <v>3573</v>
      </c>
      <c r="F167" s="161" t="s">
        <v>3152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3535</v>
      </c>
      <c r="B168" s="151" t="s">
        <v>2956</v>
      </c>
      <c r="C168" s="152" t="s">
        <v>3574</v>
      </c>
      <c r="D168" s="155" t="s">
        <v>3575</v>
      </c>
      <c r="E168" s="158"/>
      <c r="F168" s="161" t="s">
        <v>19</v>
      </c>
      <c r="G168" s="164">
        <f>IF(COUNTIF(H168:AU168,"&lt;&gt;")=0,"",SUMPRODUCT(((Recommendations[ImplStatus]="Implemented")+(Recommendations[ImplStatus]="Compensated"))*ISNUMBER(MATCH(Recommendations[Id],H168:AU168,0)))/COUNTIF(H168:AU168,"&lt;&gt;"))</f>
        <v>0</v>
      </c>
      <c r="H168" s="167" t="s">
        <v>34</v>
      </c>
      <c r="I168" s="167" t="s">
        <v>778</v>
      </c>
      <c r="J168" s="167" t="s">
        <v>788</v>
      </c>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3535</v>
      </c>
      <c r="B169" s="151" t="s">
        <v>2956</v>
      </c>
      <c r="C169" s="152" t="s">
        <v>3576</v>
      </c>
      <c r="D169" s="155" t="s">
        <v>3577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3535</v>
      </c>
      <c r="B170" s="151" t="s">
        <v>2956</v>
      </c>
      <c r="C170" s="152" t="s">
        <v>3578</v>
      </c>
      <c r="D170" s="155" t="s">
        <v>3579</v>
      </c>
      <c r="E170" s="158" t="s">
        <v>3580</v>
      </c>
      <c r="F170" s="161" t="s">
        <v>3166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3535</v>
      </c>
      <c r="B171" s="151" t="s">
        <v>2956</v>
      </c>
      <c r="C171" s="152" t="s">
        <v>3581</v>
      </c>
      <c r="D171" s="155" t="s">
        <v>3582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3535</v>
      </c>
      <c r="B172" s="151" t="s">
        <v>2956</v>
      </c>
      <c r="C172" s="152" t="s">
        <v>3583</v>
      </c>
      <c r="D172" s="155" t="s">
        <v>3584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3535</v>
      </c>
      <c r="B173" s="151" t="s">
        <v>2956</v>
      </c>
      <c r="C173" s="152" t="s">
        <v>3585</v>
      </c>
      <c r="D173" s="155" t="s">
        <v>3586</v>
      </c>
      <c r="E173" s="158" t="s">
        <v>3587</v>
      </c>
      <c r="F173" s="161" t="s">
        <v>3152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3535</v>
      </c>
      <c r="B174" s="150" t="s">
        <v>3588</v>
      </c>
      <c r="C174" s="148" t="s">
        <v>3589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3535</v>
      </c>
      <c r="B175" s="151" t="s">
        <v>3588</v>
      </c>
      <c r="C175" s="152" t="s">
        <v>3590</v>
      </c>
      <c r="D175" s="155" t="s">
        <v>3591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3535</v>
      </c>
      <c r="B176" s="151" t="s">
        <v>3588</v>
      </c>
      <c r="C176" s="152" t="s">
        <v>3592</v>
      </c>
      <c r="D176" s="155" t="s">
        <v>3593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3535</v>
      </c>
      <c r="B177" s="151" t="s">
        <v>3588</v>
      </c>
      <c r="C177" s="152" t="s">
        <v>3594</v>
      </c>
      <c r="D177" s="155" t="s">
        <v>3595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3535</v>
      </c>
      <c r="B178" s="151" t="s">
        <v>3588</v>
      </c>
      <c r="C178" s="152" t="s">
        <v>3596</v>
      </c>
      <c r="D178" s="155" t="s">
        <v>3597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3535</v>
      </c>
      <c r="B179" s="151" t="s">
        <v>3588</v>
      </c>
      <c r="C179" s="152" t="s">
        <v>3598</v>
      </c>
      <c r="D179" s="155" t="s">
        <v>3599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3600</v>
      </c>
      <c r="B180" s="149" t="s">
        <v>19</v>
      </c>
      <c r="C180" s="147" t="s">
        <v>3601</v>
      </c>
      <c r="D180" s="153" t="s">
        <v>3602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3600</v>
      </c>
      <c r="B181" s="150" t="s">
        <v>3603</v>
      </c>
      <c r="C181" s="148" t="s">
        <v>3604</v>
      </c>
      <c r="D181" s="154" t="s">
        <v>3605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3600</v>
      </c>
      <c r="B182" s="151" t="s">
        <v>3603</v>
      </c>
      <c r="C182" s="152" t="s">
        <v>3606</v>
      </c>
      <c r="D182" s="155" t="s">
        <v>3607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3600</v>
      </c>
      <c r="B183" s="151" t="s">
        <v>3603</v>
      </c>
      <c r="C183" s="152" t="s">
        <v>3608</v>
      </c>
      <c r="D183" s="155" t="s">
        <v>3609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3600</v>
      </c>
      <c r="B184" s="151" t="s">
        <v>3603</v>
      </c>
      <c r="C184" s="152" t="s">
        <v>3610</v>
      </c>
      <c r="D184" s="155" t="s">
        <v>3611</v>
      </c>
      <c r="E184" s="158" t="s">
        <v>3612</v>
      </c>
      <c r="F184" s="161" t="s">
        <v>3152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3600</v>
      </c>
      <c r="B185" s="151" t="s">
        <v>3603</v>
      </c>
      <c r="C185" s="152" t="s">
        <v>3613</v>
      </c>
      <c r="D185" s="155" t="s">
        <v>3614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3600</v>
      </c>
      <c r="B186" s="151" t="s">
        <v>3603</v>
      </c>
      <c r="C186" s="152" t="s">
        <v>3615</v>
      </c>
      <c r="D186" s="155" t="s">
        <v>3616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3600</v>
      </c>
      <c r="B187" s="151" t="s">
        <v>3603</v>
      </c>
      <c r="C187" s="152" t="s">
        <v>3617</v>
      </c>
      <c r="D187" s="155" t="s">
        <v>3618</v>
      </c>
      <c r="E187" s="158" t="s">
        <v>3619</v>
      </c>
      <c r="F187" s="161" t="s">
        <v>3152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3600</v>
      </c>
      <c r="B188" s="151" t="s">
        <v>3603</v>
      </c>
      <c r="C188" s="152" t="s">
        <v>3620</v>
      </c>
      <c r="D188" s="155" t="s">
        <v>3621</v>
      </c>
      <c r="E188" s="158" t="s">
        <v>3622</v>
      </c>
      <c r="F188" s="161" t="s">
        <v>3152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3600</v>
      </c>
      <c r="B189" s="151" t="s">
        <v>3603</v>
      </c>
      <c r="C189" s="152" t="s">
        <v>3623</v>
      </c>
      <c r="D189" s="155" t="s">
        <v>3624</v>
      </c>
      <c r="E189" s="158" t="s">
        <v>3625</v>
      </c>
      <c r="F189" s="161" t="s">
        <v>3152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3600</v>
      </c>
      <c r="B190" s="150" t="s">
        <v>3626</v>
      </c>
      <c r="C190" s="148" t="s">
        <v>3627</v>
      </c>
      <c r="D190" s="154" t="s">
        <v>3628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3600</v>
      </c>
      <c r="B191" s="151" t="s">
        <v>3626</v>
      </c>
      <c r="C191" s="152" t="s">
        <v>3629</v>
      </c>
      <c r="D191" s="155" t="s">
        <v>3630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3600</v>
      </c>
      <c r="B192" s="151" t="s">
        <v>3626</v>
      </c>
      <c r="C192" s="152" t="s">
        <v>3631</v>
      </c>
      <c r="D192" s="155" t="s">
        <v>3632</v>
      </c>
      <c r="E192" s="158" t="s">
        <v>3633</v>
      </c>
      <c r="F192" s="161" t="s">
        <v>3156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3600</v>
      </c>
      <c r="B193" s="151" t="s">
        <v>3626</v>
      </c>
      <c r="C193" s="152" t="s">
        <v>3634</v>
      </c>
      <c r="D193" s="155" t="s">
        <v>3635</v>
      </c>
      <c r="E193" s="158" t="s">
        <v>3636</v>
      </c>
      <c r="F193" s="161" t="s">
        <v>3156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3600</v>
      </c>
      <c r="B194" s="151" t="s">
        <v>3626</v>
      </c>
      <c r="C194" s="152" t="s">
        <v>3637</v>
      </c>
      <c r="D194" s="155" t="s">
        <v>3638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3600</v>
      </c>
      <c r="B195" s="151" t="s">
        <v>3626</v>
      </c>
      <c r="C195" s="152" t="s">
        <v>3639</v>
      </c>
      <c r="D195" s="155" t="s">
        <v>3640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3600</v>
      </c>
      <c r="B196" s="150" t="s">
        <v>3641</v>
      </c>
      <c r="C196" s="148" t="s">
        <v>3642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3600</v>
      </c>
      <c r="B197" s="151" t="s">
        <v>3641</v>
      </c>
      <c r="C197" s="152" t="s">
        <v>3643</v>
      </c>
      <c r="D197" s="155" t="s">
        <v>3644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3600</v>
      </c>
      <c r="B198" s="151" t="s">
        <v>3641</v>
      </c>
      <c r="C198" s="152" t="s">
        <v>3645</v>
      </c>
      <c r="D198" s="155" t="s">
        <v>3646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3600</v>
      </c>
      <c r="B199" s="150" t="s">
        <v>3647</v>
      </c>
      <c r="C199" s="148" t="s">
        <v>3648</v>
      </c>
      <c r="D199" s="154" t="s">
        <v>3649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3600</v>
      </c>
      <c r="B200" s="151" t="s">
        <v>3647</v>
      </c>
      <c r="C200" s="152" t="s">
        <v>3650</v>
      </c>
      <c r="D200" s="155" t="s">
        <v>3651</v>
      </c>
      <c r="E200" s="158" t="s">
        <v>3652</v>
      </c>
      <c r="F200" s="161" t="s">
        <v>3166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3600</v>
      </c>
      <c r="B201" s="151" t="s">
        <v>3647</v>
      </c>
      <c r="C201" s="152" t="s">
        <v>3653</v>
      </c>
      <c r="D201" s="155" t="s">
        <v>3654</v>
      </c>
      <c r="E201" s="158" t="s">
        <v>3655</v>
      </c>
      <c r="F201" s="161" t="s">
        <v>3152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3600</v>
      </c>
      <c r="B202" s="151" t="s">
        <v>3647</v>
      </c>
      <c r="C202" s="152" t="s">
        <v>3656</v>
      </c>
      <c r="D202" s="155" t="s">
        <v>3657</v>
      </c>
      <c r="E202" s="158" t="s">
        <v>3658</v>
      </c>
      <c r="F202" s="161" t="s">
        <v>3152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3600</v>
      </c>
      <c r="B203" s="151" t="s">
        <v>3647</v>
      </c>
      <c r="C203" s="152" t="s">
        <v>3659</v>
      </c>
      <c r="D203" s="155" t="s">
        <v>3660</v>
      </c>
      <c r="E203" s="158" t="s">
        <v>3661</v>
      </c>
      <c r="F203" s="161" t="s">
        <v>3152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3600</v>
      </c>
      <c r="B204" s="151" t="s">
        <v>3647</v>
      </c>
      <c r="C204" s="152" t="s">
        <v>3662</v>
      </c>
      <c r="D204" s="155" t="s">
        <v>3663</v>
      </c>
      <c r="E204" s="158" t="s">
        <v>3664</v>
      </c>
      <c r="F204" s="161" t="s">
        <v>3152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3600</v>
      </c>
      <c r="B205" s="150" t="s">
        <v>3665</v>
      </c>
      <c r="C205" s="148" t="s">
        <v>3666</v>
      </c>
      <c r="D205" s="154" t="s">
        <v>3667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3600</v>
      </c>
      <c r="B206" s="151" t="s">
        <v>3665</v>
      </c>
      <c r="C206" s="152" t="s">
        <v>3668</v>
      </c>
      <c r="D206" s="155" t="s">
        <v>3669</v>
      </c>
      <c r="E206" s="158" t="s">
        <v>3670</v>
      </c>
      <c r="F206" s="161" t="s">
        <v>3156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3600</v>
      </c>
      <c r="B207" s="151" t="s">
        <v>3665</v>
      </c>
      <c r="C207" s="152" t="s">
        <v>3671</v>
      </c>
      <c r="D207" s="155" t="s">
        <v>3672</v>
      </c>
      <c r="E207" s="158" t="s">
        <v>3673</v>
      </c>
      <c r="F207" s="161" t="s">
        <v>3156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3600</v>
      </c>
      <c r="B208" s="151" t="s">
        <v>3665</v>
      </c>
      <c r="C208" s="152" t="s">
        <v>3674</v>
      </c>
      <c r="D208" s="155" t="s">
        <v>3675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3600</v>
      </c>
      <c r="B209" s="150" t="s">
        <v>3676</v>
      </c>
      <c r="C209" s="148" t="s">
        <v>3677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3600</v>
      </c>
      <c r="B210" s="151" t="s">
        <v>3676</v>
      </c>
      <c r="C210" s="152" t="s">
        <v>3678</v>
      </c>
      <c r="D210" s="155" t="s">
        <v>3679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3680</v>
      </c>
      <c r="B211" s="149" t="s">
        <v>19</v>
      </c>
      <c r="C211" s="147" t="s">
        <v>3681</v>
      </c>
      <c r="D211" s="153" t="s">
        <v>3682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3680</v>
      </c>
      <c r="B212" s="150" t="s">
        <v>3683</v>
      </c>
      <c r="C212" s="148" t="s">
        <v>3684</v>
      </c>
      <c r="D212" s="154" t="s">
        <v>3685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3680</v>
      </c>
      <c r="B213" s="151" t="s">
        <v>3683</v>
      </c>
      <c r="C213" s="152" t="s">
        <v>3686</v>
      </c>
      <c r="D213" s="155" t="s">
        <v>3687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3680</v>
      </c>
      <c r="B214" s="151" t="s">
        <v>3683</v>
      </c>
      <c r="C214" s="152" t="s">
        <v>3688</v>
      </c>
      <c r="D214" s="155" t="s">
        <v>3689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3680</v>
      </c>
      <c r="B215" s="151" t="s">
        <v>3683</v>
      </c>
      <c r="C215" s="152" t="s">
        <v>3690</v>
      </c>
      <c r="D215" s="155" t="s">
        <v>3691</v>
      </c>
      <c r="E215" s="158" t="s">
        <v>3692</v>
      </c>
      <c r="F215" s="161" t="s">
        <v>3156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3680</v>
      </c>
      <c r="B216" s="151" t="s">
        <v>3683</v>
      </c>
      <c r="C216" s="152" t="s">
        <v>3693</v>
      </c>
      <c r="D216" s="155" t="s">
        <v>3694</v>
      </c>
      <c r="E216" s="158" t="s">
        <v>3695</v>
      </c>
      <c r="F216" s="161" t="s">
        <v>3152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3680</v>
      </c>
      <c r="B217" s="150" t="s">
        <v>3641</v>
      </c>
      <c r="C217" s="148" t="s">
        <v>3696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3680</v>
      </c>
      <c r="B218" s="151" t="s">
        <v>3641</v>
      </c>
      <c r="C218" s="152" t="s">
        <v>3697</v>
      </c>
      <c r="D218" s="155" t="s">
        <v>3698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3680</v>
      </c>
      <c r="B219" s="151" t="s">
        <v>3641</v>
      </c>
      <c r="C219" s="152" t="s">
        <v>3699</v>
      </c>
      <c r="D219" s="155" t="s">
        <v>3700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3680</v>
      </c>
      <c r="B220" s="150" t="s">
        <v>3701</v>
      </c>
      <c r="C220" s="148" t="s">
        <v>3702</v>
      </c>
      <c r="D220" s="154" t="s">
        <v>3703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3680</v>
      </c>
      <c r="B221" s="151" t="s">
        <v>3701</v>
      </c>
      <c r="C221" s="152" t="s">
        <v>3704</v>
      </c>
      <c r="D221" s="155" t="s">
        <v>3705</v>
      </c>
      <c r="E221" s="158" t="s">
        <v>3706</v>
      </c>
      <c r="F221" s="161" t="s">
        <v>3152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3680</v>
      </c>
      <c r="B222" s="151" t="s">
        <v>3701</v>
      </c>
      <c r="C222" s="152" t="s">
        <v>3707</v>
      </c>
      <c r="D222" s="155" t="s">
        <v>3708</v>
      </c>
      <c r="E222" s="158" t="s">
        <v>3709</v>
      </c>
      <c r="F222" s="161" t="s">
        <v>3152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3680</v>
      </c>
      <c r="B223" s="151" t="s">
        <v>3701</v>
      </c>
      <c r="C223" s="152" t="s">
        <v>3710</v>
      </c>
      <c r="D223" s="155" t="s">
        <v>3711</v>
      </c>
      <c r="E223" s="158" t="s">
        <v>3712</v>
      </c>
      <c r="F223" s="161" t="s">
        <v>3152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3680</v>
      </c>
      <c r="B224" s="151" t="s">
        <v>3701</v>
      </c>
      <c r="C224" s="152" t="s">
        <v>3713</v>
      </c>
      <c r="D224" s="155" t="s">
        <v>3714</v>
      </c>
      <c r="E224" s="158" t="s">
        <v>3715</v>
      </c>
      <c r="F224" s="161" t="s">
        <v>3152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3680</v>
      </c>
      <c r="B225" s="151" t="s">
        <v>3701</v>
      </c>
      <c r="C225" s="152" t="s">
        <v>3716</v>
      </c>
      <c r="D225" s="155" t="s">
        <v>3717</v>
      </c>
      <c r="E225" s="158" t="s">
        <v>3718</v>
      </c>
      <c r="F225" s="161" t="s">
        <v>3152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3680</v>
      </c>
      <c r="B226" s="168" t="s">
        <v>3701</v>
      </c>
      <c r="C226" s="169" t="s">
        <v>3719</v>
      </c>
      <c r="D226" s="170" t="s">
        <v>3720</v>
      </c>
      <c r="E226" s="171" t="s">
        <v>3721</v>
      </c>
      <c r="F226" s="172" t="s">
        <v>3152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1265</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IFERROR(INDEX('Recommendations'!$G$2:$G$252, MATCH(H2,'Recommendations'!$A$2:$A$252,0))="Implemented", FALSE))</xm:f>
            <x14:dxf>
              <font>
                <color rgb="FF000000"/>
              </font>
              <fill>
                <patternFill>
                  <bgColor rgb="FF3C7D22"/>
                </patternFill>
              </fill>
            </x14:dxf>
          </x14:cfRule>
          <x14:cfRule type="expression" priority="2" id="{00000000-000E-0000-0700-000002000000}">
            <xm:f>AND(H2&lt;&gt;"", IFERROR(INDEX('Recommendations'!$G$2:$G$252, MATCH(H2,'Recommendations'!$A$2:$A$252,0))="Compensated", FALSE))</xm:f>
            <x14:dxf>
              <font>
                <color rgb="FF000000"/>
              </font>
              <fill>
                <patternFill>
                  <bgColor rgb="FFC6E0B4"/>
                </patternFill>
              </fill>
            </x14:dxf>
          </x14:cfRule>
          <x14:cfRule type="expression" priority="3" id="{00000000-000E-0000-0700-000003000000}">
            <xm:f>AND(H2&lt;&gt;"", IFERROR(INDEX('Recommendations'!$G$2:$G$252, MATCH(H2,'Recommendations'!$A$2:$A$252,0))="Testing", FALSE))</xm:f>
            <x14:dxf>
              <font>
                <color rgb="FF000000"/>
              </font>
              <fill>
                <patternFill>
                  <bgColor rgb="FFFFC000"/>
                </patternFill>
              </fill>
            </x14:dxf>
          </x14:cfRule>
          <x14:cfRule type="expression" priority="4" id="{00000000-000E-0000-0700-000004000000}">
            <xm:f>AND(H2&lt;&gt;"", IFERROR(INDEX('Recommendations'!$G$2:$G$252, MATCH(H2,'Recommendations'!$A$2:$A$252,0))="Failed", FALSE))</xm:f>
            <x14:dxf>
              <font>
                <color rgb="FF000000"/>
              </font>
              <fill>
                <patternFill>
                  <bgColor rgb="FFD82891"/>
                </patternFill>
              </fill>
            </x14:dxf>
          </x14:cfRule>
          <x14:cfRule type="expression" priority="5" id="{00000000-000E-0000-0700-000005000000}">
            <xm:f>AND(H2&lt;&gt;"", IFERROR(INDEX('Recommendations'!$G$2:$G$252, MATCH(H2,'Recommendations'!$A$2:$A$252,0))="Risk Accepted", FALSE))</xm:f>
            <x14:dxf>
              <font>
                <color rgb="FF000000"/>
              </font>
              <fill>
                <patternFill>
                  <bgColor rgb="FFD9D9D9"/>
                </patternFill>
              </fill>
            </x14:dxf>
          </x14:cfRule>
          <x14:cfRule type="expression" priority="6" id="{00000000-000E-0000-0700-000006000000}">
            <xm:f>AND(H2&lt;&gt;"", IFERROR(INDEX('Recommendations'!$G$2:$G$252, MATCH(H2,'Recommendations'!$A$2:$A$252,0))="N/A",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3139</v>
      </c>
      <c r="B1" s="207" t="s">
        <v>3722</v>
      </c>
      <c r="C1" s="207" t="s">
        <v>3723</v>
      </c>
      <c r="D1" s="207" t="s">
        <v>3724</v>
      </c>
      <c r="E1" s="207" t="s">
        <v>2448</v>
      </c>
      <c r="F1" s="207" t="s">
        <v>1507</v>
      </c>
      <c r="G1" s="207" t="s">
        <v>1508</v>
      </c>
      <c r="H1" s="207" t="s">
        <v>1509</v>
      </c>
      <c r="I1" s="207" t="s">
        <v>1510</v>
      </c>
      <c r="J1" s="207" t="s">
        <v>1511</v>
      </c>
      <c r="K1" s="207" t="s">
        <v>1512</v>
      </c>
      <c r="L1" s="207" t="s">
        <v>1513</v>
      </c>
      <c r="M1" s="207" t="s">
        <v>1514</v>
      </c>
      <c r="N1" s="207" t="s">
        <v>1515</v>
      </c>
      <c r="O1" s="207" t="s">
        <v>1516</v>
      </c>
      <c r="P1" s="207" t="s">
        <v>1517</v>
      </c>
      <c r="Q1" s="207" t="s">
        <v>1518</v>
      </c>
      <c r="R1" s="207" t="s">
        <v>1519</v>
      </c>
      <c r="S1" s="207" t="s">
        <v>1520</v>
      </c>
      <c r="T1" s="207" t="s">
        <v>1521</v>
      </c>
      <c r="U1" s="207" t="s">
        <v>1522</v>
      </c>
      <c r="V1" s="207" t="s">
        <v>1523</v>
      </c>
      <c r="W1" s="207" t="s">
        <v>1524</v>
      </c>
      <c r="X1" s="207" t="s">
        <v>1525</v>
      </c>
      <c r="Y1" s="207" t="s">
        <v>1526</v>
      </c>
      <c r="Z1" s="207" t="s">
        <v>1527</v>
      </c>
      <c r="AA1" s="207" t="s">
        <v>1528</v>
      </c>
      <c r="AB1" s="207" t="s">
        <v>1529</v>
      </c>
      <c r="AC1" s="207" t="s">
        <v>1530</v>
      </c>
      <c r="AD1" s="207" t="s">
        <v>1531</v>
      </c>
      <c r="AE1" s="207" t="s">
        <v>1532</v>
      </c>
      <c r="AF1" s="207" t="s">
        <v>1533</v>
      </c>
      <c r="AG1" s="207" t="s">
        <v>1534</v>
      </c>
      <c r="AH1" s="207" t="s">
        <v>1535</v>
      </c>
      <c r="AI1" s="207" t="s">
        <v>1536</v>
      </c>
      <c r="AJ1" s="207" t="s">
        <v>1537</v>
      </c>
      <c r="AK1" s="207" t="s">
        <v>1538</v>
      </c>
      <c r="AL1" s="207" t="s">
        <v>1539</v>
      </c>
      <c r="AM1" s="207" t="s">
        <v>1540</v>
      </c>
      <c r="AN1" s="207" t="s">
        <v>1541</v>
      </c>
      <c r="AO1" s="207" t="s">
        <v>1542</v>
      </c>
      <c r="AP1" s="207" t="s">
        <v>1543</v>
      </c>
      <c r="AQ1" s="207" t="s">
        <v>1544</v>
      </c>
      <c r="AR1" s="207" t="s">
        <v>1545</v>
      </c>
      <c r="AS1" s="207" t="s">
        <v>1546</v>
      </c>
      <c r="AT1" s="208" t="s">
        <v>1547</v>
      </c>
    </row>
    <row r="2" spans="1:46" ht="60" customHeight="1" outlineLevel="1" x14ac:dyDescent="0.35">
      <c r="A2" s="200" t="s">
        <v>1349</v>
      </c>
      <c r="B2" s="186" t="s">
        <v>3725</v>
      </c>
      <c r="C2" s="186"/>
      <c r="D2" s="189" t="s">
        <v>3726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1349</v>
      </c>
      <c r="B3" s="187" t="s">
        <v>3725</v>
      </c>
      <c r="C3" s="188" t="s">
        <v>3727</v>
      </c>
      <c r="D3" s="190" t="s">
        <v>3728</v>
      </c>
      <c r="E3" s="190" t="s">
        <v>3729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1349</v>
      </c>
      <c r="B4" s="187" t="s">
        <v>3725</v>
      </c>
      <c r="C4" s="188" t="s">
        <v>3730</v>
      </c>
      <c r="D4" s="190" t="s">
        <v>3731</v>
      </c>
      <c r="E4" s="190" t="s">
        <v>3732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1349</v>
      </c>
      <c r="B5" s="187" t="s">
        <v>3725</v>
      </c>
      <c r="C5" s="188" t="s">
        <v>3733</v>
      </c>
      <c r="D5" s="190" t="s">
        <v>3734</v>
      </c>
      <c r="E5" s="190" t="s">
        <v>3735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1349</v>
      </c>
      <c r="B6" s="187" t="s">
        <v>3725</v>
      </c>
      <c r="C6" s="188" t="s">
        <v>3736</v>
      </c>
      <c r="D6" s="190" t="s">
        <v>3737</v>
      </c>
      <c r="E6" s="190" t="s">
        <v>3738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1349</v>
      </c>
      <c r="B7" s="187" t="s">
        <v>3725</v>
      </c>
      <c r="C7" s="188" t="s">
        <v>3739</v>
      </c>
      <c r="D7" s="190" t="s">
        <v>3740</v>
      </c>
      <c r="E7" s="190" t="s">
        <v>3741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1349</v>
      </c>
      <c r="B8" s="187" t="s">
        <v>3725</v>
      </c>
      <c r="C8" s="188" t="s">
        <v>3742</v>
      </c>
      <c r="D8" s="190" t="s">
        <v>3743</v>
      </c>
      <c r="E8" s="190" t="s">
        <v>3744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1349</v>
      </c>
      <c r="B9" s="187" t="s">
        <v>3725</v>
      </c>
      <c r="C9" s="188" t="s">
        <v>3745</v>
      </c>
      <c r="D9" s="190" t="s">
        <v>3746</v>
      </c>
      <c r="E9" s="190" t="s">
        <v>3747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1349</v>
      </c>
      <c r="B10" s="187" t="s">
        <v>3725</v>
      </c>
      <c r="C10" s="188" t="s">
        <v>3748</v>
      </c>
      <c r="D10" s="190" t="s">
        <v>3749</v>
      </c>
      <c r="E10" s="190" t="s">
        <v>3750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1349</v>
      </c>
      <c r="B11" s="187" t="s">
        <v>3725</v>
      </c>
      <c r="C11" s="188" t="s">
        <v>3751</v>
      </c>
      <c r="D11" s="190" t="s">
        <v>3752</v>
      </c>
      <c r="E11" s="190" t="s">
        <v>3753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1349</v>
      </c>
      <c r="B12" s="187" t="s">
        <v>3725</v>
      </c>
      <c r="C12" s="188" t="s">
        <v>3754</v>
      </c>
      <c r="D12" s="190" t="s">
        <v>3755</v>
      </c>
      <c r="E12" s="190" t="s">
        <v>3756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1349</v>
      </c>
      <c r="B13" s="187" t="s">
        <v>3725</v>
      </c>
      <c r="C13" s="188" t="s">
        <v>3757</v>
      </c>
      <c r="D13" s="190" t="s">
        <v>3758</v>
      </c>
      <c r="E13" s="190" t="s">
        <v>3759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1349</v>
      </c>
      <c r="B14" s="187" t="s">
        <v>3725</v>
      </c>
      <c r="C14" s="188" t="s">
        <v>3760</v>
      </c>
      <c r="D14" s="190" t="s">
        <v>3761</v>
      </c>
      <c r="E14" s="190" t="s">
        <v>3762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1349</v>
      </c>
      <c r="B15" s="187" t="s">
        <v>3725</v>
      </c>
      <c r="C15" s="188" t="s">
        <v>3763</v>
      </c>
      <c r="D15" s="190" t="s">
        <v>3764</v>
      </c>
      <c r="E15" s="190" t="s">
        <v>3765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1349</v>
      </c>
      <c r="B16" s="187" t="s">
        <v>3725</v>
      </c>
      <c r="C16" s="188" t="s">
        <v>3766</v>
      </c>
      <c r="D16" s="190" t="s">
        <v>3767</v>
      </c>
      <c r="E16" s="190" t="s">
        <v>3768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1349</v>
      </c>
      <c r="B17" s="187" t="s">
        <v>3725</v>
      </c>
      <c r="C17" s="188" t="s">
        <v>3769</v>
      </c>
      <c r="D17" s="190" t="s">
        <v>3770</v>
      </c>
      <c r="E17" s="190" t="s">
        <v>3771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1349</v>
      </c>
      <c r="B18" s="187" t="s">
        <v>3725</v>
      </c>
      <c r="C18" s="188" t="s">
        <v>3772</v>
      </c>
      <c r="D18" s="190" t="s">
        <v>3773</v>
      </c>
      <c r="E18" s="190" t="s">
        <v>3774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1349</v>
      </c>
      <c r="B19" s="186" t="s">
        <v>3775</v>
      </c>
      <c r="C19" s="186"/>
      <c r="D19" s="189" t="s">
        <v>3776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1349</v>
      </c>
      <c r="B20" s="187" t="s">
        <v>3775</v>
      </c>
      <c r="C20" s="188" t="s">
        <v>3777</v>
      </c>
      <c r="D20" s="190" t="s">
        <v>3778</v>
      </c>
      <c r="E20" s="190" t="s">
        <v>3779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1349</v>
      </c>
      <c r="B21" s="187" t="s">
        <v>3775</v>
      </c>
      <c r="C21" s="188" t="s">
        <v>3780</v>
      </c>
      <c r="D21" s="190" t="s">
        <v>3781</v>
      </c>
      <c r="E21" s="190" t="s">
        <v>3782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1349</v>
      </c>
      <c r="B22" s="187" t="s">
        <v>3775</v>
      </c>
      <c r="C22" s="188" t="s">
        <v>3783</v>
      </c>
      <c r="D22" s="190" t="s">
        <v>3784</v>
      </c>
      <c r="E22" s="190" t="s">
        <v>3785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1349</v>
      </c>
      <c r="B23" s="187" t="s">
        <v>3775</v>
      </c>
      <c r="C23" s="188" t="s">
        <v>3786</v>
      </c>
      <c r="D23" s="190" t="s">
        <v>3787</v>
      </c>
      <c r="E23" s="190" t="s">
        <v>3788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1349</v>
      </c>
      <c r="B24" s="187" t="s">
        <v>3775</v>
      </c>
      <c r="C24" s="188" t="s">
        <v>3789</v>
      </c>
      <c r="D24" s="190" t="s">
        <v>3790</v>
      </c>
      <c r="E24" s="190" t="s">
        <v>3791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1349</v>
      </c>
      <c r="B25" s="187" t="s">
        <v>3775</v>
      </c>
      <c r="C25" s="188" t="s">
        <v>3792</v>
      </c>
      <c r="D25" s="190" t="s">
        <v>3793</v>
      </c>
      <c r="E25" s="190" t="s">
        <v>3794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1349</v>
      </c>
      <c r="B26" s="187" t="s">
        <v>3775</v>
      </c>
      <c r="C26" s="188" t="s">
        <v>3795</v>
      </c>
      <c r="D26" s="190" t="s">
        <v>3796</v>
      </c>
      <c r="E26" s="190" t="s">
        <v>3797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1349</v>
      </c>
      <c r="B27" s="187" t="s">
        <v>3775</v>
      </c>
      <c r="C27" s="188" t="s">
        <v>3798</v>
      </c>
      <c r="D27" s="190" t="s">
        <v>3799</v>
      </c>
      <c r="E27" s="190" t="s">
        <v>3800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1349</v>
      </c>
      <c r="B28" s="187" t="s">
        <v>3775</v>
      </c>
      <c r="C28" s="188" t="s">
        <v>3801</v>
      </c>
      <c r="D28" s="190" t="s">
        <v>3802</v>
      </c>
      <c r="E28" s="190" t="s">
        <v>3803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1349</v>
      </c>
      <c r="B29" s="187" t="s">
        <v>3775</v>
      </c>
      <c r="C29" s="188" t="s">
        <v>3804</v>
      </c>
      <c r="D29" s="190" t="s">
        <v>3805</v>
      </c>
      <c r="E29" s="190" t="s">
        <v>3806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1349</v>
      </c>
      <c r="B30" s="187" t="s">
        <v>3775</v>
      </c>
      <c r="C30" s="188" t="s">
        <v>3807</v>
      </c>
      <c r="D30" s="190" t="s">
        <v>3808</v>
      </c>
      <c r="E30" s="190" t="s">
        <v>3809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1349</v>
      </c>
      <c r="B31" s="187" t="s">
        <v>3775</v>
      </c>
      <c r="C31" s="188" t="s">
        <v>3810</v>
      </c>
      <c r="D31" s="190" t="s">
        <v>3811</v>
      </c>
      <c r="E31" s="190" t="s">
        <v>3812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3813</v>
      </c>
      <c r="B32" s="186"/>
      <c r="C32" s="186"/>
      <c r="D32" s="189" t="s">
        <v>3814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3813</v>
      </c>
      <c r="B33" s="187"/>
      <c r="C33" s="188" t="s">
        <v>3815</v>
      </c>
      <c r="D33" s="190" t="s">
        <v>3816</v>
      </c>
      <c r="E33" s="190" t="s">
        <v>3817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3813</v>
      </c>
      <c r="B34" s="187"/>
      <c r="C34" s="188" t="s">
        <v>3818</v>
      </c>
      <c r="D34" s="190" t="s">
        <v>3819</v>
      </c>
      <c r="E34" s="190" t="s">
        <v>3820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3813</v>
      </c>
      <c r="B35" s="187"/>
      <c r="C35" s="188" t="s">
        <v>3821</v>
      </c>
      <c r="D35" s="190" t="s">
        <v>3822</v>
      </c>
      <c r="E35" s="190" t="s">
        <v>3823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3813</v>
      </c>
      <c r="B36" s="186" t="s">
        <v>3824</v>
      </c>
      <c r="C36" s="186"/>
      <c r="D36" s="189" t="s">
        <v>3825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3813</v>
      </c>
      <c r="B37" s="187" t="s">
        <v>3824</v>
      </c>
      <c r="C37" s="188" t="s">
        <v>3826</v>
      </c>
      <c r="D37" s="190" t="s">
        <v>3827</v>
      </c>
      <c r="E37" s="190" t="s">
        <v>3828</v>
      </c>
      <c r="F37" s="192">
        <f>IF(COUNTIF(G37:AT37,"&lt;&gt;")=0,"",SUMPRODUCT(((Recommendations[ImplStatus]="Implemented")+(Recommendations[ImplStatus]="Compensated"))*ISNUMBER(MATCH(Recommendations[Id],G37:AT37,0)))/COUNTIF(G37:AT37,"&lt;&gt;"))</f>
        <v>0</v>
      </c>
      <c r="G37" s="194" t="s">
        <v>1180</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3813</v>
      </c>
      <c r="B38" s="187" t="s">
        <v>3824</v>
      </c>
      <c r="C38" s="188" t="s">
        <v>3829</v>
      </c>
      <c r="D38" s="190" t="s">
        <v>3830</v>
      </c>
      <c r="E38" s="190" t="s">
        <v>3831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3813</v>
      </c>
      <c r="B39" s="187" t="s">
        <v>3824</v>
      </c>
      <c r="C39" s="188" t="s">
        <v>3832</v>
      </c>
      <c r="D39" s="190" t="s">
        <v>3833</v>
      </c>
      <c r="E39" s="190" t="s">
        <v>3834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3813</v>
      </c>
      <c r="B40" s="187" t="s">
        <v>3824</v>
      </c>
      <c r="C40" s="188" t="s">
        <v>3835</v>
      </c>
      <c r="D40" s="190" t="s">
        <v>3836</v>
      </c>
      <c r="E40" s="190" t="s">
        <v>3837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3813</v>
      </c>
      <c r="B41" s="187" t="s">
        <v>3824</v>
      </c>
      <c r="C41" s="188" t="s">
        <v>3838</v>
      </c>
      <c r="D41" s="190" t="s">
        <v>3839</v>
      </c>
      <c r="E41" s="190" t="s">
        <v>3840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3813</v>
      </c>
      <c r="B42" s="187" t="s">
        <v>3824</v>
      </c>
      <c r="C42" s="188" t="s">
        <v>3841</v>
      </c>
      <c r="D42" s="190" t="s">
        <v>3842</v>
      </c>
      <c r="E42" s="190" t="s">
        <v>3843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3813</v>
      </c>
      <c r="B43" s="187" t="s">
        <v>3824</v>
      </c>
      <c r="C43" s="188" t="s">
        <v>3844</v>
      </c>
      <c r="D43" s="190" t="s">
        <v>3845</v>
      </c>
      <c r="E43" s="190" t="s">
        <v>3846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3813</v>
      </c>
      <c r="B44" s="187" t="s">
        <v>3824</v>
      </c>
      <c r="C44" s="188" t="s">
        <v>3847</v>
      </c>
      <c r="D44" s="190" t="s">
        <v>3848</v>
      </c>
      <c r="E44" s="190" t="s">
        <v>3849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3813</v>
      </c>
      <c r="B45" s="187" t="s">
        <v>3824</v>
      </c>
      <c r="C45" s="188" t="s">
        <v>3850</v>
      </c>
      <c r="D45" s="190" t="s">
        <v>3851</v>
      </c>
      <c r="E45" s="190" t="s">
        <v>3852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3813</v>
      </c>
      <c r="B46" s="187" t="s">
        <v>3824</v>
      </c>
      <c r="C46" s="188" t="s">
        <v>3853</v>
      </c>
      <c r="D46" s="190" t="s">
        <v>3854</v>
      </c>
      <c r="E46" s="190" t="s">
        <v>3855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3813</v>
      </c>
      <c r="B47" s="187" t="s">
        <v>3824</v>
      </c>
      <c r="C47" s="188" t="s">
        <v>3856</v>
      </c>
      <c r="D47" s="190" t="s">
        <v>3857</v>
      </c>
      <c r="E47" s="190" t="s">
        <v>3858</v>
      </c>
      <c r="F47" s="192">
        <f>IF(COUNTIF(G47:AT47,"&lt;&gt;")=0,"",SUMPRODUCT(((Recommendations[ImplStatus]="Implemented")+(Recommendations[ImplStatus]="Compensated"))*ISNUMBER(MATCH(Recommendations[Id],G47:AT47,0)))/COUNTIF(G47:AT47,"&lt;&gt;"))</f>
        <v>0</v>
      </c>
      <c r="G47" s="194" t="s">
        <v>1136</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3813</v>
      </c>
      <c r="B48" s="187" t="s">
        <v>3824</v>
      </c>
      <c r="C48" s="188" t="s">
        <v>3859</v>
      </c>
      <c r="D48" s="190" t="s">
        <v>3860</v>
      </c>
      <c r="E48" s="190" t="s">
        <v>3861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3813</v>
      </c>
      <c r="B49" s="187" t="s">
        <v>3824</v>
      </c>
      <c r="C49" s="188" t="s">
        <v>3862</v>
      </c>
      <c r="D49" s="190" t="s">
        <v>3863</v>
      </c>
      <c r="E49" s="190" t="s">
        <v>3864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3813</v>
      </c>
      <c r="B50" s="187" t="s">
        <v>3824</v>
      </c>
      <c r="C50" s="188" t="s">
        <v>3865</v>
      </c>
      <c r="D50" s="190" t="s">
        <v>3866</v>
      </c>
      <c r="E50" s="190" t="s">
        <v>3867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3813</v>
      </c>
      <c r="B51" s="186" t="s">
        <v>3868</v>
      </c>
      <c r="C51" s="186"/>
      <c r="D51" s="189" t="s">
        <v>3869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3813</v>
      </c>
      <c r="B52" s="187" t="s">
        <v>3868</v>
      </c>
      <c r="C52" s="188" t="s">
        <v>3870</v>
      </c>
      <c r="D52" s="190" t="s">
        <v>3871</v>
      </c>
      <c r="E52" s="190" t="s">
        <v>3872</v>
      </c>
      <c r="F52" s="192">
        <f>IF(COUNTIF(G52:AT52,"&lt;&gt;")=0,"",SUMPRODUCT(((Recommendations[ImplStatus]="Implemented")+(Recommendations[ImplStatus]="Compensated"))*ISNUMBER(MATCH(Recommendations[Id],G52:AT52,0)))/COUNTIF(G52:AT52,"&lt;&gt;"))</f>
        <v>0</v>
      </c>
      <c r="G52" s="194" t="s">
        <v>365</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3813</v>
      </c>
      <c r="B53" s="187" t="s">
        <v>3868</v>
      </c>
      <c r="C53" s="188" t="s">
        <v>3873</v>
      </c>
      <c r="D53" s="190" t="s">
        <v>3874</v>
      </c>
      <c r="E53" s="190" t="s">
        <v>3875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3813</v>
      </c>
      <c r="B54" s="187" t="s">
        <v>3868</v>
      </c>
      <c r="C54" s="188" t="s">
        <v>3876</v>
      </c>
      <c r="D54" s="190" t="s">
        <v>3877</v>
      </c>
      <c r="E54" s="190" t="s">
        <v>3878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3813</v>
      </c>
      <c r="B55" s="187" t="s">
        <v>3868</v>
      </c>
      <c r="C55" s="188" t="s">
        <v>3879</v>
      </c>
      <c r="D55" s="190" t="s">
        <v>3880</v>
      </c>
      <c r="E55" s="190" t="s">
        <v>3881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3813</v>
      </c>
      <c r="B56" s="187" t="s">
        <v>3868</v>
      </c>
      <c r="C56" s="188" t="s">
        <v>3882</v>
      </c>
      <c r="D56" s="190" t="s">
        <v>3883</v>
      </c>
      <c r="E56" s="190" t="s">
        <v>3884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3813</v>
      </c>
      <c r="B57" s="187" t="s">
        <v>3868</v>
      </c>
      <c r="C57" s="188" t="s">
        <v>3885</v>
      </c>
      <c r="D57" s="190" t="s">
        <v>3886</v>
      </c>
      <c r="E57" s="190" t="s">
        <v>3887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3813</v>
      </c>
      <c r="B58" s="187" t="s">
        <v>3868</v>
      </c>
      <c r="C58" s="188" t="s">
        <v>3888</v>
      </c>
      <c r="D58" s="190" t="s">
        <v>3889</v>
      </c>
      <c r="E58" s="190" t="s">
        <v>3890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3813</v>
      </c>
      <c r="B59" s="187" t="s">
        <v>3868</v>
      </c>
      <c r="C59" s="188" t="s">
        <v>3891</v>
      </c>
      <c r="D59" s="190" t="s">
        <v>3892</v>
      </c>
      <c r="E59" s="190" t="s">
        <v>3893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3813</v>
      </c>
      <c r="B60" s="187" t="s">
        <v>3894</v>
      </c>
      <c r="C60" s="188" t="s">
        <v>3895</v>
      </c>
      <c r="D60" s="190" t="s">
        <v>3896</v>
      </c>
      <c r="E60" s="190" t="s">
        <v>3897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3813</v>
      </c>
      <c r="B61" s="187" t="s">
        <v>3894</v>
      </c>
      <c r="C61" s="188" t="s">
        <v>3898</v>
      </c>
      <c r="D61" s="190" t="s">
        <v>3899</v>
      </c>
      <c r="E61" s="190" t="s">
        <v>3900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3813</v>
      </c>
      <c r="B62" s="186" t="s">
        <v>3901</v>
      </c>
      <c r="C62" s="186"/>
      <c r="D62" s="189" t="s">
        <v>3902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3813</v>
      </c>
      <c r="B63" s="187" t="s">
        <v>3901</v>
      </c>
      <c r="C63" s="188" t="s">
        <v>3903</v>
      </c>
      <c r="D63" s="190" t="s">
        <v>3904</v>
      </c>
      <c r="E63" s="190" t="s">
        <v>3905</v>
      </c>
      <c r="F63" s="192">
        <f>IF(COUNTIF(G63:AT63,"&lt;&gt;")=0,"",SUMPRODUCT(((Recommendations[ImplStatus]="Implemented")+(Recommendations[ImplStatus]="Compensated"))*ISNUMBER(MATCH(Recommendations[Id],G63:AT63,0)))/COUNTIF(G63:AT63,"&lt;&gt;"))</f>
        <v>0</v>
      </c>
      <c r="G63" s="194" t="s">
        <v>28</v>
      </c>
      <c r="H63" s="194" t="s">
        <v>509</v>
      </c>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3813</v>
      </c>
      <c r="B64" s="187" t="s">
        <v>3901</v>
      </c>
      <c r="C64" s="188" t="s">
        <v>3906</v>
      </c>
      <c r="D64" s="190" t="s">
        <v>3907</v>
      </c>
      <c r="E64" s="190" t="s">
        <v>3908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3813</v>
      </c>
      <c r="B65" s="187" t="s">
        <v>3901</v>
      </c>
      <c r="C65" s="188" t="s">
        <v>3909</v>
      </c>
      <c r="D65" s="190" t="s">
        <v>3910</v>
      </c>
      <c r="E65" s="190" t="s">
        <v>3911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3813</v>
      </c>
      <c r="B66" s="187" t="s">
        <v>3901</v>
      </c>
      <c r="C66" s="188" t="s">
        <v>3912</v>
      </c>
      <c r="D66" s="190" t="s">
        <v>3913</v>
      </c>
      <c r="E66" s="190" t="s">
        <v>3914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3813</v>
      </c>
      <c r="B67" s="187" t="s">
        <v>3901</v>
      </c>
      <c r="C67" s="188" t="s">
        <v>3915</v>
      </c>
      <c r="D67" s="190" t="s">
        <v>3916</v>
      </c>
      <c r="E67" s="190" t="s">
        <v>3917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3813</v>
      </c>
      <c r="B68" s="187" t="s">
        <v>3901</v>
      </c>
      <c r="C68" s="188" t="s">
        <v>3918</v>
      </c>
      <c r="D68" s="190" t="s">
        <v>3919</v>
      </c>
      <c r="E68" s="190" t="s">
        <v>3920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3813</v>
      </c>
      <c r="B69" s="187" t="s">
        <v>3901</v>
      </c>
      <c r="C69" s="188" t="s">
        <v>3921</v>
      </c>
      <c r="D69" s="190" t="s">
        <v>3922</v>
      </c>
      <c r="E69" s="190" t="s">
        <v>3923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3813</v>
      </c>
      <c r="B70" s="187" t="s">
        <v>3901</v>
      </c>
      <c r="C70" s="188" t="s">
        <v>3924</v>
      </c>
      <c r="D70" s="190" t="s">
        <v>3925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3813</v>
      </c>
      <c r="B71" s="187" t="s">
        <v>3901</v>
      </c>
      <c r="C71" s="188" t="s">
        <v>3926</v>
      </c>
      <c r="D71" s="190" t="s">
        <v>3927</v>
      </c>
      <c r="E71" s="190" t="s">
        <v>3928</v>
      </c>
      <c r="F71" s="192">
        <f>IF(COUNTIF(G71:AT71,"&lt;&gt;")=0,"",SUMPRODUCT(((Recommendations[ImplStatus]="Implemented")+(Recommendations[ImplStatus]="Compensated"))*ISNUMBER(MATCH(Recommendations[Id],G71:AT71,0)))/COUNTIF(G71:AT71,"&lt;&gt;"))</f>
        <v>0</v>
      </c>
      <c r="G71" s="194" t="s">
        <v>504</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3813</v>
      </c>
      <c r="B72" s="187" t="s">
        <v>3901</v>
      </c>
      <c r="C72" s="188" t="s">
        <v>3929</v>
      </c>
      <c r="D72" s="190" t="s">
        <v>3930</v>
      </c>
      <c r="E72" s="190" t="s">
        <v>3931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3813</v>
      </c>
      <c r="B73" s="187" t="s">
        <v>3901</v>
      </c>
      <c r="C73" s="188" t="s">
        <v>3932</v>
      </c>
      <c r="D73" s="190" t="s">
        <v>3933</v>
      </c>
      <c r="E73" s="190" t="s">
        <v>3934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3813</v>
      </c>
      <c r="B74" s="187" t="s">
        <v>3901</v>
      </c>
      <c r="C74" s="188" t="s">
        <v>3935</v>
      </c>
      <c r="D74" s="190" t="s">
        <v>3936</v>
      </c>
      <c r="E74" s="190" t="s">
        <v>3937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3813</v>
      </c>
      <c r="B75" s="187" t="s">
        <v>3901</v>
      </c>
      <c r="C75" s="188" t="s">
        <v>3938</v>
      </c>
      <c r="D75" s="190" t="s">
        <v>3939</v>
      </c>
      <c r="E75" s="190" t="s">
        <v>3940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3813</v>
      </c>
      <c r="B76" s="187" t="s">
        <v>3901</v>
      </c>
      <c r="C76" s="188" t="s">
        <v>3941</v>
      </c>
      <c r="D76" s="190" t="s">
        <v>3942</v>
      </c>
      <c r="E76" s="190" t="s">
        <v>3943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3813</v>
      </c>
      <c r="B77" s="187" t="s">
        <v>3901</v>
      </c>
      <c r="C77" s="188" t="s">
        <v>3944</v>
      </c>
      <c r="D77" s="190" t="s">
        <v>3945</v>
      </c>
      <c r="E77" s="190" t="s">
        <v>3946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3813</v>
      </c>
      <c r="B78" s="187" t="s">
        <v>3901</v>
      </c>
      <c r="C78" s="188" t="s">
        <v>3947</v>
      </c>
      <c r="D78" s="190" t="s">
        <v>3948</v>
      </c>
      <c r="E78" s="190" t="s">
        <v>3949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3813</v>
      </c>
      <c r="B79" s="186" t="s">
        <v>3901</v>
      </c>
      <c r="C79" s="186"/>
      <c r="D79" s="189" t="s">
        <v>3950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3951</v>
      </c>
      <c r="B80" s="187"/>
      <c r="C80" s="188" t="s">
        <v>3952</v>
      </c>
      <c r="D80" s="190" t="s">
        <v>3953</v>
      </c>
      <c r="E80" s="190" t="s">
        <v>3954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3951</v>
      </c>
      <c r="B81" s="187"/>
      <c r="C81" s="188" t="s">
        <v>3955</v>
      </c>
      <c r="D81" s="190" t="s">
        <v>3956</v>
      </c>
      <c r="E81" s="190" t="s">
        <v>3957</v>
      </c>
      <c r="F81" s="192">
        <f>IF(COUNTIF(G81:AT81,"&lt;&gt;")=0,"",SUMPRODUCT(((Recommendations[ImplStatus]="Implemented")+(Recommendations[ImplStatus]="Compensated"))*ISNUMBER(MATCH(Recommendations[Id],G81:AT81,0)))/COUNTIF(G81:AT81,"&lt;&gt;"))</f>
        <v>0</v>
      </c>
      <c r="G81" s="194" t="s">
        <v>613</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3951</v>
      </c>
      <c r="B82" s="187"/>
      <c r="C82" s="188" t="s">
        <v>3958</v>
      </c>
      <c r="D82" s="190" t="s">
        <v>3959</v>
      </c>
      <c r="E82" s="190" t="s">
        <v>3960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3951</v>
      </c>
      <c r="B83" s="187"/>
      <c r="C83" s="188" t="s">
        <v>3961</v>
      </c>
      <c r="D83" s="190" t="s">
        <v>3962</v>
      </c>
      <c r="E83" s="190" t="s">
        <v>3963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3951</v>
      </c>
      <c r="B84" s="186"/>
      <c r="C84" s="186"/>
      <c r="D84" s="189" t="s">
        <v>3964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3965</v>
      </c>
      <c r="B85" s="187"/>
      <c r="C85" s="188" t="s">
        <v>3966</v>
      </c>
      <c r="D85" s="190" t="s">
        <v>3967</v>
      </c>
      <c r="E85" s="190" t="s">
        <v>3968</v>
      </c>
      <c r="F85" s="192">
        <f>IF(COUNTIF(G85:AT85,"&lt;&gt;")=0,"",SUMPRODUCT(((Recommendations[ImplStatus]="Implemented")+(Recommendations[ImplStatus]="Compensated"))*ISNUMBER(MATCH(Recommendations[Id],G85:AT85,0)))/COUNTIF(G85:AT85,"&lt;&gt;"))</f>
        <v>0</v>
      </c>
      <c r="G85" s="194" t="s">
        <v>170</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3965</v>
      </c>
      <c r="B86" s="187"/>
      <c r="C86" s="188" t="s">
        <v>3969</v>
      </c>
      <c r="D86" s="190" t="s">
        <v>3970</v>
      </c>
      <c r="E86" s="190" t="s">
        <v>3971</v>
      </c>
      <c r="F86" s="192">
        <f>IF(COUNTIF(G86:AT86,"&lt;&gt;")=0,"",SUMPRODUCT(((Recommendations[ImplStatus]="Implemented")+(Recommendations[ImplStatus]="Compensated"))*ISNUMBER(MATCH(Recommendations[Id],G86:AT86,0)))/COUNTIF(G86:AT86,"&lt;&gt;"))</f>
        <v>0</v>
      </c>
      <c r="G86" s="194" t="s">
        <v>195</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3965</v>
      </c>
      <c r="B87" s="187"/>
      <c r="C87" s="188" t="s">
        <v>3972</v>
      </c>
      <c r="D87" s="190" t="s">
        <v>3973</v>
      </c>
      <c r="E87" s="190" t="s">
        <v>3974</v>
      </c>
      <c r="F87" s="192">
        <f>IF(COUNTIF(G87:AT87,"&lt;&gt;")=0,"",SUMPRODUCT(((Recommendations[ImplStatus]="Implemented")+(Recommendations[ImplStatus]="Compensated"))*ISNUMBER(MATCH(Recommendations[Id],G87:AT87,0)))/COUNTIF(G87:AT87,"&lt;&gt;"))</f>
        <v>0</v>
      </c>
      <c r="G87" s="194" t="s">
        <v>1141</v>
      </c>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3965</v>
      </c>
      <c r="B88" s="187"/>
      <c r="C88" s="188" t="s">
        <v>3975</v>
      </c>
      <c r="D88" s="190" t="s">
        <v>3976</v>
      </c>
      <c r="E88" s="190" t="s">
        <v>3977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3965</v>
      </c>
      <c r="B89" s="187"/>
      <c r="C89" s="188" t="s">
        <v>3978</v>
      </c>
      <c r="D89" s="190" t="s">
        <v>3979</v>
      </c>
      <c r="E89" s="190" t="s">
        <v>3980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3965</v>
      </c>
      <c r="B90" s="186" t="s">
        <v>3981</v>
      </c>
      <c r="C90" s="186"/>
      <c r="D90" s="189" t="s">
        <v>3982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3965</v>
      </c>
      <c r="B91" s="187" t="s">
        <v>3981</v>
      </c>
      <c r="C91" s="188" t="s">
        <v>3983</v>
      </c>
      <c r="D91" s="190" t="s">
        <v>3984</v>
      </c>
      <c r="E91" s="190" t="s">
        <v>3985</v>
      </c>
      <c r="F91" s="192">
        <f>IF(COUNTIF(G91:AT91,"&lt;&gt;")=0,"",SUMPRODUCT(((Recommendations[ImplStatus]="Implemented")+(Recommendations[ImplStatus]="Compensated"))*ISNUMBER(MATCH(Recommendations[Id],G91:AT91,0)))/COUNTIF(G91:AT91,"&lt;&gt;"))</f>
        <v>0</v>
      </c>
      <c r="G91" s="194" t="s">
        <v>85</v>
      </c>
      <c r="H91" s="194" t="s">
        <v>110</v>
      </c>
      <c r="I91" s="194" t="s">
        <v>120</v>
      </c>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3965</v>
      </c>
      <c r="B92" s="187" t="s">
        <v>3981</v>
      </c>
      <c r="C92" s="188" t="s">
        <v>3986</v>
      </c>
      <c r="D92" s="190" t="s">
        <v>3987</v>
      </c>
      <c r="E92" s="190" t="s">
        <v>3988</v>
      </c>
      <c r="F92" s="192">
        <f>IF(COUNTIF(G92:AT92,"&lt;&gt;")=0,"",SUMPRODUCT(((Recommendations[ImplStatus]="Implemented")+(Recommendations[ImplStatus]="Compensated"))*ISNUMBER(MATCH(Recommendations[Id],G92:AT92,0)))/COUNTIF(G92:AT92,"&lt;&gt;"))</f>
        <v>0</v>
      </c>
      <c r="G92" s="194" t="s">
        <v>215</v>
      </c>
      <c r="H92" s="194" t="s">
        <v>598</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3981</v>
      </c>
      <c r="C93" s="188" t="s">
        <v>3989</v>
      </c>
      <c r="D93" s="190" t="s">
        <v>3990</v>
      </c>
      <c r="E93" s="190" t="s">
        <v>3991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3981</v>
      </c>
      <c r="C94" s="188" t="s">
        <v>3992</v>
      </c>
      <c r="D94" s="190" t="s">
        <v>3993</v>
      </c>
      <c r="E94" s="190" t="s">
        <v>3994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3981</v>
      </c>
      <c r="C95" s="188" t="s">
        <v>3995</v>
      </c>
      <c r="D95" s="190" t="s">
        <v>3996</v>
      </c>
      <c r="E95" s="190" t="s">
        <v>3997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3981</v>
      </c>
      <c r="C96" s="188" t="s">
        <v>3998</v>
      </c>
      <c r="D96" s="190" t="s">
        <v>3999</v>
      </c>
      <c r="E96" s="190" t="s">
        <v>4000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3981</v>
      </c>
      <c r="C97" s="188" t="s">
        <v>4001</v>
      </c>
      <c r="D97" s="190" t="s">
        <v>4002</v>
      </c>
      <c r="E97" s="190" t="s">
        <v>4003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3981</v>
      </c>
      <c r="C98" s="188" t="s">
        <v>4004</v>
      </c>
      <c r="D98" s="190" t="s">
        <v>4005</v>
      </c>
      <c r="E98" s="190" t="s">
        <v>4006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4007</v>
      </c>
      <c r="C99" s="186"/>
      <c r="D99" s="189" t="s">
        <v>4008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4007</v>
      </c>
      <c r="C100" s="188" t="s">
        <v>4009</v>
      </c>
      <c r="D100" s="190" t="s">
        <v>4010</v>
      </c>
      <c r="E100" s="190" t="s">
        <v>4011</v>
      </c>
      <c r="F100" s="192">
        <f>IF(COUNTIF(G100:AT100,"&lt;&gt;")=0,"",SUMPRODUCT(((Recommendations[ImplStatus]="Implemented")+(Recommendations[ImplStatus]="Compensated"))*ISNUMBER(MATCH(Recommendations[Id],G100:AT100,0)))/COUNTIF(G100:AT100,"&lt;&gt;"))</f>
        <v>0</v>
      </c>
      <c r="G100" s="194" t="s">
        <v>34</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4007</v>
      </c>
      <c r="C101" s="188" t="s">
        <v>4012</v>
      </c>
      <c r="D101" s="190" t="s">
        <v>4013</v>
      </c>
      <c r="E101" s="190" t="s">
        <v>4014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4007</v>
      </c>
      <c r="C102" s="188" t="s">
        <v>4015</v>
      </c>
      <c r="D102" s="190" t="s">
        <v>4016</v>
      </c>
      <c r="E102" s="190" t="s">
        <v>4017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4007</v>
      </c>
      <c r="C103" s="188" t="s">
        <v>4018</v>
      </c>
      <c r="D103" s="190" t="s">
        <v>4019</v>
      </c>
      <c r="E103" s="190" t="s">
        <v>4020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4007</v>
      </c>
      <c r="C104" s="196" t="s">
        <v>4021</v>
      </c>
      <c r="D104" s="197" t="s">
        <v>4022</v>
      </c>
      <c r="E104" s="197" t="s">
        <v>4023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1265</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IFERROR(INDEX('Recommendations'!$G$2:$G$252, MATCH(G2,'Recommendations'!$A$2:$A$252,0))="Implemented", FALSE))</xm:f>
            <x14:dxf>
              <font>
                <color rgb="FF000000"/>
              </font>
              <fill>
                <patternFill>
                  <bgColor rgb="FF3C7D22"/>
                </patternFill>
              </fill>
            </x14:dxf>
          </x14:cfRule>
          <x14:cfRule type="expression" priority="2" id="{00000000-000E-0000-0800-000002000000}">
            <xm:f>AND(G2&lt;&gt;"", IFERROR(INDEX('Recommendations'!$G$2:$G$252, MATCH(G2,'Recommendations'!$A$2:$A$252,0))="Compensated", FALSE))</xm:f>
            <x14:dxf>
              <font>
                <color rgb="FF000000"/>
              </font>
              <fill>
                <patternFill>
                  <bgColor rgb="FFC6E0B4"/>
                </patternFill>
              </fill>
            </x14:dxf>
          </x14:cfRule>
          <x14:cfRule type="expression" priority="3" id="{00000000-000E-0000-0800-000003000000}">
            <xm:f>AND(G2&lt;&gt;"", IFERROR(INDEX('Recommendations'!$G$2:$G$252, MATCH(G2,'Recommendations'!$A$2:$A$252,0))="Testing", FALSE))</xm:f>
            <x14:dxf>
              <font>
                <color rgb="FF000000"/>
              </font>
              <fill>
                <patternFill>
                  <bgColor rgb="FFFFC000"/>
                </patternFill>
              </fill>
            </x14:dxf>
          </x14:cfRule>
          <x14:cfRule type="expression" priority="4" id="{00000000-000E-0000-0800-000004000000}">
            <xm:f>AND(G2&lt;&gt;"", IFERROR(INDEX('Recommendations'!$G$2:$G$252, MATCH(G2,'Recommendations'!$A$2:$A$252,0))="Failed", FALSE))</xm:f>
            <x14:dxf>
              <font>
                <color rgb="FF000000"/>
              </font>
              <fill>
                <patternFill>
                  <bgColor rgb="FFD82891"/>
                </patternFill>
              </fill>
            </x14:dxf>
          </x14:cfRule>
          <x14:cfRule type="expression" priority="5" id="{00000000-000E-0000-0800-000005000000}">
            <xm:f>AND(G2&lt;&gt;"", IFERROR(INDEX('Recommendations'!$G$2:$G$252, MATCH(G2,'Recommendations'!$A$2:$A$252,0))="Risk Accepted", FALSE))</xm:f>
            <x14:dxf>
              <font>
                <color rgb="FF000000"/>
              </font>
              <fill>
                <patternFill>
                  <bgColor rgb="FFD9D9D9"/>
                </patternFill>
              </fill>
            </x14:dxf>
          </x14:cfRule>
          <x14:cfRule type="expression" priority="6" id="{00000000-000E-0000-0800-000006000000}">
            <xm:f>AND(G2&lt;&gt;"", IFERROR(INDEX('Recommendations'!$G$2:$G$252, MATCH(G2,'Recommendations'!$A$2:$A$252,0))="N/A",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Windows Vista Security Technical Implementation Guide - SHGIR</dc:title>
  <dc:subject>Generated on: 2026-06-08 14:27:46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2026-06-08T13:27:55Z</dcterms:modified>
  <cp:category>DISA-STIG</cp:category>
  <cp:contentStatus>Draft</cp:contentStatus>
</cp:coreProperties>
</file>