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CF1E95AE74FD74FAC5D30817703D46826CA59668" xr6:coauthVersionLast="47" xr6:coauthVersionMax="47" xr10:uidLastSave="{27AC5CDA-D1A7-4FF1-B3D2-563F0AA3B34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E80" i="3" s="1"/>
  <c r="E72" i="3"/>
  <c r="D72" i="3"/>
  <c r="C72" i="3"/>
  <c r="E71" i="3"/>
  <c r="D71" i="3"/>
  <c r="C71" i="3"/>
  <c r="W123" i="3" s="1"/>
  <c r="E70" i="3"/>
  <c r="D70" i="3"/>
  <c r="C70" i="3"/>
  <c r="U123" i="3" s="1"/>
  <c r="E69" i="3"/>
  <c r="D69" i="3"/>
  <c r="C69" i="3"/>
  <c r="S123" i="3" s="1"/>
  <c r="E54" i="3"/>
  <c r="D54" i="3"/>
  <c r="C54" i="3"/>
  <c r="F54" i="3" s="1"/>
  <c r="E53" i="3"/>
  <c r="D53" i="3"/>
  <c r="C53" i="3"/>
  <c r="F53" i="3" s="1"/>
  <c r="E52" i="3"/>
  <c r="D52" i="3"/>
  <c r="C52" i="3"/>
  <c r="F52" i="3" s="1"/>
  <c r="E34" i="3"/>
  <c r="D34" i="3"/>
  <c r="F34" i="3" s="1"/>
  <c r="C34" i="3"/>
  <c r="E33" i="3"/>
  <c r="D33" i="3"/>
  <c r="C33" i="3"/>
  <c r="F33" i="3" s="1"/>
  <c r="E32" i="3"/>
  <c r="D32" i="3"/>
  <c r="C32" i="3"/>
  <c r="F32" i="3" s="1"/>
  <c r="E31" i="3"/>
  <c r="D31" i="3"/>
  <c r="C31" i="3"/>
  <c r="F31" i="3" s="1"/>
  <c r="E30" i="3"/>
  <c r="D30" i="3"/>
  <c r="C30" i="3"/>
  <c r="F30" i="3" s="1"/>
  <c r="E29" i="3"/>
  <c r="D29" i="3"/>
  <c r="F29" i="3" s="1"/>
  <c r="C29" i="3"/>
  <c r="D20" i="3"/>
  <c r="F16" i="3"/>
  <c r="R155" i="3" s="1"/>
  <c r="E16" i="3"/>
  <c r="D16" i="3"/>
  <c r="C16" i="3"/>
  <c r="Q123" i="3" s="1"/>
  <c r="C9" i="3"/>
  <c r="D9" i="3" s="1"/>
  <c r="C8" i="3"/>
  <c r="D8" i="3" s="1"/>
  <c r="C7" i="3"/>
  <c r="D7" i="3" s="1"/>
  <c r="E58" i="3" l="1"/>
  <c r="D58" i="3"/>
  <c r="C58" i="3"/>
  <c r="D59" i="3"/>
  <c r="C59" i="3"/>
  <c r="E59" i="3"/>
  <c r="E60" i="3"/>
  <c r="D60" i="3"/>
  <c r="C60" i="3"/>
  <c r="E97" i="3"/>
  <c r="D97" i="3"/>
  <c r="C97" i="3"/>
  <c r="E41" i="3"/>
  <c r="D41" i="3"/>
  <c r="C41" i="3"/>
  <c r="E38" i="3"/>
  <c r="D38" i="3"/>
  <c r="C38" i="3"/>
  <c r="C40" i="3"/>
  <c r="E40" i="3"/>
  <c r="D40" i="3"/>
  <c r="E99" i="3"/>
  <c r="D99" i="3"/>
  <c r="C99" i="3"/>
  <c r="G112" i="3"/>
  <c r="E39" i="3"/>
  <c r="D39" i="3"/>
  <c r="C39" i="3"/>
  <c r="C98" i="3"/>
  <c r="E98" i="3"/>
  <c r="D98" i="3"/>
  <c r="E42" i="3"/>
  <c r="D42" i="3"/>
  <c r="C42" i="3"/>
  <c r="E43" i="3"/>
  <c r="D43" i="3"/>
  <c r="C43" i="3"/>
  <c r="E100" i="3"/>
  <c r="D100" i="3"/>
  <c r="C100" i="3"/>
  <c r="E20" i="3"/>
  <c r="R126" i="3"/>
  <c r="R131" i="3"/>
  <c r="R136" i="3"/>
  <c r="R141" i="3"/>
  <c r="R146" i="3"/>
  <c r="R151" i="3"/>
  <c r="R127" i="3"/>
  <c r="R132" i="3"/>
  <c r="R137" i="3"/>
  <c r="R142" i="3"/>
  <c r="R147" i="3"/>
  <c r="R152" i="3"/>
  <c r="R128" i="3"/>
  <c r="R133" i="3"/>
  <c r="R138" i="3"/>
  <c r="R143" i="3"/>
  <c r="R148" i="3"/>
  <c r="R153" i="3"/>
  <c r="F70" i="3"/>
  <c r="D80" i="3"/>
  <c r="R129" i="3"/>
  <c r="R134" i="3"/>
  <c r="R139" i="3"/>
  <c r="R144" i="3"/>
  <c r="R149" i="3"/>
  <c r="R154" i="3"/>
  <c r="F69" i="3"/>
  <c r="C80" i="3"/>
  <c r="F71" i="3"/>
  <c r="C81" i="3"/>
  <c r="D81" i="3"/>
  <c r="C20" i="3"/>
  <c r="R125" i="3"/>
  <c r="R130" i="3"/>
  <c r="R135" i="3"/>
  <c r="R140" i="3"/>
  <c r="R145" i="3"/>
  <c r="R150" i="3"/>
  <c r="V154" i="3" l="1"/>
  <c r="V149" i="3"/>
  <c r="V144" i="3"/>
  <c r="V139" i="3"/>
  <c r="V134" i="3"/>
  <c r="V129" i="3"/>
  <c r="C78"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T154" i="3"/>
  <c r="T149" i="3"/>
  <c r="T144" i="3"/>
  <c r="T139" i="3"/>
  <c r="T134" i="3"/>
  <c r="T129" i="3"/>
  <c r="T153" i="3"/>
  <c r="T148" i="3"/>
  <c r="T143" i="3"/>
  <c r="T138" i="3"/>
  <c r="T133" i="3"/>
  <c r="T128" i="3"/>
  <c r="T152" i="3"/>
  <c r="T147" i="3"/>
  <c r="T142" i="3"/>
  <c r="T137" i="3"/>
  <c r="T132" i="3"/>
  <c r="T127" i="3"/>
  <c r="E77" i="3"/>
  <c r="D77" i="3"/>
  <c r="C77" i="3"/>
  <c r="T151" i="3"/>
  <c r="T146" i="3"/>
  <c r="T141" i="3"/>
  <c r="T136" i="3"/>
  <c r="T131" i="3"/>
  <c r="T126" i="3"/>
  <c r="T155" i="3"/>
  <c r="T150" i="3"/>
  <c r="T145" i="3"/>
  <c r="T140" i="3"/>
  <c r="T135" i="3"/>
  <c r="T130" i="3"/>
  <c r="T125" i="3"/>
  <c r="X154" i="3"/>
  <c r="X149" i="3"/>
  <c r="X144" i="3"/>
  <c r="X139" i="3"/>
  <c r="X134" i="3"/>
  <c r="X129" i="3"/>
  <c r="X153" i="3"/>
  <c r="X148" i="3"/>
  <c r="X143" i="3"/>
  <c r="X138" i="3"/>
  <c r="X133" i="3"/>
  <c r="X128" i="3"/>
  <c r="D79" i="3"/>
  <c r="E79" i="3"/>
  <c r="X152" i="3"/>
  <c r="X147" i="3"/>
  <c r="X142" i="3"/>
  <c r="X137" i="3"/>
  <c r="X132" i="3"/>
  <c r="X127" i="3"/>
  <c r="C79" i="3"/>
  <c r="X151" i="3"/>
  <c r="X146" i="3"/>
  <c r="X141" i="3"/>
  <c r="X136" i="3"/>
  <c r="X131" i="3"/>
  <c r="X126" i="3"/>
  <c r="X155" i="3"/>
  <c r="X150" i="3"/>
  <c r="X145" i="3"/>
  <c r="X140" i="3"/>
  <c r="X135" i="3"/>
  <c r="X130" i="3"/>
  <c r="X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5" authorId="0" shapeId="0" xr:uid="{00000000-0006-0000-0400-000001000000}">
      <text>
        <r>
          <rPr>
            <sz val="11"/>
            <rFont val="Calibri"/>
          </rPr>
          <t>The Image Profile and VIB Acceptance Levels must be verified.</t>
        </r>
      </text>
    </comment>
    <comment ref="K15" authorId="0" shapeId="0" xr:uid="{00000000-0006-0000-0400-000002000000}">
      <text>
        <r>
          <rPr>
            <sz val="11"/>
            <rFont val="Calibri"/>
          </rPr>
          <t>The VMM must employ a deny-all, permit-by-exception policy to allow the execution of authorized software programs and guest VMs by verifying Image Profile and VIP Acceptance Levels.</t>
        </r>
      </text>
    </comment>
    <comment ref="J26" authorId="0" shapeId="0" xr:uid="{00000000-0006-0000-0400-000003000000}">
      <text>
        <r>
          <rPr>
            <sz val="11"/>
            <rFont val="Calibri"/>
          </rPr>
          <t>The VMM must use DoD-approved encryption to protect the confidentiality of remote access sessions.</t>
        </r>
      </text>
    </comment>
    <comment ref="K26" authorId="0" shapeId="0" xr:uid="{00000000-0006-0000-0400-00000C000000}">
      <text>
        <r>
          <rPr>
            <sz val="11"/>
            <rFont val="Calibri"/>
          </rPr>
          <t>The SSH daemon must be configured to only use Message Authentication Codes (MACs) employing FIPS 140-2 approved cryptographic hash algorithms.</t>
        </r>
      </text>
    </comment>
    <comment ref="L26" authorId="0" shapeId="0" xr:uid="{00000000-0006-0000-0400-000004000000}">
      <text>
        <r>
          <rPr>
            <sz val="11"/>
            <rFont val="Calibri"/>
          </rPr>
          <t>The SSH daemon must be configured to only use FIPS 140-2 approved ciphers.</t>
        </r>
      </text>
    </comment>
    <comment ref="M26" authorId="0" shapeId="0" xr:uid="{00000000-0006-0000-0400-000005000000}">
      <text>
        <r>
          <rPr>
            <sz val="11"/>
            <rFont val="Calibri"/>
          </rPr>
          <t>The VMM must implement replay-resistant authentication mechanisms for network access to privileged accounts by using Active Directory for local user authentication.</t>
        </r>
      </text>
    </comment>
    <comment ref="N26" authorId="0" shapeId="0" xr:uid="{00000000-0006-0000-0400-000006000000}">
      <text>
        <r>
          <rPr>
            <sz val="11"/>
            <rFont val="Calibri"/>
          </rPr>
          <t>The VMM must implement replay-resistant authentication mechanisms for network access to privileged accounts by using the vSphere Authentication Proxy.</t>
        </r>
      </text>
    </comment>
    <comment ref="O26" authorId="0" shapeId="0" xr:uid="{00000000-0006-0000-0400-000007000000}">
      <text>
        <r>
          <rPr>
            <sz val="11"/>
            <rFont val="Calibri"/>
          </rPr>
          <t>The VMM must implement replay-resistant authentication mechanisms for network access to privileged accounts by restricting use of Active Directory ESX Admin group membership.</t>
        </r>
      </text>
    </comment>
    <comment ref="P26" authorId="0" shapeId="0" xr:uid="{00000000-0006-0000-0400-000008000000}">
      <text>
        <r>
          <rPr>
            <sz val="11"/>
            <rFont val="Calibri"/>
          </rPr>
          <t>The VMM must implement cryptographic mechanisms to prevent unauthorized modification of all information at rest on all VMM components by verifying Image Profile and VIP Acceptance Levels.</t>
        </r>
      </text>
    </comment>
    <comment ref="Q26" authorId="0" shapeId="0" xr:uid="{00000000-0006-0000-0400-000009000000}">
      <text>
        <r>
          <rPr>
            <sz val="11"/>
            <rFont val="Calibri"/>
          </rPr>
          <t>The VMM must implement replay-resistant authentication mechanisms for network access to non-privileged accounts by using Active Directory for local user authentication.</t>
        </r>
      </text>
    </comment>
    <comment ref="R26" authorId="0" shapeId="0" xr:uid="{00000000-0006-0000-0400-00000A000000}">
      <text>
        <r>
          <rPr>
            <sz val="11"/>
            <rFont val="Calibri"/>
          </rPr>
          <t>The VMM must implement replay-resistant authentication mechanisms for network access to non-privileged accounts by using the vSphere Authentication Proxy.</t>
        </r>
      </text>
    </comment>
    <comment ref="S26" authorId="0" shapeId="0" xr:uid="{00000000-0006-0000-0400-00000B000000}">
      <text>
        <r>
          <rPr>
            <sz val="11"/>
            <rFont val="Calibri"/>
          </rPr>
          <t>The VMM must implement replay-resistant authentication mechanisms for network access to non-privileged accounts by restricting use of Active Directory ESX Admin group membership.</t>
        </r>
      </text>
    </comment>
    <comment ref="J34" authorId="0" shapeId="0" xr:uid="{00000000-0006-0000-0400-00000D000000}">
      <text>
        <r>
          <rPr>
            <sz val="11"/>
            <rFont val="Calibri"/>
          </rPr>
          <t>The system must set a timeout to automatically disable idle sessions after a predetermined period.</t>
        </r>
      </text>
    </comment>
    <comment ref="K34" authorId="0" shapeId="0" xr:uid="{00000000-0006-0000-0400-00000E000000}">
      <text>
        <r>
          <rPr>
            <sz val="11"/>
            <rFont val="Calibri"/>
          </rPr>
          <t>The system must terminate shell services after a predetermined period.</t>
        </r>
      </text>
    </comment>
    <comment ref="L34" authorId="0" shapeId="0" xr:uid="{00000000-0006-0000-0400-00000F000000}">
      <text>
        <r>
          <rPr>
            <sz val="11"/>
            <rFont val="Calibri"/>
          </rPr>
          <t>The system must logout of the console UI after a predetermined period.</t>
        </r>
      </text>
    </comment>
    <comment ref="M34" authorId="0" shapeId="0" xr:uid="{00000000-0006-0000-0400-000010000000}">
      <text>
        <r>
          <rPr>
            <sz val="11"/>
            <rFont val="Calibri"/>
          </rPr>
          <t>The VMM must automatically terminate a user session after inactivity timeouts have expired or at shutdown by setting an idle timeout.</t>
        </r>
      </text>
    </comment>
    <comment ref="N34" authorId="0" shapeId="0" xr:uid="{00000000-0006-0000-0400-000011000000}">
      <text>
        <r>
          <rPr>
            <sz val="11"/>
            <rFont val="Calibri"/>
          </rPr>
          <t>The VMM must automatically terminate a user session after inactivity timeouts have expired or at shutdown by setting an idle timeout on shell services.</t>
        </r>
      </text>
    </comment>
    <comment ref="O34" authorId="0" shapeId="0" xr:uid="{00000000-0006-0000-0400-000012000000}">
      <text>
        <r>
          <rPr>
            <sz val="11"/>
            <rFont val="Calibri"/>
          </rPr>
          <t>The VMM must automatically terminate a user session after inactivity timeouts have expired or at shutdown.</t>
        </r>
      </text>
    </comment>
    <comment ref="J35" authorId="0" shapeId="0" xr:uid="{00000000-0006-0000-0400-000013000000}">
      <text>
        <r>
          <rPr>
            <sz val="11"/>
            <rFont val="Calibri"/>
          </rPr>
          <t>The system must configure the firewall to restrict access to services running on the host.</t>
        </r>
      </text>
    </comment>
    <comment ref="K35" authorId="0" shapeId="0" xr:uid="{00000000-0006-0000-0400-000014000000}">
      <text>
        <r>
          <rPr>
            <sz val="11"/>
            <rFont val="Calibri"/>
          </rPr>
          <t>The system must configure the firewall to block network traffic by default.</t>
        </r>
      </text>
    </comment>
    <comment ref="J38" authorId="0" shapeId="0" xr:uid="{00000000-0006-0000-0400-000015000000}">
      <text>
        <r>
          <rPr>
            <sz val="11"/>
            <rFont val="Calibri"/>
          </rPr>
          <t>The SSH daemon must not permit root logins.</t>
        </r>
      </text>
    </comment>
    <comment ref="K38" authorId="0" shapeId="0" xr:uid="{00000000-0006-0000-0400-000016000000}">
      <text>
        <r>
          <rPr>
            <sz val="11"/>
            <rFont val="Calibri"/>
          </rPr>
          <t>The system must remove keys from the SSH authorized_keys file.</t>
        </r>
      </text>
    </comment>
    <comment ref="L38" authorId="0" shapeId="0" xr:uid="{00000000-0006-0000-0400-000017000000}">
      <text>
        <r>
          <rPr>
            <sz val="11"/>
            <rFont val="Calibri"/>
          </rPr>
          <t>Active Directory ESX Admin group membership must not be used.</t>
        </r>
      </text>
    </comment>
    <comment ref="J39" authorId="0" shapeId="0" xr:uid="{00000000-0006-0000-0400-000018000000}">
      <text>
        <r>
          <rPr>
            <sz val="11"/>
            <rFont val="Calibri"/>
          </rPr>
          <t>The system must disable the Managed Object Browser (MOB).</t>
        </r>
      </text>
    </comment>
    <comment ref="K39" authorId="0" shapeId="0" xr:uid="{00000000-0006-0000-0400-000019000000}">
      <text>
        <r>
          <rPr>
            <sz val="11"/>
            <rFont val="Calibri"/>
          </rPr>
          <t>The VMM must be configured to disable non-essential capabilities by disabling SSH.</t>
        </r>
      </text>
    </comment>
    <comment ref="L39" authorId="0" shapeId="0" xr:uid="{00000000-0006-0000-0400-00001A000000}">
      <text>
        <r>
          <rPr>
            <sz val="11"/>
            <rFont val="Calibri"/>
          </rPr>
          <t>The system must disable ESXi Shell unless needed for diagnostics or troubleshooting.</t>
        </r>
      </text>
    </comment>
    <comment ref="M39" authorId="0" shapeId="0" xr:uid="{00000000-0006-0000-0400-00001B000000}">
      <text>
        <r>
          <rPr>
            <sz val="11"/>
            <rFont val="Calibri"/>
          </rPr>
          <t>SNMP must be configured properly.</t>
        </r>
      </text>
    </comment>
    <comment ref="J41" authorId="0" shapeId="0" xr:uid="{00000000-0006-0000-0400-00001C000000}">
      <text>
        <r>
          <rPr>
            <sz val="11"/>
            <rFont val="Calibri"/>
          </rPr>
          <t>The system must enforce the limit of three consecutive invalid logon attempts by a user.</t>
        </r>
      </text>
    </comment>
    <comment ref="K41" authorId="0" shapeId="0" xr:uid="{00000000-0006-0000-0400-00001D000000}">
      <text>
        <r>
          <rPr>
            <sz val="11"/>
            <rFont val="Calibri"/>
          </rPr>
          <t>The system must enforce the unlock timeout of 15 minutes after a user account is locked out.</t>
        </r>
      </text>
    </comment>
    <comment ref="J48" authorId="0" shapeId="0" xr:uid="{00000000-0006-0000-0400-00001E000000}">
      <text>
        <r>
          <rPr>
            <sz val="11"/>
            <rFont val="Calibri"/>
          </rPr>
          <t>The system must not provide root/administrator level access to CIM-based hardware monitoring tools or other third-party applications.</t>
        </r>
      </text>
    </comment>
    <comment ref="J50" authorId="0" shapeId="0" xr:uid="{00000000-0006-0000-0400-00001F000000}">
      <text>
        <r>
          <rPr>
            <sz val="11"/>
            <rFont val="Calibri"/>
          </rPr>
          <t>The system must use Active Directory for local user authentication.</t>
        </r>
      </text>
    </comment>
    <comment ref="K50" authorId="0" shapeId="0" xr:uid="{00000000-0006-0000-0400-000020000000}">
      <text>
        <r>
          <rPr>
            <sz val="11"/>
            <rFont val="Calibri"/>
          </rPr>
          <t>The VMM must require individuals to be authenticated with an individual authenticator prior to using a group authenticator by using Active Directory for local user authentication.</t>
        </r>
      </text>
    </comment>
    <comment ref="J56" authorId="0" shapeId="0" xr:uid="{00000000-0006-0000-0400-000021000000}">
      <text>
        <r>
          <rPr>
            <sz val="11"/>
            <rFont val="Calibri"/>
          </rPr>
          <t>The system must use multifactor authentication for local access to privileged accounts.</t>
        </r>
      </text>
    </comment>
    <comment ref="K56" authorId="0" shapeId="0" xr:uid="{00000000-0006-0000-0400-000022000000}">
      <text>
        <r>
          <rPr>
            <sz val="11"/>
            <rFont val="Calibri"/>
          </rPr>
          <t>The VMM must require individuals to be authenticated with an individual authenticator prior to using a group authenticator by using the vSphere Authentication Proxy.</t>
        </r>
      </text>
    </comment>
    <comment ref="L56" authorId="0" shapeId="0" xr:uid="{00000000-0006-0000-0400-000023000000}">
      <text>
        <r>
          <rPr>
            <sz val="11"/>
            <rFont val="Calibri"/>
          </rPr>
          <t>The VMM must require individuals to be authenticated with an individual authenticator prior to using a group authenticator by restricting use of Active Directory ESX Admin group membership.</t>
        </r>
      </text>
    </comment>
    <comment ref="J63" authorId="0" shapeId="0" xr:uid="{00000000-0006-0000-0400-000024000000}">
      <text>
        <r>
          <rPr>
            <sz val="11"/>
            <rFont val="Calibri"/>
          </rPr>
          <t>The system must have all security patches and updates installed.</t>
        </r>
      </text>
    </comment>
    <comment ref="J64" authorId="0" shapeId="0" xr:uid="{00000000-0006-0000-0400-000025000000}">
      <text>
        <r>
          <rPr>
            <sz val="11"/>
            <rFont val="Calibri"/>
          </rPr>
          <t>The system must have all security patches and updates installed.</t>
        </r>
      </text>
    </comment>
    <comment ref="J70" authorId="0" shapeId="0" xr:uid="{00000000-0006-0000-0400-000026000000}">
      <text>
        <r>
          <rPr>
            <sz val="11"/>
            <rFont val="Calibri"/>
          </rPr>
          <t>Remote logging for ESXi hosts must be configured.</t>
        </r>
      </text>
    </comment>
    <comment ref="K70" authorId="0" shapeId="0" xr:uid="{00000000-0006-0000-0400-000027000000}">
      <text>
        <r>
          <rPr>
            <sz val="11"/>
            <rFont val="Calibri"/>
          </rPr>
          <t>The system must produce audit records containing information to establish what type of events occurred.</t>
        </r>
      </text>
    </comment>
    <comment ref="L70" authorId="0" shapeId="0" xr:uid="{00000000-0006-0000-0400-000028000000}">
      <text>
        <r>
          <rPr>
            <sz val="11"/>
            <rFont val="Calibri"/>
          </rPr>
          <t>The system must enable a persistent log location for all locally stored logs.</t>
        </r>
      </text>
    </comment>
    <comment ref="M70" authorId="0" shapeId="0" xr:uid="{00000000-0006-0000-0400-000029000000}">
      <text>
        <r>
          <rPr>
            <sz val="11"/>
            <rFont val="Calibri"/>
          </rPr>
          <t>The VMM must support the capability to centrally review and analyze audit records from multiple components within the system by configuring remote logging.</t>
        </r>
      </text>
    </comment>
    <comment ref="J71" authorId="0" shapeId="0" xr:uid="{00000000-0006-0000-0400-00002A000000}">
      <text>
        <r>
          <rPr>
            <sz val="11"/>
            <rFont val="Calibri"/>
          </rPr>
          <t>The system must enable a persistent log location for all locally stored logs.</t>
        </r>
      </text>
    </comment>
    <comment ref="J72" authorId="0" shapeId="0" xr:uid="{00000000-0006-0000-0400-00002B000000}">
      <text>
        <r>
          <rPr>
            <sz val="11"/>
            <rFont val="Calibri"/>
          </rPr>
          <t>The system must configure NTP time synchronization.</t>
        </r>
      </text>
    </comment>
    <comment ref="K72" authorId="0" shapeId="0" xr:uid="{00000000-0006-0000-0400-00002C000000}">
      <text>
        <r>
          <rPr>
            <sz val="11"/>
            <rFont val="Calibri"/>
          </rPr>
          <t>The VMM must synchronize internal information system clocks to the authoritative time source when the time difference is greater than one second.</t>
        </r>
      </text>
    </comment>
    <comment ref="J73" authorId="0" shapeId="0" xr:uid="{00000000-0006-0000-0400-00002D000000}">
      <text>
        <r>
          <rPr>
            <sz val="11"/>
            <rFont val="Calibri"/>
          </rPr>
          <t>The system must produce audit records containing information to establish what type of events occurred.</t>
        </r>
      </text>
    </comment>
    <comment ref="K73" authorId="0" shapeId="0" xr:uid="{00000000-0006-0000-0400-00002E000000}">
      <text>
        <r>
          <rPr>
            <sz val="11"/>
            <rFont val="Calibri"/>
          </rPr>
          <t>The VMM must support the capability to centrally review and analyze audit records from multiple components within the system by configuring remote logging.</t>
        </r>
      </text>
    </comment>
    <comment ref="J77" authorId="0" shapeId="0" xr:uid="{00000000-0006-0000-0400-00002F000000}">
      <text>
        <r>
          <rPr>
            <sz val="11"/>
            <rFont val="Calibri"/>
          </rPr>
          <t>Remote logging for ESXi hosts must be configured.</t>
        </r>
      </text>
    </comment>
    <comment ref="K77" authorId="0" shapeId="0" xr:uid="{00000000-0006-0000-0400-000030000000}">
      <text>
        <r>
          <rPr>
            <sz val="11"/>
            <rFont val="Calibri"/>
          </rPr>
          <t>The VMM must off-load audit records onto a different system or media than the system being audited by configuring remote logging.</t>
        </r>
      </text>
    </comment>
    <comment ref="L77" authorId="0" shapeId="0" xr:uid="{00000000-0006-0000-0400-000031000000}">
      <text>
        <r>
          <rPr>
            <sz val="11"/>
            <rFont val="Calibri"/>
          </rPr>
          <t>The VMM must, at a minimum, off-load interconnected systems in real time and off-load standalone systems weekly by configuring remote logging.</t>
        </r>
      </text>
    </comment>
    <comment ref="J79" authorId="0" shapeId="0" xr:uid="{00000000-0006-0000-0400-000032000000}">
      <text>
        <r>
          <rPr>
            <sz val="11"/>
            <rFont val="Calibri"/>
          </rPr>
          <t>The system must enable the VSAN Health Check.</t>
        </r>
      </text>
    </comment>
    <comment ref="J105" authorId="0" shapeId="0" xr:uid="{00000000-0006-0000-0400-000033000000}">
      <text>
        <r>
          <rPr>
            <sz val="11"/>
            <rFont val="Calibri"/>
          </rPr>
          <t>The system must protect the confidentiality and integrity of transmitted information by isolating vMotion traffic.</t>
        </r>
      </text>
    </comment>
    <comment ref="K105" authorId="0" shapeId="0" xr:uid="{00000000-0006-0000-0400-000037000000}">
      <text>
        <r>
          <rPr>
            <sz val="11"/>
            <rFont val="Calibri"/>
          </rPr>
          <t>The system must protect the confidentiality and integrity of transmitted information by protecting ESXi management traffic.</t>
        </r>
      </text>
    </comment>
    <comment ref="L105" authorId="0" shapeId="0" xr:uid="{00000000-0006-0000-0400-000038000000}">
      <text>
        <r>
          <rPr>
            <sz val="11"/>
            <rFont val="Calibri"/>
          </rPr>
          <t>The system must protect the confidentiality and integrity of transmitted information by protecting IP based management traffic.</t>
        </r>
      </text>
    </comment>
    <comment ref="M105" authorId="0" shapeId="0" xr:uid="{00000000-0006-0000-0400-000039000000}">
      <text>
        <r>
          <rPr>
            <sz val="11"/>
            <rFont val="Calibri"/>
          </rPr>
          <t>The system must protect the confidentiality and integrity of transmitted information.</t>
        </r>
      </text>
    </comment>
    <comment ref="N105" authorId="0" shapeId="0" xr:uid="{00000000-0006-0000-0400-00003A000000}">
      <text>
        <r>
          <rPr>
            <sz val="11"/>
            <rFont val="Calibri"/>
          </rPr>
          <t>The system must protect the confidentiality and integrity of transmitted information by utilizing different TCP/IP stacks where possible.</t>
        </r>
      </text>
    </comment>
    <comment ref="O105" authorId="0" shapeId="0" xr:uid="{00000000-0006-0000-0400-00003B000000}">
      <text>
        <r>
          <rPr>
            <sz val="11"/>
            <rFont val="Calibri"/>
          </rPr>
          <t>The virtual switch Forged Transmits policy must be set to reject.</t>
        </r>
      </text>
    </comment>
    <comment ref="P105" authorId="0" shapeId="0" xr:uid="{00000000-0006-0000-0400-00003C000000}">
      <text>
        <r>
          <rPr>
            <sz val="11"/>
            <rFont val="Calibri"/>
          </rPr>
          <t>The virtual switch MAC Address Change policy must be set to reject.</t>
        </r>
      </text>
    </comment>
    <comment ref="Q105" authorId="0" shapeId="0" xr:uid="{00000000-0006-0000-0400-00003D000000}">
      <text>
        <r>
          <rPr>
            <sz val="11"/>
            <rFont val="Calibri"/>
          </rPr>
          <t>The virtual switch Promiscuous Mode policy must be set to reject.</t>
        </r>
      </text>
    </comment>
    <comment ref="R105" authorId="0" shapeId="0" xr:uid="{00000000-0006-0000-0400-00003E000000}">
      <text>
        <r>
          <rPr>
            <sz val="11"/>
            <rFont val="Calibri"/>
          </rPr>
          <t>All port groups must be configured to a value other than that of the native VLAN.</t>
        </r>
      </text>
    </comment>
    <comment ref="S105" authorId="0" shapeId="0" xr:uid="{00000000-0006-0000-0400-00003F000000}">
      <text>
        <r>
          <rPr>
            <sz val="11"/>
            <rFont val="Calibri"/>
          </rPr>
          <t>All port groups must not be configured to VLAN 4095 unless Virtual Guest Tagging (VGT) is required.</t>
        </r>
      </text>
    </comment>
    <comment ref="T105" authorId="0" shapeId="0" xr:uid="{00000000-0006-0000-0400-000034000000}">
      <text>
        <r>
          <rPr>
            <sz val="11"/>
            <rFont val="Calibri"/>
          </rPr>
          <t>All port groups must not be configured to VLAN values reserved by upstream physical switches.</t>
        </r>
      </text>
    </comment>
    <comment ref="U105" authorId="0" shapeId="0" xr:uid="{00000000-0006-0000-0400-000035000000}">
      <text>
        <r>
          <rPr>
            <sz val="11"/>
            <rFont val="Calibri"/>
          </rPr>
          <t>Virtual switch VLANs must be fully documented and have only the required VLANs.</t>
        </r>
      </text>
    </comment>
    <comment ref="V105" authorId="0" shapeId="0" xr:uid="{00000000-0006-0000-0400-000036000000}">
      <text>
        <r>
          <rPr>
            <sz val="11"/>
            <rFont val="Calibri"/>
          </rPr>
          <t>The system must protect the confidentiality and integrity of transmitted information by isolating IP-based storage traffic.</t>
        </r>
      </text>
    </comment>
    <comment ref="J106" authorId="0" shapeId="0" xr:uid="{00000000-0006-0000-0400-000040000000}">
      <text>
        <r>
          <rPr>
            <sz val="11"/>
            <rFont val="Calibri"/>
          </rPr>
          <t>The connectivity between VSAN Health Check and public Hardware Compatibility List must be disabled or restricted by use of an external proxy server.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system must enforce the limit of three consecutive invalid logon attempts by a user.</t>
        </r>
      </text>
    </comment>
    <comment ref="I2" authorId="0" shapeId="0" xr:uid="{00000000-0006-0000-0500-000002000000}">
      <text>
        <r>
          <rPr>
            <sz val="11"/>
            <rFont val="Calibri"/>
          </rPr>
          <t>The system must enforce the unlock timeout of 15 minutes after a user account is locked out.</t>
        </r>
      </text>
    </comment>
    <comment ref="H3" authorId="0" shapeId="0" xr:uid="{00000000-0006-0000-0500-000003000000}">
      <text>
        <r>
          <rPr>
            <sz val="11"/>
            <rFont val="Calibri"/>
          </rPr>
          <t>The system must use Active Directory for local user authentication.</t>
        </r>
      </text>
    </comment>
    <comment ref="I3" authorId="0" shapeId="0" xr:uid="{00000000-0006-0000-0500-000004000000}">
      <text>
        <r>
          <rPr>
            <sz val="11"/>
            <rFont val="Calibri"/>
          </rPr>
          <t>The VMM must require individuals to be authenticated with an individual authenticator prior to using a group authenticator by using Active Directory for local user authentication.</t>
        </r>
      </text>
    </comment>
    <comment ref="H6" authorId="0" shapeId="0" xr:uid="{00000000-0006-0000-0500-000005000000}">
      <text>
        <r>
          <rPr>
            <sz val="11"/>
            <rFont val="Calibri"/>
          </rPr>
          <t>The system must disable Inter-VM transparent page sharing.</t>
        </r>
      </text>
    </comment>
    <comment ref="H7" authorId="0" shapeId="0" xr:uid="{00000000-0006-0000-0500-000006000000}">
      <text>
        <r>
          <rPr>
            <sz val="11"/>
            <rFont val="Calibri"/>
          </rPr>
          <t>Remote logging for ESXi hosts must be configured.</t>
        </r>
      </text>
    </comment>
    <comment ref="I7" authorId="0" shapeId="0" xr:uid="{00000000-0006-0000-0500-00000B000000}">
      <text>
        <r>
          <rPr>
            <sz val="11"/>
            <rFont val="Calibri"/>
          </rPr>
          <t>The system must produce audit records containing information to establish what type of events occurred.</t>
        </r>
      </text>
    </comment>
    <comment ref="J7" authorId="0" shapeId="0" xr:uid="{00000000-0006-0000-0500-000007000000}">
      <text>
        <r>
          <rPr>
            <sz val="11"/>
            <rFont val="Calibri"/>
          </rPr>
          <t>The system must enable a persistent log location for all locally stored logs.</t>
        </r>
      </text>
    </comment>
    <comment ref="K7" authorId="0" shapeId="0" xr:uid="{00000000-0006-0000-0500-000008000000}">
      <text>
        <r>
          <rPr>
            <sz val="11"/>
            <rFont val="Calibri"/>
          </rPr>
          <t>The VMM must support the capability to centrally review and analyze audit records from multiple components within the system by configuring remote logging.</t>
        </r>
      </text>
    </comment>
    <comment ref="L7" authorId="0" shapeId="0" xr:uid="{00000000-0006-0000-0500-000009000000}">
      <text>
        <r>
          <rPr>
            <sz val="11"/>
            <rFont val="Calibri"/>
          </rPr>
          <t>The VMM must off-load audit records onto a different system or media than the system being audited by configuring remote logging.</t>
        </r>
      </text>
    </comment>
    <comment ref="M7" authorId="0" shapeId="0" xr:uid="{00000000-0006-0000-0500-00000A000000}">
      <text>
        <r>
          <rPr>
            <sz val="11"/>
            <rFont val="Calibri"/>
          </rPr>
          <t>The VMM must, at a minimum, off-load interconnected systems in real time and off-load standalone systems weekly by configuring remote logging.</t>
        </r>
      </text>
    </comment>
    <comment ref="H10" authorId="0" shapeId="0" xr:uid="{00000000-0006-0000-0500-00000C000000}">
      <text>
        <r>
          <rPr>
            <sz val="11"/>
            <rFont val="Calibri"/>
          </rPr>
          <t>The Image Profile and VIB Acceptance Levels must be verified.</t>
        </r>
      </text>
    </comment>
    <comment ref="I10" authorId="0" shapeId="0" xr:uid="{00000000-0006-0000-0500-00000D000000}">
      <text>
        <r>
          <rPr>
            <sz val="11"/>
            <rFont val="Calibri"/>
          </rPr>
          <t>The VMM must employ a deny-all, permit-by-exception policy to allow the execution of authorized software programs and guest VMs by verifying Image Profile and VIP Acceptance Levels.</t>
        </r>
      </text>
    </comment>
    <comment ref="H14" authorId="0" shapeId="0" xr:uid="{00000000-0006-0000-0500-00000E000000}">
      <text>
        <r>
          <rPr>
            <sz val="11"/>
            <rFont val="Calibri"/>
          </rPr>
          <t>The system must disable the Managed Object Browser (MOB).</t>
        </r>
      </text>
    </comment>
    <comment ref="I14" authorId="0" shapeId="0" xr:uid="{00000000-0006-0000-0500-00000F000000}">
      <text>
        <r>
          <rPr>
            <sz val="11"/>
            <rFont val="Calibri"/>
          </rPr>
          <t>The VMM must be configured to disable non-essential capabilities by disabling SSH.</t>
        </r>
      </text>
    </comment>
    <comment ref="J14" authorId="0" shapeId="0" xr:uid="{00000000-0006-0000-0500-000010000000}">
      <text>
        <r>
          <rPr>
            <sz val="11"/>
            <rFont val="Calibri"/>
          </rPr>
          <t>The system must disable ESXi Shell unless needed for diagnostics or troubleshooting.</t>
        </r>
      </text>
    </comment>
    <comment ref="K14" authorId="0" shapeId="0" xr:uid="{00000000-0006-0000-0500-000011000000}">
      <text>
        <r>
          <rPr>
            <sz val="11"/>
            <rFont val="Calibri"/>
          </rPr>
          <t>The system must prevent unintended use of the dvFilter network APIs.</t>
        </r>
      </text>
    </comment>
    <comment ref="H16" authorId="0" shapeId="0" xr:uid="{00000000-0006-0000-0500-000012000000}">
      <text>
        <r>
          <rPr>
            <sz val="11"/>
            <rFont val="Calibri"/>
          </rPr>
          <t>The VMM must use DoD-approved encryption to protect the confidentiality of remote access sessions.</t>
        </r>
      </text>
    </comment>
    <comment ref="I16" authorId="0" shapeId="0" xr:uid="{00000000-0006-0000-0500-00001A000000}">
      <text>
        <r>
          <rPr>
            <sz val="11"/>
            <rFont val="Calibri"/>
          </rPr>
          <t>The SSH daemon must be configured to only use Message Authentication Codes (MACs) employing FIPS 140-2 approved cryptographic hash algorithms.</t>
        </r>
      </text>
    </comment>
    <comment ref="J16" authorId="0" shapeId="0" xr:uid="{00000000-0006-0000-0500-00001B000000}">
      <text>
        <r>
          <rPr>
            <sz val="11"/>
            <rFont val="Calibri"/>
          </rPr>
          <t>The SSH daemon must be configured to only use FIPS 140-2 approved ciphers.</t>
        </r>
      </text>
    </comment>
    <comment ref="K16" authorId="0" shapeId="0" xr:uid="{00000000-0006-0000-0500-00001C000000}">
      <text>
        <r>
          <rPr>
            <sz val="11"/>
            <rFont val="Calibri"/>
          </rPr>
          <t>The VMM must accept Personal Identity Verification (PIV) credentials.</t>
        </r>
      </text>
    </comment>
    <comment ref="L16" authorId="0" shapeId="0" xr:uid="{00000000-0006-0000-0500-00001D000000}">
      <text>
        <r>
          <rPr>
            <sz val="11"/>
            <rFont val="Calibri"/>
          </rPr>
          <t>The VMM must implement replay-resistant authentication mechanisms for network access to privileged accounts by using Active Directory for local user authentication.</t>
        </r>
      </text>
    </comment>
    <comment ref="M16" authorId="0" shapeId="0" xr:uid="{00000000-0006-0000-0500-00001E000000}">
      <text>
        <r>
          <rPr>
            <sz val="11"/>
            <rFont val="Calibri"/>
          </rPr>
          <t>The VMM must implement replay-resistant authentication mechanisms for network access to privileged accounts by using the vSphere Authentication Proxy.</t>
        </r>
      </text>
    </comment>
    <comment ref="N16" authorId="0" shapeId="0" xr:uid="{00000000-0006-0000-0500-000013000000}">
      <text>
        <r>
          <rPr>
            <sz val="11"/>
            <rFont val="Calibri"/>
          </rPr>
          <t>The VMM must implement replay-resistant authentication mechanisms for network access to privileged accounts by restricting use of Active Directory ESX Admin group membership.</t>
        </r>
      </text>
    </comment>
    <comment ref="O16" authorId="0" shapeId="0" xr:uid="{00000000-0006-0000-0500-000014000000}">
      <text>
        <r>
          <rPr>
            <sz val="11"/>
            <rFont val="Calibri"/>
          </rPr>
          <t>The VMM must electronically verify Personal Identity Verification (PIV) credentials.</t>
        </r>
      </text>
    </comment>
    <comment ref="P16" authorId="0" shapeId="0" xr:uid="{00000000-0006-0000-0500-000015000000}">
      <text>
        <r>
          <rPr>
            <sz val="11"/>
            <rFont val="Calibri"/>
          </rPr>
          <t>The VMM must implement cryptographic mechanisms to prevent unauthorized modification of all information at rest on all VMM components by verifying Image Profile and VIP Acceptance Levels.</t>
        </r>
      </text>
    </comment>
    <comment ref="Q16" authorId="0" shapeId="0" xr:uid="{00000000-0006-0000-0500-000016000000}">
      <text>
        <r>
          <rPr>
            <sz val="11"/>
            <rFont val="Calibri"/>
          </rPr>
          <t>The VMM must implement replay-resistant authentication mechanisms for network access to non-privileged accounts by using Active Directory for local user authentication.</t>
        </r>
      </text>
    </comment>
    <comment ref="R16" authorId="0" shapeId="0" xr:uid="{00000000-0006-0000-0500-000017000000}">
      <text>
        <r>
          <rPr>
            <sz val="11"/>
            <rFont val="Calibri"/>
          </rPr>
          <t>The VMM must implement replay-resistant authentication mechanisms for network access to non-privileged accounts by using the vSphere Authentication Proxy.</t>
        </r>
      </text>
    </comment>
    <comment ref="S16" authorId="0" shapeId="0" xr:uid="{00000000-0006-0000-0500-000018000000}">
      <text>
        <r>
          <rPr>
            <sz val="11"/>
            <rFont val="Calibri"/>
          </rPr>
          <t>The VMM must implement replay-resistant authentication mechanisms for network access to non-privileged accounts by restricting use of Active Directory ESX Admin group membership.</t>
        </r>
      </text>
    </comment>
    <comment ref="T16" authorId="0" shapeId="0" xr:uid="{00000000-0006-0000-0500-000019000000}">
      <text>
        <r>
          <rPr>
            <sz val="11"/>
            <rFont val="Calibri"/>
          </rPr>
          <t>The VMM must only allow the use of DoD PKI-established certificate authorities for verification of the establishment of protected sessions.</t>
        </r>
      </text>
    </comment>
    <comment ref="H20" authorId="0" shapeId="0" xr:uid="{00000000-0006-0000-0500-00001F000000}">
      <text>
        <r>
          <rPr>
            <sz val="11"/>
            <rFont val="Calibri"/>
          </rPr>
          <t>The SSH daemon must be configured to not allow gateway ports.</t>
        </r>
      </text>
    </comment>
    <comment ref="I20" authorId="0" shapeId="0" xr:uid="{00000000-0006-0000-0500-000020000000}">
      <text>
        <r>
          <rPr>
            <sz val="11"/>
            <rFont val="Calibri"/>
          </rPr>
          <t>The SSH daemon must not permit tunnels.</t>
        </r>
      </text>
    </comment>
    <comment ref="J20" authorId="0" shapeId="0" xr:uid="{00000000-0006-0000-0500-000021000000}">
      <text>
        <r>
          <rPr>
            <sz val="11"/>
            <rFont val="Calibri"/>
          </rPr>
          <t>The system must configure the firewall to restrict access to services running on the host.</t>
        </r>
      </text>
    </comment>
    <comment ref="K20" authorId="0" shapeId="0" xr:uid="{00000000-0006-0000-0500-000022000000}">
      <text>
        <r>
          <rPr>
            <sz val="11"/>
            <rFont val="Calibri"/>
          </rPr>
          <t>The system must configure the firewall to block network traffic by default.</t>
        </r>
      </text>
    </comment>
    <comment ref="L20" authorId="0" shapeId="0" xr:uid="{00000000-0006-0000-0500-000023000000}">
      <text>
        <r>
          <rPr>
            <sz val="11"/>
            <rFont val="Calibri"/>
          </rPr>
          <t>The virtual switch Forged Transmits policy must be set to reject.</t>
        </r>
      </text>
    </comment>
    <comment ref="M20" authorId="0" shapeId="0" xr:uid="{00000000-0006-0000-0500-000024000000}">
      <text>
        <r>
          <rPr>
            <sz val="11"/>
            <rFont val="Calibri"/>
          </rPr>
          <t>The virtual switch MAC Address Change policy must be set to reject.</t>
        </r>
      </text>
    </comment>
    <comment ref="N20" authorId="0" shapeId="0" xr:uid="{00000000-0006-0000-0500-000025000000}">
      <text>
        <r>
          <rPr>
            <sz val="11"/>
            <rFont val="Calibri"/>
          </rPr>
          <t>The virtual switch Promiscuous Mode policy must be set to reject.</t>
        </r>
      </text>
    </comment>
    <comment ref="H21" authorId="0" shapeId="0" xr:uid="{00000000-0006-0000-0500-000026000000}">
      <text>
        <r>
          <rPr>
            <sz val="11"/>
            <rFont val="Calibri"/>
          </rPr>
          <t>The system must enable lockdown mode to restrict remote access.</t>
        </r>
      </text>
    </comment>
    <comment ref="I21" authorId="0" shapeId="0" xr:uid="{00000000-0006-0000-0500-000027000000}">
      <text>
        <r>
          <rPr>
            <sz val="11"/>
            <rFont val="Calibri"/>
          </rPr>
          <t>The VMM must provide the capability to immediately disconnect or disable remote access to the information system by disabling SSH.</t>
        </r>
      </text>
    </comment>
    <comment ref="H24" authorId="0" shapeId="0" xr:uid="{00000000-0006-0000-0500-000028000000}">
      <text>
        <r>
          <rPr>
            <sz val="11"/>
            <rFont val="Calibri"/>
          </rPr>
          <t>The system must use multifactor authentication for local access to privileged accounts.</t>
        </r>
      </text>
    </comment>
    <comment ref="I24" authorId="0" shapeId="0" xr:uid="{00000000-0006-0000-0500-000029000000}">
      <text>
        <r>
          <rPr>
            <sz val="11"/>
            <rFont val="Calibri"/>
          </rPr>
          <t>The VMM must require individuals to be authenticated with an individual authenticator prior to using a group authenticator by using the vSphere Authentication Proxy.</t>
        </r>
      </text>
    </comment>
    <comment ref="J24" authorId="0" shapeId="0" xr:uid="{00000000-0006-0000-0500-00002A000000}">
      <text>
        <r>
          <rPr>
            <sz val="11"/>
            <rFont val="Calibri"/>
          </rPr>
          <t>The VMM must require individuals to be authenticated with an individual authenticator prior to using a group authenticator by restricting use of Active Directory ESX Admin group membership.</t>
        </r>
      </text>
    </comment>
    <comment ref="K24" authorId="0" shapeId="0" xr:uid="{00000000-0006-0000-0500-00002B000000}">
      <text>
        <r>
          <rPr>
            <sz val="11"/>
            <rFont val="Calibri"/>
          </rPr>
          <t>The VMM must accept Personal Identity Verification (PIV) credentials.</t>
        </r>
      </text>
    </comment>
    <comment ref="L24" authorId="0" shapeId="0" xr:uid="{00000000-0006-0000-0500-00002C000000}">
      <text>
        <r>
          <rPr>
            <sz val="11"/>
            <rFont val="Calibri"/>
          </rPr>
          <t>The VMM must electronically verify Personal Identity Verification (PIV) credentials.</t>
        </r>
      </text>
    </comment>
    <comment ref="H26" authorId="0" shapeId="0" xr:uid="{00000000-0006-0000-0500-00002D000000}">
      <text>
        <r>
          <rPr>
            <sz val="11"/>
            <rFont val="Calibri"/>
          </rPr>
          <t>The system must protect the confidentiality and integrity of transmitted information by isolating vMotion traffic.</t>
        </r>
      </text>
    </comment>
    <comment ref="I26" authorId="0" shapeId="0" xr:uid="{00000000-0006-0000-0500-00002E000000}">
      <text>
        <r>
          <rPr>
            <sz val="11"/>
            <rFont val="Calibri"/>
          </rPr>
          <t>The system must protect the confidentiality and integrity of transmitted information by protecting ESXi management traffic.</t>
        </r>
      </text>
    </comment>
    <comment ref="J26" authorId="0" shapeId="0" xr:uid="{00000000-0006-0000-0500-00002F000000}">
      <text>
        <r>
          <rPr>
            <sz val="11"/>
            <rFont val="Calibri"/>
          </rPr>
          <t>The system must protect the confidentiality and integrity of transmitted information by protecting IP based management traffic.</t>
        </r>
      </text>
    </comment>
    <comment ref="K26" authorId="0" shapeId="0" xr:uid="{00000000-0006-0000-0500-000030000000}">
      <text>
        <r>
          <rPr>
            <sz val="11"/>
            <rFont val="Calibri"/>
          </rPr>
          <t>The system must protect the confidentiality and integrity of transmitted information.</t>
        </r>
      </text>
    </comment>
    <comment ref="L26" authorId="0" shapeId="0" xr:uid="{00000000-0006-0000-0500-000031000000}">
      <text>
        <r>
          <rPr>
            <sz val="11"/>
            <rFont val="Calibri"/>
          </rPr>
          <t>The system must protect the confidentiality and integrity of transmitted information by utilizing different TCP/IP stacks where possible.</t>
        </r>
      </text>
    </comment>
    <comment ref="M26" authorId="0" shapeId="0" xr:uid="{00000000-0006-0000-0500-000032000000}">
      <text>
        <r>
          <rPr>
            <sz val="11"/>
            <rFont val="Calibri"/>
          </rPr>
          <t>All port groups must be configured to a value other than that of the native VLAN.</t>
        </r>
      </text>
    </comment>
    <comment ref="N26" authorId="0" shapeId="0" xr:uid="{00000000-0006-0000-0500-000033000000}">
      <text>
        <r>
          <rPr>
            <sz val="11"/>
            <rFont val="Calibri"/>
          </rPr>
          <t>All port groups must not be configured to VLAN 4095 unless Virtual Guest Tagging (VGT) is required.</t>
        </r>
      </text>
    </comment>
    <comment ref="O26" authorId="0" shapeId="0" xr:uid="{00000000-0006-0000-0500-000034000000}">
      <text>
        <r>
          <rPr>
            <sz val="11"/>
            <rFont val="Calibri"/>
          </rPr>
          <t>All port groups must not be configured to VLAN values reserved by upstream physical switches.</t>
        </r>
      </text>
    </comment>
    <comment ref="P26" authorId="0" shapeId="0" xr:uid="{00000000-0006-0000-0500-000035000000}">
      <text>
        <r>
          <rPr>
            <sz val="11"/>
            <rFont val="Calibri"/>
          </rPr>
          <t>The system must protect the confidentiality and integrity of transmitted information by isolating IP-based storage traffic.</t>
        </r>
      </text>
    </comment>
    <comment ref="Q26" authorId="0" shapeId="0" xr:uid="{00000000-0006-0000-0500-000036000000}">
      <text>
        <r>
          <rPr>
            <sz val="11"/>
            <rFont val="Calibri"/>
          </rPr>
          <t>The connectivity between VSAN Health Check and public Hardware Compatibility List must be disabled or restricted by use of an external proxy server.</t>
        </r>
      </text>
    </comment>
    <comment ref="H27" authorId="0" shapeId="0" xr:uid="{00000000-0006-0000-0500-000037000000}">
      <text>
        <r>
          <rPr>
            <sz val="11"/>
            <rFont val="Calibri"/>
          </rPr>
          <t>The SSH daemon must be configured to use only the SSHv2 protocol.</t>
        </r>
      </text>
    </comment>
    <comment ref="I27" authorId="0" shapeId="0" xr:uid="{00000000-0006-0000-0500-00003B000000}">
      <text>
        <r>
          <rPr>
            <sz val="11"/>
            <rFont val="Calibri"/>
          </rPr>
          <t>The SSH daemon must ignore .rhosts files.</t>
        </r>
      </text>
    </comment>
    <comment ref="J27" authorId="0" shapeId="0" xr:uid="{00000000-0006-0000-0500-00003C000000}">
      <text>
        <r>
          <rPr>
            <sz val="11"/>
            <rFont val="Calibri"/>
          </rPr>
          <t>The SSH daemon must not allow host-based authentication.</t>
        </r>
      </text>
    </comment>
    <comment ref="K27" authorId="0" shapeId="0" xr:uid="{00000000-0006-0000-0500-00003D000000}">
      <text>
        <r>
          <rPr>
            <sz val="11"/>
            <rFont val="Calibri"/>
          </rPr>
          <t>The SSH daemon must not permit user environment settings.</t>
        </r>
      </text>
    </comment>
    <comment ref="L27" authorId="0" shapeId="0" xr:uid="{00000000-0006-0000-0500-00003E000000}">
      <text>
        <r>
          <rPr>
            <sz val="11"/>
            <rFont val="Calibri"/>
          </rPr>
          <t>The SSH daemon must not permit GSSAPI authentication.</t>
        </r>
      </text>
    </comment>
    <comment ref="M27" authorId="0" shapeId="0" xr:uid="{00000000-0006-0000-0500-00003F000000}">
      <text>
        <r>
          <rPr>
            <sz val="11"/>
            <rFont val="Calibri"/>
          </rPr>
          <t>The SSH daemon must not permit Kerberos authentication.</t>
        </r>
      </text>
    </comment>
    <comment ref="N27" authorId="0" shapeId="0" xr:uid="{00000000-0006-0000-0500-000040000000}">
      <text>
        <r>
          <rPr>
            <sz val="11"/>
            <rFont val="Calibri"/>
          </rPr>
          <t>The SSH daemon must not allow compression or must only allow compression after successful authentication.</t>
        </r>
      </text>
    </comment>
    <comment ref="O27" authorId="0" shapeId="0" xr:uid="{00000000-0006-0000-0500-000041000000}">
      <text>
        <r>
          <rPr>
            <sz val="11"/>
            <rFont val="Calibri"/>
          </rPr>
          <t>The SSH daemon must be configured to not allow gateway ports.</t>
        </r>
      </text>
    </comment>
    <comment ref="P27" authorId="0" shapeId="0" xr:uid="{00000000-0006-0000-0500-000042000000}">
      <text>
        <r>
          <rPr>
            <sz val="11"/>
            <rFont val="Calibri"/>
          </rPr>
          <t>The SSH daemon must be configured to not allow X11 forwarding.</t>
        </r>
      </text>
    </comment>
    <comment ref="Q27" authorId="0" shapeId="0" xr:uid="{00000000-0006-0000-0500-000043000000}">
      <text>
        <r>
          <rPr>
            <sz val="11"/>
            <rFont val="Calibri"/>
          </rPr>
          <t>The SSH daemon must not accept environment variables from the client.</t>
        </r>
      </text>
    </comment>
    <comment ref="R27" authorId="0" shapeId="0" xr:uid="{00000000-0006-0000-0500-000044000000}">
      <text>
        <r>
          <rPr>
            <sz val="11"/>
            <rFont val="Calibri"/>
          </rPr>
          <t>The SSH daemon must not permit tunnels.</t>
        </r>
      </text>
    </comment>
    <comment ref="S27" authorId="0" shapeId="0" xr:uid="{00000000-0006-0000-0500-000045000000}">
      <text>
        <r>
          <rPr>
            <sz val="11"/>
            <rFont val="Calibri"/>
          </rPr>
          <t>The SSH daemon must limit connections to a single session.</t>
        </r>
      </text>
    </comment>
    <comment ref="T27" authorId="0" shapeId="0" xr:uid="{00000000-0006-0000-0500-000046000000}">
      <text>
        <r>
          <rPr>
            <sz val="11"/>
            <rFont val="Calibri"/>
          </rPr>
          <t>SNMP must be configured properly.</t>
        </r>
      </text>
    </comment>
    <comment ref="U27" authorId="0" shapeId="0" xr:uid="{00000000-0006-0000-0500-000038000000}">
      <text>
        <r>
          <rPr>
            <sz val="11"/>
            <rFont val="Calibri"/>
          </rPr>
          <t>The system must enable BPDU filter on the host to prevent being locked out of physical switch ports with Portfast and BPDU Guard enabled.</t>
        </r>
      </text>
    </comment>
    <comment ref="V27" authorId="0" shapeId="0" xr:uid="{00000000-0006-0000-0500-000039000000}">
      <text>
        <r>
          <rPr>
            <sz val="11"/>
            <rFont val="Calibri"/>
          </rPr>
          <t>The non-negotiate option must be configured for trunk links between external physical switches and virtual switches in VST mode.</t>
        </r>
      </text>
    </comment>
    <comment ref="W27" authorId="0" shapeId="0" xr:uid="{00000000-0006-0000-0500-00003A000000}">
      <text>
        <r>
          <rPr>
            <sz val="11"/>
            <rFont val="Calibri"/>
          </rPr>
          <t>All physical switch ports must be configured with spanning tree disabled.</t>
        </r>
      </text>
    </comment>
    <comment ref="H29" authorId="0" shapeId="0" xr:uid="{00000000-0006-0000-0500-000047000000}">
      <text>
        <r>
          <rPr>
            <sz val="11"/>
            <rFont val="Calibri"/>
          </rPr>
          <t>The SSH daemon must not allow authentication using an empty password.</t>
        </r>
      </text>
    </comment>
    <comment ref="I29" authorId="0" shapeId="0" xr:uid="{00000000-0006-0000-0500-000048000000}">
      <text>
        <r>
          <rPr>
            <sz val="11"/>
            <rFont val="Calibri"/>
          </rPr>
          <t>The VMM must enforce password complexity by requiring that at least one upper-case character be used.</t>
        </r>
      </text>
    </comment>
    <comment ref="J29" authorId="0" shapeId="0" xr:uid="{00000000-0006-0000-0500-000049000000}">
      <text>
        <r>
          <rPr>
            <sz val="11"/>
            <rFont val="Calibri"/>
          </rPr>
          <t>The system must prohibit the reuse of passwords within five iterations.</t>
        </r>
      </text>
    </comment>
    <comment ref="K29" authorId="0" shapeId="0" xr:uid="{00000000-0006-0000-0500-00004A000000}">
      <text>
        <r>
          <rPr>
            <sz val="11"/>
            <rFont val="Calibri"/>
          </rPr>
          <t>The password hashes stored on the system must have been generated using a FIPS 140-2 approved cryptographic hashing algorithm.</t>
        </r>
      </text>
    </comment>
    <comment ref="L29" authorId="0" shapeId="0" xr:uid="{00000000-0006-0000-0500-00004B000000}">
      <text>
        <r>
          <rPr>
            <sz val="11"/>
            <rFont val="Calibri"/>
          </rPr>
          <t>The VMM must enforce password complexity by requiring that at least one lower-case character be used.</t>
        </r>
      </text>
    </comment>
    <comment ref="M29" authorId="0" shapeId="0" xr:uid="{00000000-0006-0000-0500-00004C000000}">
      <text>
        <r>
          <rPr>
            <sz val="11"/>
            <rFont val="Calibri"/>
          </rPr>
          <t>The VMM must enforce password complexity by requiring that at least one numeric character be used.</t>
        </r>
      </text>
    </comment>
    <comment ref="N29" authorId="0" shapeId="0" xr:uid="{00000000-0006-0000-0500-00004D000000}">
      <text>
        <r>
          <rPr>
            <sz val="11"/>
            <rFont val="Calibri"/>
          </rPr>
          <t>The VMM must require the change of at least 8 of the total number of characters when passwords are changed.</t>
        </r>
      </text>
    </comment>
    <comment ref="O29" authorId="0" shapeId="0" xr:uid="{00000000-0006-0000-0500-00004E000000}">
      <text>
        <r>
          <rPr>
            <sz val="11"/>
            <rFont val="Calibri"/>
          </rPr>
          <t>The VMM must enforce a minimum 15-character password length.</t>
        </r>
      </text>
    </comment>
    <comment ref="P29" authorId="0" shapeId="0" xr:uid="{00000000-0006-0000-0500-00004F000000}">
      <text>
        <r>
          <rPr>
            <sz val="11"/>
            <rFont val="Calibri"/>
          </rPr>
          <t>The VMM must enforce password complexity by requiring that at least one special character be used.</t>
        </r>
      </text>
    </comment>
    <comment ref="H31" authorId="0" shapeId="0" xr:uid="{00000000-0006-0000-0500-000050000000}">
      <text>
        <r>
          <rPr>
            <sz val="11"/>
            <rFont val="Calibri"/>
          </rPr>
          <t>The SSH daemon must not permit root logins.</t>
        </r>
      </text>
    </comment>
    <comment ref="I31" authorId="0" shapeId="0" xr:uid="{00000000-0006-0000-0500-000051000000}">
      <text>
        <r>
          <rPr>
            <sz val="11"/>
            <rFont val="Calibri"/>
          </rPr>
          <t>The system must remove keys from the SSH authorized_keys file.</t>
        </r>
      </text>
    </comment>
    <comment ref="J31" authorId="0" shapeId="0" xr:uid="{00000000-0006-0000-0500-000052000000}">
      <text>
        <r>
          <rPr>
            <sz val="11"/>
            <rFont val="Calibri"/>
          </rPr>
          <t>Active Directory ESX Admin group membership must not be used.</t>
        </r>
      </text>
    </comment>
    <comment ref="K31" authorId="0" shapeId="0" xr:uid="{00000000-0006-0000-0500-000053000000}">
      <text>
        <r>
          <rPr>
            <sz val="11"/>
            <rFont val="Calibri"/>
          </rPr>
          <t>The system must not provide root/administrator level access to CIM-based hardware monitoring tools or other third-party applications.</t>
        </r>
      </text>
    </comment>
    <comment ref="H34" authorId="0" shapeId="0" xr:uid="{00000000-0006-0000-0500-000054000000}">
      <text>
        <r>
          <rPr>
            <sz val="11"/>
            <rFont val="Calibri"/>
          </rPr>
          <t>The SSH daemon must perform strict mode checking of home directory configuration files.</t>
        </r>
      </text>
    </comment>
    <comment ref="H41" authorId="0" shapeId="0" xr:uid="{00000000-0006-0000-0500-000055000000}">
      <text>
        <r>
          <rPr>
            <sz val="11"/>
            <rFont val="Calibri"/>
          </rPr>
          <t>The system must verify the integrity of the installation media before installing ESXi.</t>
        </r>
      </text>
    </comment>
    <comment ref="I41" authorId="0" shapeId="0" xr:uid="{00000000-0006-0000-0500-000056000000}">
      <text>
        <r>
          <rPr>
            <sz val="11"/>
            <rFont val="Calibri"/>
          </rPr>
          <t>The system must have all security patches and updates installed.</t>
        </r>
      </text>
    </comment>
    <comment ref="H43" authorId="0" shapeId="0" xr:uid="{00000000-0006-0000-0500-000057000000}">
      <text>
        <r>
          <rPr>
            <sz val="11"/>
            <rFont val="Calibri"/>
          </rPr>
          <t>The system must verify the DCUI.Access list.</t>
        </r>
      </text>
    </comment>
    <comment ref="I43" authorId="0" shapeId="0" xr:uid="{00000000-0006-0000-0500-000058000000}">
      <text>
        <r>
          <rPr>
            <sz val="11"/>
            <rFont val="Calibri"/>
          </rPr>
          <t>The system must verify the exception users list for lockdown mode.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system must verify the DCUI.Access list.</t>
        </r>
      </text>
    </comment>
    <comment ref="K3" authorId="0" shapeId="0" xr:uid="{00000000-0006-0000-0600-000002000000}">
      <text>
        <r>
          <rPr>
            <sz val="11"/>
            <rFont val="Calibri"/>
          </rPr>
          <t>The system must verify the exception users list for lockdown mode.</t>
        </r>
      </text>
    </comment>
    <comment ref="J4" authorId="0" shapeId="0" xr:uid="{00000000-0006-0000-0600-000003000000}">
      <text>
        <r>
          <rPr>
            <sz val="11"/>
            <rFont val="Calibri"/>
          </rPr>
          <t>The system must enable lockdown mode to restrict remote access.</t>
        </r>
      </text>
    </comment>
    <comment ref="K4" authorId="0" shapeId="0" xr:uid="{00000000-0006-0000-0600-000004000000}">
      <text>
        <r>
          <rPr>
            <sz val="11"/>
            <rFont val="Calibri"/>
          </rPr>
          <t>The VMM must provide the capability to immediately disconnect or disable remote access to the information system by disabling SSH.</t>
        </r>
      </text>
    </comment>
    <comment ref="J7" authorId="0" shapeId="0" xr:uid="{00000000-0006-0000-0600-000005000000}">
      <text>
        <r>
          <rPr>
            <sz val="11"/>
            <rFont val="Calibri"/>
          </rPr>
          <t>The system must not provide root/administrator level access to CIM-based hardware monitoring tools or other third-party applications.</t>
        </r>
      </text>
    </comment>
    <comment ref="K7" authorId="0" shapeId="0" xr:uid="{00000000-0006-0000-0600-000006000000}">
      <text>
        <r>
          <rPr>
            <sz val="11"/>
            <rFont val="Calibri"/>
          </rPr>
          <t>The system must enable lockdown mode to restrict remote access.</t>
        </r>
      </text>
    </comment>
    <comment ref="J8" authorId="0" shapeId="0" xr:uid="{00000000-0006-0000-0600-000007000000}">
      <text>
        <r>
          <rPr>
            <sz val="11"/>
            <rFont val="Calibri"/>
          </rPr>
          <t>The SSH daemon must not permit root logins.</t>
        </r>
      </text>
    </comment>
    <comment ref="K8" authorId="0" shapeId="0" xr:uid="{00000000-0006-0000-0600-000008000000}">
      <text>
        <r>
          <rPr>
            <sz val="11"/>
            <rFont val="Calibri"/>
          </rPr>
          <t>Active Directory ESX Admin group membership must not be used.</t>
        </r>
      </text>
    </comment>
    <comment ref="J10" authorId="0" shapeId="0" xr:uid="{00000000-0006-0000-0600-000009000000}">
      <text>
        <r>
          <rPr>
            <sz val="11"/>
            <rFont val="Calibri"/>
          </rPr>
          <t>The system must enforce the limit of three consecutive invalid logon attempts by a user.</t>
        </r>
      </text>
    </comment>
    <comment ref="K10" authorId="0" shapeId="0" xr:uid="{00000000-0006-0000-0600-00000A000000}">
      <text>
        <r>
          <rPr>
            <sz val="11"/>
            <rFont val="Calibri"/>
          </rPr>
          <t>The system must enforce the unlock timeout of 15 minutes after a user account is locked out.</t>
        </r>
      </text>
    </comment>
    <comment ref="J11" authorId="0" shapeId="0" xr:uid="{00000000-0006-0000-0600-00000B000000}">
      <text>
        <r>
          <rPr>
            <sz val="11"/>
            <rFont val="Calibri"/>
          </rPr>
          <t>The system must display the Standard Mandatory DoD Notice and Consent Banner before granting access to the system.</t>
        </r>
      </text>
    </comment>
    <comment ref="K11" authorId="0" shapeId="0" xr:uid="{00000000-0006-0000-0600-00000E000000}">
      <text>
        <r>
          <rPr>
            <sz val="11"/>
            <rFont val="Calibri"/>
          </rPr>
          <t>The SSH daemon must display the Standard Mandatory DoD Notice and Consent Banner before granting access to the system.</t>
        </r>
      </text>
    </comment>
    <comment ref="L11" authorId="0" shapeId="0" xr:uid="{00000000-0006-0000-0600-00000C000000}">
      <text>
        <r>
          <rPr>
            <sz val="11"/>
            <rFont val="Calibri"/>
          </rPr>
          <t>The SSH daemon must be configured with the Department of Defense (DoD) login banner.</t>
        </r>
      </text>
    </comment>
    <comment ref="M11" authorId="0" shapeId="0" xr:uid="{00000000-0006-0000-0600-00000D000000}">
      <text>
        <r>
          <rPr>
            <sz val="11"/>
            <rFont val="Calibri"/>
          </rPr>
          <t>The VMM must retain the Standard Mandatory DoD Notice and Consent Banner on the screen until users acknowledge the usage conditions and take explicit actions to log on for further access.</t>
        </r>
      </text>
    </comment>
    <comment ref="J12" authorId="0" shapeId="0" xr:uid="{00000000-0006-0000-0600-00000F000000}">
      <text>
        <r>
          <rPr>
            <sz val="11"/>
            <rFont val="Calibri"/>
          </rPr>
          <t>The VMM must limit the number of concurrent sessions to ten for all accounts and/or account types by enabling lockdown mode.</t>
        </r>
      </text>
    </comment>
    <comment ref="K12" authorId="0" shapeId="0" xr:uid="{00000000-0006-0000-0600-000015000000}">
      <text>
        <r>
          <rPr>
            <sz val="11"/>
            <rFont val="Calibri"/>
          </rPr>
          <t>The SSH daemon must set a timeout count on idle sessions.</t>
        </r>
      </text>
    </comment>
    <comment ref="L12" authorId="0" shapeId="0" xr:uid="{00000000-0006-0000-0600-000016000000}">
      <text>
        <r>
          <rPr>
            <sz val="11"/>
            <rFont val="Calibri"/>
          </rPr>
          <t>The SSH daemon must set a timeout interval on idle sessions.</t>
        </r>
      </text>
    </comment>
    <comment ref="M12" authorId="0" shapeId="0" xr:uid="{00000000-0006-0000-0600-000017000000}">
      <text>
        <r>
          <rPr>
            <sz val="11"/>
            <rFont val="Calibri"/>
          </rPr>
          <t>The system must set a timeout to automatically disable idle sessions after a predetermined period.</t>
        </r>
      </text>
    </comment>
    <comment ref="N12" authorId="0" shapeId="0" xr:uid="{00000000-0006-0000-0600-000010000000}">
      <text>
        <r>
          <rPr>
            <sz val="11"/>
            <rFont val="Calibri"/>
          </rPr>
          <t>The system must terminate shell services after a predetermined period.</t>
        </r>
      </text>
    </comment>
    <comment ref="O12" authorId="0" shapeId="0" xr:uid="{00000000-0006-0000-0600-000011000000}">
      <text>
        <r>
          <rPr>
            <sz val="11"/>
            <rFont val="Calibri"/>
          </rPr>
          <t>The system must logout of the console UI after a predetermined period.</t>
        </r>
      </text>
    </comment>
    <comment ref="P12" authorId="0" shapeId="0" xr:uid="{00000000-0006-0000-0600-000012000000}">
      <text>
        <r>
          <rPr>
            <sz val="11"/>
            <rFont val="Calibri"/>
          </rPr>
          <t>The VMM must automatically terminate a user session after inactivity timeouts have expired or at shutdown by setting an idle timeout.</t>
        </r>
      </text>
    </comment>
    <comment ref="Q12" authorId="0" shapeId="0" xr:uid="{00000000-0006-0000-0600-000013000000}">
      <text>
        <r>
          <rPr>
            <sz val="11"/>
            <rFont val="Calibri"/>
          </rPr>
          <t>The VMM must automatically terminate a user session after inactivity timeouts have expired or at shutdown by setting an idle timeout on shell services.</t>
        </r>
      </text>
    </comment>
    <comment ref="R12" authorId="0" shapeId="0" xr:uid="{00000000-0006-0000-0600-000014000000}">
      <text>
        <r>
          <rPr>
            <sz val="11"/>
            <rFont val="Calibri"/>
          </rPr>
          <t>The VMM must automatically terminate a user session after inactivity timeouts have expired or at shutdown.</t>
        </r>
      </text>
    </comment>
    <comment ref="J13" authorId="0" shapeId="0" xr:uid="{00000000-0006-0000-0600-000018000000}">
      <text>
        <r>
          <rPr>
            <sz val="11"/>
            <rFont val="Calibri"/>
          </rPr>
          <t>The VMM must limit the number of concurrent sessions to ten for all accounts and/or account types by enabling lockdown mode.</t>
        </r>
      </text>
    </comment>
    <comment ref="K13" authorId="0" shapeId="0" xr:uid="{00000000-0006-0000-0600-000019000000}">
      <text>
        <r>
          <rPr>
            <sz val="11"/>
            <rFont val="Calibri"/>
          </rPr>
          <t>The SSH daemon must set a timeout count on idle sessions.</t>
        </r>
      </text>
    </comment>
    <comment ref="L13" authorId="0" shapeId="0" xr:uid="{00000000-0006-0000-0600-00001A000000}">
      <text>
        <r>
          <rPr>
            <sz val="11"/>
            <rFont val="Calibri"/>
          </rPr>
          <t>The SSH daemon must set a timeout interval on idle sessions.</t>
        </r>
      </text>
    </comment>
    <comment ref="M13" authorId="0" shapeId="0" xr:uid="{00000000-0006-0000-0600-00001B000000}">
      <text>
        <r>
          <rPr>
            <sz val="11"/>
            <rFont val="Calibri"/>
          </rPr>
          <t>The system must set a timeout to automatically disable idle sessions after a predetermined period.</t>
        </r>
      </text>
    </comment>
    <comment ref="N13" authorId="0" shapeId="0" xr:uid="{00000000-0006-0000-0600-00001C000000}">
      <text>
        <r>
          <rPr>
            <sz val="11"/>
            <rFont val="Calibri"/>
          </rPr>
          <t>The system must terminate shell services after a predetermined period.</t>
        </r>
      </text>
    </comment>
    <comment ref="O13" authorId="0" shapeId="0" xr:uid="{00000000-0006-0000-0600-00001D000000}">
      <text>
        <r>
          <rPr>
            <sz val="11"/>
            <rFont val="Calibri"/>
          </rPr>
          <t>The system must logout of the console UI after a predetermined period.</t>
        </r>
      </text>
    </comment>
    <comment ref="P13" authorId="0" shapeId="0" xr:uid="{00000000-0006-0000-0600-00001E000000}">
      <text>
        <r>
          <rPr>
            <sz val="11"/>
            <rFont val="Calibri"/>
          </rPr>
          <t>The VMM must automatically terminate a user session after inactivity timeouts have expired or at shutdown by setting an idle timeout.</t>
        </r>
      </text>
    </comment>
    <comment ref="Q13" authorId="0" shapeId="0" xr:uid="{00000000-0006-0000-0600-00001F000000}">
      <text>
        <r>
          <rPr>
            <sz val="11"/>
            <rFont val="Calibri"/>
          </rPr>
          <t>The VMM must automatically terminate a user session after inactivity timeouts have expired or at shutdown by setting an idle timeout on shell services.</t>
        </r>
      </text>
    </comment>
    <comment ref="R13" authorId="0" shapeId="0" xr:uid="{00000000-0006-0000-0600-000020000000}">
      <text>
        <r>
          <rPr>
            <sz val="11"/>
            <rFont val="Calibri"/>
          </rPr>
          <t>The VMM must automatically terminate a user session after inactivity timeouts have expired or at shutdown.</t>
        </r>
      </text>
    </comment>
    <comment ref="J23" authorId="0" shapeId="0" xr:uid="{00000000-0006-0000-0600-000021000000}">
      <text>
        <r>
          <rPr>
            <sz val="11"/>
            <rFont val="Calibri"/>
          </rPr>
          <t>Remote logging for ESXi hosts must be configured.</t>
        </r>
      </text>
    </comment>
    <comment ref="K23" authorId="0" shapeId="0" xr:uid="{00000000-0006-0000-0600-000022000000}">
      <text>
        <r>
          <rPr>
            <sz val="11"/>
            <rFont val="Calibri"/>
          </rPr>
          <t>The system must produce audit records containing information to establish what type of events occurred.</t>
        </r>
      </text>
    </comment>
    <comment ref="L23" authorId="0" shapeId="0" xr:uid="{00000000-0006-0000-0600-000023000000}">
      <text>
        <r>
          <rPr>
            <sz val="11"/>
            <rFont val="Calibri"/>
          </rPr>
          <t>The system must enable a persistent log location for all locally stored logs.</t>
        </r>
      </text>
    </comment>
    <comment ref="M23" authorId="0" shapeId="0" xr:uid="{00000000-0006-0000-0600-000024000000}">
      <text>
        <r>
          <rPr>
            <sz val="11"/>
            <rFont val="Calibri"/>
          </rPr>
          <t>The VMM must support the capability to centrally review and analyze audit records from multiple components within the system by configuring remote logging.</t>
        </r>
      </text>
    </comment>
    <comment ref="N23" authorId="0" shapeId="0" xr:uid="{00000000-0006-0000-0600-000025000000}">
      <text>
        <r>
          <rPr>
            <sz val="11"/>
            <rFont val="Calibri"/>
          </rPr>
          <t>The VMM must off-load audit records onto a different system or media than the system being audited by configuring remote logging.</t>
        </r>
      </text>
    </comment>
    <comment ref="O23" authorId="0" shapeId="0" xr:uid="{00000000-0006-0000-0600-000026000000}">
      <text>
        <r>
          <rPr>
            <sz val="11"/>
            <rFont val="Calibri"/>
          </rPr>
          <t>The VMM must, at a minimum, off-load interconnected systems in real time and off-load standalone systems weekly by configuring remote logging.</t>
        </r>
      </text>
    </comment>
    <comment ref="J24" authorId="0" shapeId="0" xr:uid="{00000000-0006-0000-0600-000027000000}">
      <text>
        <r>
          <rPr>
            <sz val="11"/>
            <rFont val="Calibri"/>
          </rPr>
          <t>The system must produce audit records containing information to establish what type of events occurred.</t>
        </r>
      </text>
    </comment>
    <comment ref="K24" authorId="0" shapeId="0" xr:uid="{00000000-0006-0000-0600-000028000000}">
      <text>
        <r>
          <rPr>
            <sz val="11"/>
            <rFont val="Calibri"/>
          </rPr>
          <t>The VMM must support the capability to centrally review and analyze audit records from multiple components within the system by configuring remote logging.</t>
        </r>
      </text>
    </comment>
    <comment ref="J25" authorId="0" shapeId="0" xr:uid="{00000000-0006-0000-0600-000029000000}">
      <text>
        <r>
          <rPr>
            <sz val="11"/>
            <rFont val="Calibri"/>
          </rPr>
          <t>Remote logging for ESXi hosts must be configured.</t>
        </r>
      </text>
    </comment>
    <comment ref="K25" authorId="0" shapeId="0" xr:uid="{00000000-0006-0000-0600-00002A000000}">
      <text>
        <r>
          <rPr>
            <sz val="11"/>
            <rFont val="Calibri"/>
          </rPr>
          <t>The VMM must off-load audit records onto a different system or media than the system being audited by configuring remote logging.</t>
        </r>
      </text>
    </comment>
    <comment ref="L25" authorId="0" shapeId="0" xr:uid="{00000000-0006-0000-0600-00002B000000}">
      <text>
        <r>
          <rPr>
            <sz val="11"/>
            <rFont val="Calibri"/>
          </rPr>
          <t>The VMM must, at a minimum, off-load interconnected systems in real time and off-load standalone systems weekly by configuring remote logging.</t>
        </r>
      </text>
    </comment>
    <comment ref="J29" authorId="0" shapeId="0" xr:uid="{00000000-0006-0000-0600-00002C000000}">
      <text>
        <r>
          <rPr>
            <sz val="11"/>
            <rFont val="Calibri"/>
          </rPr>
          <t>The system must configure NTP time synchronization.</t>
        </r>
      </text>
    </comment>
    <comment ref="K29" authorId="0" shapeId="0" xr:uid="{00000000-0006-0000-0600-00002D000000}">
      <text>
        <r>
          <rPr>
            <sz val="11"/>
            <rFont val="Calibri"/>
          </rPr>
          <t>The VMM must synchronize internal information system clocks to the authoritative time source when the time difference is greater than one second.</t>
        </r>
      </text>
    </comment>
    <comment ref="J30" authorId="0" shapeId="0" xr:uid="{00000000-0006-0000-0600-00002E000000}">
      <text>
        <r>
          <rPr>
            <sz val="11"/>
            <rFont val="Calibri"/>
          </rPr>
          <t>The VMM must allow only the ISSM (or individuals or roles appointed by the ISSM) to select which auditable events are to be audited.</t>
        </r>
      </text>
    </comment>
    <comment ref="K30" authorId="0" shapeId="0" xr:uid="{00000000-0006-0000-0600-00002F000000}">
      <text>
        <r>
          <rPr>
            <sz val="11"/>
            <rFont val="Calibri"/>
          </rPr>
          <t>The VMM must protect audit information from unauthorized modification by configuring remote logging.</t>
        </r>
      </text>
    </comment>
    <comment ref="L30" authorId="0" shapeId="0" xr:uid="{00000000-0006-0000-0600-000030000000}">
      <text>
        <r>
          <rPr>
            <sz val="11"/>
            <rFont val="Calibri"/>
          </rPr>
          <t>The VMM must protect audit information from unauthorized deletion by configuring remote logging.</t>
        </r>
      </text>
    </comment>
    <comment ref="J33" authorId="0" shapeId="0" xr:uid="{00000000-0006-0000-0600-000031000000}">
      <text>
        <r>
          <rPr>
            <sz val="11"/>
            <rFont val="Calibri"/>
          </rPr>
          <t>The SSH daemon must be configured to use only the SSHv2 protocol.</t>
        </r>
      </text>
    </comment>
    <comment ref="K33" authorId="0" shapeId="0" xr:uid="{00000000-0006-0000-0600-00003A000000}">
      <text>
        <r>
          <rPr>
            <sz val="11"/>
            <rFont val="Calibri"/>
          </rPr>
          <t>The SSH daemon must ignore .rhosts files.</t>
        </r>
      </text>
    </comment>
    <comment ref="L33" authorId="0" shapeId="0" xr:uid="{00000000-0006-0000-0600-00003B000000}">
      <text>
        <r>
          <rPr>
            <sz val="11"/>
            <rFont val="Calibri"/>
          </rPr>
          <t>The SSH daemon must not allow host-based authentication.</t>
        </r>
      </text>
    </comment>
    <comment ref="M33" authorId="0" shapeId="0" xr:uid="{00000000-0006-0000-0600-00003C000000}">
      <text>
        <r>
          <rPr>
            <sz val="11"/>
            <rFont val="Calibri"/>
          </rPr>
          <t>The SSH daemon must not permit user environment settings.</t>
        </r>
      </text>
    </comment>
    <comment ref="N33" authorId="0" shapeId="0" xr:uid="{00000000-0006-0000-0600-00003D000000}">
      <text>
        <r>
          <rPr>
            <sz val="11"/>
            <rFont val="Calibri"/>
          </rPr>
          <t>The SSH daemon must not permit GSSAPI authentication.</t>
        </r>
      </text>
    </comment>
    <comment ref="O33" authorId="0" shapeId="0" xr:uid="{00000000-0006-0000-0600-00003E000000}">
      <text>
        <r>
          <rPr>
            <sz val="11"/>
            <rFont val="Calibri"/>
          </rPr>
          <t>The SSH daemon must not permit Kerberos authentication.</t>
        </r>
      </text>
    </comment>
    <comment ref="P33" authorId="0" shapeId="0" xr:uid="{00000000-0006-0000-0600-00003F000000}">
      <text>
        <r>
          <rPr>
            <sz val="11"/>
            <rFont val="Calibri"/>
          </rPr>
          <t>The SSH daemon must perform strict mode checking of home directory configuration files.</t>
        </r>
      </text>
    </comment>
    <comment ref="Q33" authorId="0" shapeId="0" xr:uid="{00000000-0006-0000-0600-000040000000}">
      <text>
        <r>
          <rPr>
            <sz val="11"/>
            <rFont val="Calibri"/>
          </rPr>
          <t>The SSH daemon must not allow compression or must only allow compression after successful authentication.</t>
        </r>
      </text>
    </comment>
    <comment ref="R33" authorId="0" shapeId="0" xr:uid="{00000000-0006-0000-0600-000041000000}">
      <text>
        <r>
          <rPr>
            <sz val="11"/>
            <rFont val="Calibri"/>
          </rPr>
          <t>The SSH daemon must be configured to not allow gateway ports.</t>
        </r>
      </text>
    </comment>
    <comment ref="S33" authorId="0" shapeId="0" xr:uid="{00000000-0006-0000-0600-000032000000}">
      <text>
        <r>
          <rPr>
            <sz val="11"/>
            <rFont val="Calibri"/>
          </rPr>
          <t>The SSH daemon must be configured to not allow X11 forwarding.</t>
        </r>
      </text>
    </comment>
    <comment ref="T33" authorId="0" shapeId="0" xr:uid="{00000000-0006-0000-0600-000033000000}">
      <text>
        <r>
          <rPr>
            <sz val="11"/>
            <rFont val="Calibri"/>
          </rPr>
          <t>The SSH daemon must not accept environment variables from the client.</t>
        </r>
      </text>
    </comment>
    <comment ref="U33" authorId="0" shapeId="0" xr:uid="{00000000-0006-0000-0600-000034000000}">
      <text>
        <r>
          <rPr>
            <sz val="11"/>
            <rFont val="Calibri"/>
          </rPr>
          <t>The SSH daemon must not permit tunnels.</t>
        </r>
      </text>
    </comment>
    <comment ref="V33" authorId="0" shapeId="0" xr:uid="{00000000-0006-0000-0600-000035000000}">
      <text>
        <r>
          <rPr>
            <sz val="11"/>
            <rFont val="Calibri"/>
          </rPr>
          <t>The SSH daemon must limit connections to a single session.</t>
        </r>
      </text>
    </comment>
    <comment ref="W33" authorId="0" shapeId="0" xr:uid="{00000000-0006-0000-0600-000036000000}">
      <text>
        <r>
          <rPr>
            <sz val="11"/>
            <rFont val="Calibri"/>
          </rPr>
          <t>SNMP must be configured properly.</t>
        </r>
      </text>
    </comment>
    <comment ref="X33" authorId="0" shapeId="0" xr:uid="{00000000-0006-0000-0600-000037000000}">
      <text>
        <r>
          <rPr>
            <sz val="11"/>
            <rFont val="Calibri"/>
          </rPr>
          <t>The system must enable BPDU filter on the host to prevent being locked out of physical switch ports with Portfast and BPDU Guard enabled.</t>
        </r>
      </text>
    </comment>
    <comment ref="Y33" authorId="0" shapeId="0" xr:uid="{00000000-0006-0000-0600-000038000000}">
      <text>
        <r>
          <rPr>
            <sz val="11"/>
            <rFont val="Calibri"/>
          </rPr>
          <t>The non-negotiate option must be configured for trunk links between external physical switches and virtual switches in VST mode.</t>
        </r>
      </text>
    </comment>
    <comment ref="Z33" authorId="0" shapeId="0" xr:uid="{00000000-0006-0000-0600-000039000000}">
      <text>
        <r>
          <rPr>
            <sz val="11"/>
            <rFont val="Calibri"/>
          </rPr>
          <t>All physical switch ports must be configured with spanning tree disabled.</t>
        </r>
      </text>
    </comment>
    <comment ref="J37" authorId="0" shapeId="0" xr:uid="{00000000-0006-0000-0600-000042000000}">
      <text>
        <r>
          <rPr>
            <sz val="11"/>
            <rFont val="Calibri"/>
          </rPr>
          <t>The system must disable the Managed Object Browser (MOB).</t>
        </r>
      </text>
    </comment>
    <comment ref="K37" authorId="0" shapeId="0" xr:uid="{00000000-0006-0000-0600-000043000000}">
      <text>
        <r>
          <rPr>
            <sz val="11"/>
            <rFont val="Calibri"/>
          </rPr>
          <t>The VMM must be configured to disable non-essential capabilities by disabling SSH.</t>
        </r>
      </text>
    </comment>
    <comment ref="L37" authorId="0" shapeId="0" xr:uid="{00000000-0006-0000-0600-000044000000}">
      <text>
        <r>
          <rPr>
            <sz val="11"/>
            <rFont val="Calibri"/>
          </rPr>
          <t>The system must disable ESXi Shell unless needed for diagnostics or troubleshooting.</t>
        </r>
      </text>
    </comment>
    <comment ref="M37" authorId="0" shapeId="0" xr:uid="{00000000-0006-0000-0600-000045000000}">
      <text>
        <r>
          <rPr>
            <sz val="11"/>
            <rFont val="Calibri"/>
          </rPr>
          <t>The system must prevent unintended use of the dvFilter network APIs.</t>
        </r>
      </text>
    </comment>
    <comment ref="J43" authorId="0" shapeId="0" xr:uid="{00000000-0006-0000-0600-000046000000}">
      <text>
        <r>
          <rPr>
            <sz val="11"/>
            <rFont val="Calibri"/>
          </rPr>
          <t>The SSH daemon must not allow authentication using an empty password.</t>
        </r>
      </text>
    </comment>
    <comment ref="K43" authorId="0" shapeId="0" xr:uid="{00000000-0006-0000-0600-000047000000}">
      <text>
        <r>
          <rPr>
            <sz val="11"/>
            <rFont val="Calibri"/>
          </rPr>
          <t>The system must remove keys from the SSH authorized_keys file.</t>
        </r>
      </text>
    </comment>
    <comment ref="L43" authorId="0" shapeId="0" xr:uid="{00000000-0006-0000-0600-000048000000}">
      <text>
        <r>
          <rPr>
            <sz val="11"/>
            <rFont val="Calibri"/>
          </rPr>
          <t>The system must use Active Directory for local user authentication.</t>
        </r>
      </text>
    </comment>
    <comment ref="M43" authorId="0" shapeId="0" xr:uid="{00000000-0006-0000-0600-000049000000}">
      <text>
        <r>
          <rPr>
            <sz val="11"/>
            <rFont val="Calibri"/>
          </rPr>
          <t>The system must enable bidirectional CHAP authentication for iSCSI traffic.</t>
        </r>
      </text>
    </comment>
    <comment ref="N43" authorId="0" shapeId="0" xr:uid="{00000000-0006-0000-0600-00004A000000}">
      <text>
        <r>
          <rPr>
            <sz val="11"/>
            <rFont val="Calibri"/>
          </rPr>
          <t>The VMM must require individuals to be authenticated with an individual authenticator prior to using a group authenticator by using Active Directory for local user authentication.</t>
        </r>
      </text>
    </comment>
    <comment ref="J45" authorId="0" shapeId="0" xr:uid="{00000000-0006-0000-0600-00004B000000}">
      <text>
        <r>
          <rPr>
            <sz val="11"/>
            <rFont val="Calibri"/>
          </rPr>
          <t>The system must use multifactor authentication for local access to privileged accounts.</t>
        </r>
      </text>
    </comment>
    <comment ref="K45" authorId="0" shapeId="0" xr:uid="{00000000-0006-0000-0600-00004C000000}">
      <text>
        <r>
          <rPr>
            <sz val="11"/>
            <rFont val="Calibri"/>
          </rPr>
          <t>The VMM must require individuals to be authenticated with an individual authenticator prior to using a group authenticator by using the vSphere Authentication Proxy.</t>
        </r>
      </text>
    </comment>
    <comment ref="L45" authorId="0" shapeId="0" xr:uid="{00000000-0006-0000-0600-00004D000000}">
      <text>
        <r>
          <rPr>
            <sz val="11"/>
            <rFont val="Calibri"/>
          </rPr>
          <t>The VMM must require individuals to be authenticated with an individual authenticator prior to using a group authenticator by restricting use of Active Directory ESX Admin group membership.</t>
        </r>
      </text>
    </comment>
    <comment ref="M45" authorId="0" shapeId="0" xr:uid="{00000000-0006-0000-0600-00004E000000}">
      <text>
        <r>
          <rPr>
            <sz val="11"/>
            <rFont val="Calibri"/>
          </rPr>
          <t>The VMM must accept Personal Identity Verification (PIV) credentials.</t>
        </r>
      </text>
    </comment>
    <comment ref="N45" authorId="0" shapeId="0" xr:uid="{00000000-0006-0000-0600-00004F000000}">
      <text>
        <r>
          <rPr>
            <sz val="11"/>
            <rFont val="Calibri"/>
          </rPr>
          <t>The VMM must electronically verify Personal Identity Verification (PIV) credentials.</t>
        </r>
      </text>
    </comment>
    <comment ref="J48" authorId="0" shapeId="0" xr:uid="{00000000-0006-0000-0600-000050000000}">
      <text>
        <r>
          <rPr>
            <sz val="11"/>
            <rFont val="Calibri"/>
          </rPr>
          <t>The VMM must enforce password complexity by requiring that at least one upper-case character be used.</t>
        </r>
      </text>
    </comment>
    <comment ref="K48" authorId="0" shapeId="0" xr:uid="{00000000-0006-0000-0600-000051000000}">
      <text>
        <r>
          <rPr>
            <sz val="11"/>
            <rFont val="Calibri"/>
          </rPr>
          <t>The system must prohibit the reuse of passwords within five iterations.</t>
        </r>
      </text>
    </comment>
    <comment ref="L48" authorId="0" shapeId="0" xr:uid="{00000000-0006-0000-0600-000052000000}">
      <text>
        <r>
          <rPr>
            <sz val="11"/>
            <rFont val="Calibri"/>
          </rPr>
          <t>The VMM must enforce password complexity by requiring that at least one lower-case character be used.</t>
        </r>
      </text>
    </comment>
    <comment ref="M48" authorId="0" shapeId="0" xr:uid="{00000000-0006-0000-0600-000053000000}">
      <text>
        <r>
          <rPr>
            <sz val="11"/>
            <rFont val="Calibri"/>
          </rPr>
          <t>The VMM must enforce password complexity by requiring that at least one numeric character be used.</t>
        </r>
      </text>
    </comment>
    <comment ref="N48" authorId="0" shapeId="0" xr:uid="{00000000-0006-0000-0600-000054000000}">
      <text>
        <r>
          <rPr>
            <sz val="11"/>
            <rFont val="Calibri"/>
          </rPr>
          <t>The VMM must require the change of at least 8 of the total number of characters when passwords are changed.</t>
        </r>
      </text>
    </comment>
    <comment ref="O48" authorId="0" shapeId="0" xr:uid="{00000000-0006-0000-0600-000055000000}">
      <text>
        <r>
          <rPr>
            <sz val="11"/>
            <rFont val="Calibri"/>
          </rPr>
          <t>The VMM must enforce a minimum 15-character password length.</t>
        </r>
      </text>
    </comment>
    <comment ref="P48" authorId="0" shapeId="0" xr:uid="{00000000-0006-0000-0600-000056000000}">
      <text>
        <r>
          <rPr>
            <sz val="11"/>
            <rFont val="Calibri"/>
          </rPr>
          <t>The VMM must enforce password complexity by requiring that at least one special character be used.</t>
        </r>
      </text>
    </comment>
    <comment ref="J50" authorId="0" shapeId="0" xr:uid="{00000000-0006-0000-0600-000057000000}">
      <text>
        <r>
          <rPr>
            <sz val="11"/>
            <rFont val="Calibri"/>
          </rPr>
          <t>The system must remove keys from the SSH authorized_keys file.</t>
        </r>
      </text>
    </comment>
    <comment ref="K50" authorId="0" shapeId="0" xr:uid="{00000000-0006-0000-0600-000058000000}">
      <text>
        <r>
          <rPr>
            <sz val="11"/>
            <rFont val="Calibri"/>
          </rPr>
          <t>The system must use the vSphere Authentication Proxy to protect passwords when adding ESXi hosts to Active Directory.</t>
        </r>
      </text>
    </comment>
    <comment ref="J52" authorId="0" shapeId="0" xr:uid="{00000000-0006-0000-0600-000059000000}">
      <text>
        <r>
          <rPr>
            <sz val="11"/>
            <rFont val="Calibri"/>
          </rPr>
          <t>The system must enable kernel core dumps.</t>
        </r>
      </text>
    </comment>
    <comment ref="J88" authorId="0" shapeId="0" xr:uid="{00000000-0006-0000-0600-00005A000000}">
      <text>
        <r>
          <rPr>
            <sz val="11"/>
            <rFont val="Calibri"/>
          </rPr>
          <t>The system must protect the confidentiality and integrity of transmitted information by isolating vMotion traffic.</t>
        </r>
      </text>
    </comment>
    <comment ref="K88" authorId="0" shapeId="0" xr:uid="{00000000-0006-0000-0600-00005B000000}">
      <text>
        <r>
          <rPr>
            <sz val="11"/>
            <rFont val="Calibri"/>
          </rPr>
          <t>The system must protect the confidentiality and integrity of transmitted information by protecting ESXi management traffic.</t>
        </r>
      </text>
    </comment>
    <comment ref="L88" authorId="0" shapeId="0" xr:uid="{00000000-0006-0000-0600-00005C000000}">
      <text>
        <r>
          <rPr>
            <sz val="11"/>
            <rFont val="Calibri"/>
          </rPr>
          <t>The system must protect the confidentiality and integrity of transmitted information by protecting IP based management traffic.</t>
        </r>
      </text>
    </comment>
    <comment ref="M88" authorId="0" shapeId="0" xr:uid="{00000000-0006-0000-0600-00005D000000}">
      <text>
        <r>
          <rPr>
            <sz val="11"/>
            <rFont val="Calibri"/>
          </rPr>
          <t>The system must protect the confidentiality and integrity of transmitted information.</t>
        </r>
      </text>
    </comment>
    <comment ref="N88" authorId="0" shapeId="0" xr:uid="{00000000-0006-0000-0600-00005E000000}">
      <text>
        <r>
          <rPr>
            <sz val="11"/>
            <rFont val="Calibri"/>
          </rPr>
          <t>The system must protect the confidentiality and integrity of transmitted information by utilizing different TCP/IP stacks where possible.</t>
        </r>
      </text>
    </comment>
    <comment ref="O88" authorId="0" shapeId="0" xr:uid="{00000000-0006-0000-0600-00005F000000}">
      <text>
        <r>
          <rPr>
            <sz val="11"/>
            <rFont val="Calibri"/>
          </rPr>
          <t>The system must configure the firewall to restrict access to services running on the host.</t>
        </r>
      </text>
    </comment>
    <comment ref="P88" authorId="0" shapeId="0" xr:uid="{00000000-0006-0000-0600-000060000000}">
      <text>
        <r>
          <rPr>
            <sz val="11"/>
            <rFont val="Calibri"/>
          </rPr>
          <t>The virtual switch Forged Transmits policy must be set to reject.</t>
        </r>
      </text>
    </comment>
    <comment ref="Q88" authorId="0" shapeId="0" xr:uid="{00000000-0006-0000-0600-000061000000}">
      <text>
        <r>
          <rPr>
            <sz val="11"/>
            <rFont val="Calibri"/>
          </rPr>
          <t>The virtual switch MAC Address Change policy must be set to reject.</t>
        </r>
      </text>
    </comment>
    <comment ref="R88" authorId="0" shapeId="0" xr:uid="{00000000-0006-0000-0600-000062000000}">
      <text>
        <r>
          <rPr>
            <sz val="11"/>
            <rFont val="Calibri"/>
          </rPr>
          <t>The virtual switch Promiscuous Mode policy must be set to reject.</t>
        </r>
      </text>
    </comment>
    <comment ref="S88" authorId="0" shapeId="0" xr:uid="{00000000-0006-0000-0600-000063000000}">
      <text>
        <r>
          <rPr>
            <sz val="11"/>
            <rFont val="Calibri"/>
          </rPr>
          <t>All port groups must be configured to a value other than that of the native VLAN.</t>
        </r>
      </text>
    </comment>
    <comment ref="T88" authorId="0" shapeId="0" xr:uid="{00000000-0006-0000-0600-000064000000}">
      <text>
        <r>
          <rPr>
            <sz val="11"/>
            <rFont val="Calibri"/>
          </rPr>
          <t>All port groups must not be configured to VLAN 4095 unless Virtual Guest Tagging (VGT) is required.</t>
        </r>
      </text>
    </comment>
    <comment ref="U88" authorId="0" shapeId="0" xr:uid="{00000000-0006-0000-0600-000065000000}">
      <text>
        <r>
          <rPr>
            <sz val="11"/>
            <rFont val="Calibri"/>
          </rPr>
          <t>All port groups must not be configured to VLAN values reserved by upstream physical switches.</t>
        </r>
      </text>
    </comment>
    <comment ref="V88" authorId="0" shapeId="0" xr:uid="{00000000-0006-0000-0600-000066000000}">
      <text>
        <r>
          <rPr>
            <sz val="11"/>
            <rFont val="Calibri"/>
          </rPr>
          <t>Virtual switch VLANs must be fully documented and have only the required VLANs.</t>
        </r>
      </text>
    </comment>
    <comment ref="W88" authorId="0" shapeId="0" xr:uid="{00000000-0006-0000-0600-000067000000}">
      <text>
        <r>
          <rPr>
            <sz val="11"/>
            <rFont val="Calibri"/>
          </rPr>
          <t>The system must protect the confidentiality and integrity of transmitted information by isolating IP-based storage traffic.</t>
        </r>
      </text>
    </comment>
    <comment ref="X88" authorId="0" shapeId="0" xr:uid="{00000000-0006-0000-0600-000068000000}">
      <text>
        <r>
          <rPr>
            <sz val="11"/>
            <rFont val="Calibri"/>
          </rPr>
          <t>The connectivity between VSAN Health Check and public Hardware Compatibility List must be disabled or restricted by use of an external proxy server.</t>
        </r>
      </text>
    </comment>
    <comment ref="J89" authorId="0" shapeId="0" xr:uid="{00000000-0006-0000-0600-000069000000}">
      <text>
        <r>
          <rPr>
            <sz val="11"/>
            <rFont val="Calibri"/>
          </rPr>
          <t>The system must disable Inter-VM transparent page sharing.</t>
        </r>
      </text>
    </comment>
    <comment ref="J90" authorId="0" shapeId="0" xr:uid="{00000000-0006-0000-0600-00006A000000}">
      <text>
        <r>
          <rPr>
            <sz val="11"/>
            <rFont val="Calibri"/>
          </rPr>
          <t>The system must configure the firewall to restrict access to services running on the host.</t>
        </r>
      </text>
    </comment>
    <comment ref="K90" authorId="0" shapeId="0" xr:uid="{00000000-0006-0000-0600-00006B000000}">
      <text>
        <r>
          <rPr>
            <sz val="11"/>
            <rFont val="Calibri"/>
          </rPr>
          <t>The system must configure the firewall to block network traffic by default.</t>
        </r>
      </text>
    </comment>
    <comment ref="J91" authorId="0" shapeId="0" xr:uid="{00000000-0006-0000-0600-00006C000000}">
      <text>
        <r>
          <rPr>
            <sz val="11"/>
            <rFont val="Calibri"/>
          </rPr>
          <t>The VMM must use DoD-approved encryption to protect the confidentiality of remote access sessions.</t>
        </r>
      </text>
    </comment>
    <comment ref="K91" authorId="0" shapeId="0" xr:uid="{00000000-0006-0000-0600-00006D000000}">
      <text>
        <r>
          <rPr>
            <sz val="11"/>
            <rFont val="Calibri"/>
          </rPr>
          <t>The SSH daemon must be configured to only use Message Authentication Codes (MACs) employing FIPS 140-2 approved cryptographic hash algorithms.</t>
        </r>
      </text>
    </comment>
    <comment ref="L91" authorId="0" shapeId="0" xr:uid="{00000000-0006-0000-0600-00006E000000}">
      <text>
        <r>
          <rPr>
            <sz val="11"/>
            <rFont val="Calibri"/>
          </rPr>
          <t>The system must use the vSphere Authentication Proxy to protect passwords when adding ESXi hosts to Active Directory.</t>
        </r>
      </text>
    </comment>
    <comment ref="M91" authorId="0" shapeId="0" xr:uid="{00000000-0006-0000-0600-00006F000000}">
      <text>
        <r>
          <rPr>
            <sz val="11"/>
            <rFont val="Calibri"/>
          </rPr>
          <t>The SSH daemon must be configured to only use FIPS 140-2 approved ciphers.</t>
        </r>
      </text>
    </comment>
    <comment ref="N91" authorId="0" shapeId="0" xr:uid="{00000000-0006-0000-0600-000070000000}">
      <text>
        <r>
          <rPr>
            <sz val="11"/>
            <rFont val="Calibri"/>
          </rPr>
          <t>The VMM must implement replay-resistant authentication mechanisms for network access to privileged accounts by using Active Directory for local user authentication.</t>
        </r>
      </text>
    </comment>
    <comment ref="O91" authorId="0" shapeId="0" xr:uid="{00000000-0006-0000-0600-000071000000}">
      <text>
        <r>
          <rPr>
            <sz val="11"/>
            <rFont val="Calibri"/>
          </rPr>
          <t>The VMM must implement replay-resistant authentication mechanisms for network access to privileged accounts by using the vSphere Authentication Proxy.</t>
        </r>
      </text>
    </comment>
    <comment ref="P91" authorId="0" shapeId="0" xr:uid="{00000000-0006-0000-0600-000072000000}">
      <text>
        <r>
          <rPr>
            <sz val="11"/>
            <rFont val="Calibri"/>
          </rPr>
          <t>The VMM must implement replay-resistant authentication mechanisms for network access to privileged accounts by restricting use of Active Directory ESX Admin group membership.</t>
        </r>
      </text>
    </comment>
    <comment ref="Q91" authorId="0" shapeId="0" xr:uid="{00000000-0006-0000-0600-000073000000}">
      <text>
        <r>
          <rPr>
            <sz val="11"/>
            <rFont val="Calibri"/>
          </rPr>
          <t>The VMM must implement cryptographic mechanisms to prevent unauthorized modification of all information at rest on all VMM components by verifying Image Profile and VIP Acceptance Levels.</t>
        </r>
      </text>
    </comment>
    <comment ref="R91" authorId="0" shapeId="0" xr:uid="{00000000-0006-0000-0600-000074000000}">
      <text>
        <r>
          <rPr>
            <sz val="11"/>
            <rFont val="Calibri"/>
          </rPr>
          <t>The VMM must implement replay-resistant authentication mechanisms for network access to non-privileged accounts by using Active Directory for local user authentication.</t>
        </r>
      </text>
    </comment>
    <comment ref="S91" authorId="0" shapeId="0" xr:uid="{00000000-0006-0000-0600-000075000000}">
      <text>
        <r>
          <rPr>
            <sz val="11"/>
            <rFont val="Calibri"/>
          </rPr>
          <t>The VMM must implement replay-resistant authentication mechanisms for network access to non-privileged accounts by using the vSphere Authentication Proxy.</t>
        </r>
      </text>
    </comment>
    <comment ref="T91" authorId="0" shapeId="0" xr:uid="{00000000-0006-0000-0600-000076000000}">
      <text>
        <r>
          <rPr>
            <sz val="11"/>
            <rFont val="Calibri"/>
          </rPr>
          <t>The VMM must implement replay-resistant authentication mechanisms for network access to non-privileged accounts by restricting use of Active Directory ESX Admin group membership.</t>
        </r>
      </text>
    </comment>
    <comment ref="U91" authorId="0" shapeId="0" xr:uid="{00000000-0006-0000-0600-000077000000}">
      <text>
        <r>
          <rPr>
            <sz val="11"/>
            <rFont val="Calibri"/>
          </rPr>
          <t>The VMM must only allow the use of DoD PKI-established certificate authorities for verification of the establishment of protected sessions.</t>
        </r>
      </text>
    </comment>
    <comment ref="J94" authorId="0" shapeId="0" xr:uid="{00000000-0006-0000-0600-000078000000}">
      <text>
        <r>
          <rPr>
            <sz val="11"/>
            <rFont val="Calibri"/>
          </rPr>
          <t>The VMM must use DoD-approved encryption to protect the confidentiality of remote access sessions.</t>
        </r>
      </text>
    </comment>
    <comment ref="K94" authorId="0" shapeId="0" xr:uid="{00000000-0006-0000-0600-000079000000}">
      <text>
        <r>
          <rPr>
            <sz val="11"/>
            <rFont val="Calibri"/>
          </rPr>
          <t>The SSH daemon must be configured to only use Message Authentication Codes (MACs) employing FIPS 140-2 approved cryptographic hash algorithms.</t>
        </r>
      </text>
    </comment>
    <comment ref="L94" authorId="0" shapeId="0" xr:uid="{00000000-0006-0000-0600-00007A000000}">
      <text>
        <r>
          <rPr>
            <sz val="11"/>
            <rFont val="Calibri"/>
          </rPr>
          <t>The password hashes stored on the system must have been generated using a FIPS 140-2 approved cryptographic hashing algorithm.</t>
        </r>
      </text>
    </comment>
    <comment ref="M94" authorId="0" shapeId="0" xr:uid="{00000000-0006-0000-0600-00007B000000}">
      <text>
        <r>
          <rPr>
            <sz val="11"/>
            <rFont val="Calibri"/>
          </rPr>
          <t>The SSH daemon must be configured to only use FIPS 140-2 approved ciphers.</t>
        </r>
      </text>
    </comment>
    <comment ref="N94" authorId="0" shapeId="0" xr:uid="{00000000-0006-0000-0600-00007C000000}">
      <text>
        <r>
          <rPr>
            <sz val="11"/>
            <rFont val="Calibri"/>
          </rPr>
          <t>The VMM must implement replay-resistant authentication mechanisms for network access to privileged accounts by using Active Directory for local user authentication.</t>
        </r>
      </text>
    </comment>
    <comment ref="O94" authorId="0" shapeId="0" xr:uid="{00000000-0006-0000-0600-00007D000000}">
      <text>
        <r>
          <rPr>
            <sz val="11"/>
            <rFont val="Calibri"/>
          </rPr>
          <t>The VMM must implement replay-resistant authentication mechanisms for network access to privileged accounts by using the vSphere Authentication Proxy.</t>
        </r>
      </text>
    </comment>
    <comment ref="P94" authorId="0" shapeId="0" xr:uid="{00000000-0006-0000-0600-00007E000000}">
      <text>
        <r>
          <rPr>
            <sz val="11"/>
            <rFont val="Calibri"/>
          </rPr>
          <t>The VMM must implement replay-resistant authentication mechanisms for network access to privileged accounts by restricting use of Active Directory ESX Admin group membership.</t>
        </r>
      </text>
    </comment>
    <comment ref="Q94" authorId="0" shapeId="0" xr:uid="{00000000-0006-0000-0600-00007F000000}">
      <text>
        <r>
          <rPr>
            <sz val="11"/>
            <rFont val="Calibri"/>
          </rPr>
          <t>The VMM must implement cryptographic mechanisms to prevent unauthorized modification of all information at rest on all VMM components by verifying Image Profile and VIP Acceptance Levels.</t>
        </r>
      </text>
    </comment>
    <comment ref="R94" authorId="0" shapeId="0" xr:uid="{00000000-0006-0000-0600-000080000000}">
      <text>
        <r>
          <rPr>
            <sz val="11"/>
            <rFont val="Calibri"/>
          </rPr>
          <t>The VMM must implement replay-resistant authentication mechanisms for network access to non-privileged accounts by using Active Directory for local user authentication.</t>
        </r>
      </text>
    </comment>
    <comment ref="S94" authorId="0" shapeId="0" xr:uid="{00000000-0006-0000-0600-000081000000}">
      <text>
        <r>
          <rPr>
            <sz val="11"/>
            <rFont val="Calibri"/>
          </rPr>
          <t>The VMM must implement replay-resistant authentication mechanisms for network access to non-privileged accounts by using the vSphere Authentication Proxy.</t>
        </r>
      </text>
    </comment>
    <comment ref="T94" authorId="0" shapeId="0" xr:uid="{00000000-0006-0000-0600-000082000000}">
      <text>
        <r>
          <rPr>
            <sz val="11"/>
            <rFont val="Calibri"/>
          </rPr>
          <t>The VMM must implement replay-resistant authentication mechanisms for network access to non-privileged accounts by restricting use of Active Directory ESX Admin group membership.</t>
        </r>
      </text>
    </comment>
    <comment ref="J97" authorId="0" shapeId="0" xr:uid="{00000000-0006-0000-0600-000083000000}">
      <text>
        <r>
          <rPr>
            <sz val="11"/>
            <rFont val="Calibri"/>
          </rPr>
          <t>The system must enable bidirectional CHAP authentication for iSCSI traffic.</t>
        </r>
      </text>
    </comment>
    <comment ref="K97" authorId="0" shapeId="0" xr:uid="{00000000-0006-0000-0600-000084000000}">
      <text>
        <r>
          <rPr>
            <sz val="11"/>
            <rFont val="Calibri"/>
          </rPr>
          <t>The VMM must only allow the use of DoD PKI-established certificate authorities for verification of the establishment of protected sessions.</t>
        </r>
      </text>
    </comment>
    <comment ref="J99" authorId="0" shapeId="0" xr:uid="{00000000-0006-0000-0600-000085000000}">
      <text>
        <r>
          <rPr>
            <sz val="11"/>
            <rFont val="Calibri"/>
          </rPr>
          <t>The Image Profile and VIB Acceptance Levels must be verified.</t>
        </r>
      </text>
    </comment>
    <comment ref="K99" authorId="0" shapeId="0" xr:uid="{00000000-0006-0000-0600-000086000000}">
      <text>
        <r>
          <rPr>
            <sz val="11"/>
            <rFont val="Calibri"/>
          </rPr>
          <t>The system must verify the integrity of the installation media before installing ESXi.</t>
        </r>
      </text>
    </comment>
    <comment ref="L99" authorId="0" shapeId="0" xr:uid="{00000000-0006-0000-0600-000087000000}">
      <text>
        <r>
          <rPr>
            <sz val="11"/>
            <rFont val="Calibri"/>
          </rPr>
          <t>The system must have all security patches and updates installed.</t>
        </r>
      </text>
    </comment>
    <comment ref="M99" authorId="0" shapeId="0" xr:uid="{00000000-0006-0000-0600-000088000000}">
      <text>
        <r>
          <rPr>
            <sz val="11"/>
            <rFont val="Calibri"/>
          </rPr>
          <t>The VMM must employ a deny-all, permit-by-exception policy to allow the execution of authorized software programs and guest VMs by verifying Image Profile and VIP Acceptance Levels.</t>
        </r>
      </text>
    </comment>
    <comment ref="J102" authorId="0" shapeId="0" xr:uid="{00000000-0006-0000-0600-000089000000}">
      <text>
        <r>
          <rPr>
            <sz val="11"/>
            <rFont val="Calibri"/>
          </rPr>
          <t>The system must enable the VSAN Health Check.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system must verify the DCUI.Access list.</t>
        </r>
      </text>
    </comment>
    <comment ref="I89" authorId="0" shapeId="0" xr:uid="{00000000-0006-0000-0700-00000F000000}">
      <text>
        <r>
          <rPr>
            <sz val="11"/>
            <rFont val="Calibri"/>
          </rPr>
          <t>The system must verify the exception users list for lockdown mode.</t>
        </r>
      </text>
    </comment>
    <comment ref="J89" authorId="0" shapeId="0" xr:uid="{00000000-0006-0000-0700-000002000000}">
      <text>
        <r>
          <rPr>
            <sz val="11"/>
            <rFont val="Calibri"/>
          </rPr>
          <t>The system must enforce the limit of three consecutive invalid logon attempts by a user.</t>
        </r>
      </text>
    </comment>
    <comment ref="K89" authorId="0" shapeId="0" xr:uid="{00000000-0006-0000-0700-000003000000}">
      <text>
        <r>
          <rPr>
            <sz val="11"/>
            <rFont val="Calibri"/>
          </rPr>
          <t>The system must enforce the unlock timeout of 15 minutes after a user account is locked out.</t>
        </r>
      </text>
    </comment>
    <comment ref="L89" authorId="0" shapeId="0" xr:uid="{00000000-0006-0000-0700-000004000000}">
      <text>
        <r>
          <rPr>
            <sz val="11"/>
            <rFont val="Calibri"/>
          </rPr>
          <t>The system must remove keys from the SSH authorized_keys file.</t>
        </r>
      </text>
    </comment>
    <comment ref="M89" authorId="0" shapeId="0" xr:uid="{00000000-0006-0000-0700-000005000000}">
      <text>
        <r>
          <rPr>
            <sz val="11"/>
            <rFont val="Calibri"/>
          </rPr>
          <t>The VMM must enforce password complexity by requiring that at least one upper-case character be used.</t>
        </r>
      </text>
    </comment>
    <comment ref="N89" authorId="0" shapeId="0" xr:uid="{00000000-0006-0000-0700-000006000000}">
      <text>
        <r>
          <rPr>
            <sz val="11"/>
            <rFont val="Calibri"/>
          </rPr>
          <t>The system must prohibit the reuse of passwords within five iterations.</t>
        </r>
      </text>
    </comment>
    <comment ref="O89" authorId="0" shapeId="0" xr:uid="{00000000-0006-0000-0700-000007000000}">
      <text>
        <r>
          <rPr>
            <sz val="11"/>
            <rFont val="Calibri"/>
          </rPr>
          <t>The password hashes stored on the system must have been generated using a FIPS 140-2 approved cryptographic hashing algorithm.</t>
        </r>
      </text>
    </comment>
    <comment ref="P89" authorId="0" shapeId="0" xr:uid="{00000000-0006-0000-0700-000008000000}">
      <text>
        <r>
          <rPr>
            <sz val="11"/>
            <rFont val="Calibri"/>
          </rPr>
          <t>The system must use Active Directory for local user authentication.</t>
        </r>
      </text>
    </comment>
    <comment ref="Q89" authorId="0" shapeId="0" xr:uid="{00000000-0006-0000-0700-000009000000}">
      <text>
        <r>
          <rPr>
            <sz val="11"/>
            <rFont val="Calibri"/>
          </rPr>
          <t>The VMM must enforce password complexity by requiring that at least one lower-case character be used.</t>
        </r>
      </text>
    </comment>
    <comment ref="R89" authorId="0" shapeId="0" xr:uid="{00000000-0006-0000-0700-00000A000000}">
      <text>
        <r>
          <rPr>
            <sz val="11"/>
            <rFont val="Calibri"/>
          </rPr>
          <t>The VMM must require individuals to be authenticated with an individual authenticator prior to using a group authenticator by using Active Directory for local user authentication.</t>
        </r>
      </text>
    </comment>
    <comment ref="S89" authorId="0" shapeId="0" xr:uid="{00000000-0006-0000-0700-00000B000000}">
      <text>
        <r>
          <rPr>
            <sz val="11"/>
            <rFont val="Calibri"/>
          </rPr>
          <t>The VMM must enforce password complexity by requiring that at least one numeric character be used.</t>
        </r>
      </text>
    </comment>
    <comment ref="T89" authorId="0" shapeId="0" xr:uid="{00000000-0006-0000-0700-00000C000000}">
      <text>
        <r>
          <rPr>
            <sz val="11"/>
            <rFont val="Calibri"/>
          </rPr>
          <t>The VMM must require the change of at least 8 of the total number of characters when passwords are changed.</t>
        </r>
      </text>
    </comment>
    <comment ref="U89" authorId="0" shapeId="0" xr:uid="{00000000-0006-0000-0700-00000D000000}">
      <text>
        <r>
          <rPr>
            <sz val="11"/>
            <rFont val="Calibri"/>
          </rPr>
          <t>The VMM must enforce a minimum 15-character password length.</t>
        </r>
      </text>
    </comment>
    <comment ref="V89" authorId="0" shapeId="0" xr:uid="{00000000-0006-0000-0700-00000E000000}">
      <text>
        <r>
          <rPr>
            <sz val="11"/>
            <rFont val="Calibri"/>
          </rPr>
          <t>The VMM must enforce password complexity by requiring that at least one special character be used.</t>
        </r>
      </text>
    </comment>
    <comment ref="H91" authorId="0" shapeId="0" xr:uid="{00000000-0006-0000-0700-000010000000}">
      <text>
        <r>
          <rPr>
            <sz val="11"/>
            <rFont val="Calibri"/>
          </rPr>
          <t>The SSH daemon must not allow authentication using an empty password.</t>
        </r>
      </text>
    </comment>
    <comment ref="I91" authorId="0" shapeId="0" xr:uid="{00000000-0006-0000-0700-000011000000}">
      <text>
        <r>
          <rPr>
            <sz val="11"/>
            <rFont val="Calibri"/>
          </rPr>
          <t>The system must use Active Directory for local user authentication.</t>
        </r>
      </text>
    </comment>
    <comment ref="J91" authorId="0" shapeId="0" xr:uid="{00000000-0006-0000-0700-000012000000}">
      <text>
        <r>
          <rPr>
            <sz val="11"/>
            <rFont val="Calibri"/>
          </rPr>
          <t>The system must use multifactor authentication for local access to privileged accounts.</t>
        </r>
      </text>
    </comment>
    <comment ref="K91" authorId="0" shapeId="0" xr:uid="{00000000-0006-0000-0700-000013000000}">
      <text>
        <r>
          <rPr>
            <sz val="11"/>
            <rFont val="Calibri"/>
          </rPr>
          <t>The system must enable bidirectional CHAP authentication for iSCSI traffic.</t>
        </r>
      </text>
    </comment>
    <comment ref="L91" authorId="0" shapeId="0" xr:uid="{00000000-0006-0000-0700-000014000000}">
      <text>
        <r>
          <rPr>
            <sz val="11"/>
            <rFont val="Calibri"/>
          </rPr>
          <t>The VMM must require individuals to be authenticated with an individual authenticator prior to using a group authenticator by using Active Directory for local user authentication.</t>
        </r>
      </text>
    </comment>
    <comment ref="M91" authorId="0" shapeId="0" xr:uid="{00000000-0006-0000-0700-000015000000}">
      <text>
        <r>
          <rPr>
            <sz val="11"/>
            <rFont val="Calibri"/>
          </rPr>
          <t>The VMM must require individuals to be authenticated with an individual authenticator prior to using a group authenticator by using the vSphere Authentication Proxy.</t>
        </r>
      </text>
    </comment>
    <comment ref="N91" authorId="0" shapeId="0" xr:uid="{00000000-0006-0000-0700-000016000000}">
      <text>
        <r>
          <rPr>
            <sz val="11"/>
            <rFont val="Calibri"/>
          </rPr>
          <t>The VMM must require individuals to be authenticated with an individual authenticator prior to using a group authenticator by restricting use of Active Directory ESX Admin group membership.</t>
        </r>
      </text>
    </comment>
    <comment ref="O91" authorId="0" shapeId="0" xr:uid="{00000000-0006-0000-0700-000017000000}">
      <text>
        <r>
          <rPr>
            <sz val="11"/>
            <rFont val="Calibri"/>
          </rPr>
          <t>The VMM must accept Personal Identity Verification (PIV) credentials.</t>
        </r>
      </text>
    </comment>
    <comment ref="P91" authorId="0" shapeId="0" xr:uid="{00000000-0006-0000-0700-000018000000}">
      <text>
        <r>
          <rPr>
            <sz val="11"/>
            <rFont val="Calibri"/>
          </rPr>
          <t>The VMM must electronically verify Personal Identity Verification (PIV) credentials.</t>
        </r>
      </text>
    </comment>
    <comment ref="H92" authorId="0" shapeId="0" xr:uid="{00000000-0006-0000-0700-000019000000}">
      <text>
        <r>
          <rPr>
            <sz val="11"/>
            <rFont val="Calibri"/>
          </rPr>
          <t>The system must use the vSphere Authentication Proxy to protect passwords when adding ESXi hosts to Active Directory.</t>
        </r>
      </text>
    </comment>
    <comment ref="I92" authorId="0" shapeId="0" xr:uid="{00000000-0006-0000-0700-00001A000000}">
      <text>
        <r>
          <rPr>
            <sz val="11"/>
            <rFont val="Calibri"/>
          </rPr>
          <t>The system must use multifactor authentication for local access to privileged accounts.</t>
        </r>
      </text>
    </comment>
    <comment ref="J92" authorId="0" shapeId="0" xr:uid="{00000000-0006-0000-0700-00001B000000}">
      <text>
        <r>
          <rPr>
            <sz val="11"/>
            <rFont val="Calibri"/>
          </rPr>
          <t>The VMM must require individuals to be authenticated with an individual authenticator prior to using a group authenticator by using the vSphere Authentication Proxy.</t>
        </r>
      </text>
    </comment>
    <comment ref="K92" authorId="0" shapeId="0" xr:uid="{00000000-0006-0000-0700-00001C000000}">
      <text>
        <r>
          <rPr>
            <sz val="11"/>
            <rFont val="Calibri"/>
          </rPr>
          <t>The VMM must require individuals to be authenticated with an individual authenticator prior to using a group authenticator by restricting use of Active Directory ESX Admin group membership.</t>
        </r>
      </text>
    </comment>
    <comment ref="L92" authorId="0" shapeId="0" xr:uid="{00000000-0006-0000-0700-00001D000000}">
      <text>
        <r>
          <rPr>
            <sz val="11"/>
            <rFont val="Calibri"/>
          </rPr>
          <t>The VMM must accept Personal Identity Verification (PIV) credentials.</t>
        </r>
      </text>
    </comment>
    <comment ref="M92" authorId="0" shapeId="0" xr:uid="{00000000-0006-0000-0700-00001E000000}">
      <text>
        <r>
          <rPr>
            <sz val="11"/>
            <rFont val="Calibri"/>
          </rPr>
          <t>The VMM must electronically verify Personal Identity Verification (PIV) credentials.</t>
        </r>
      </text>
    </comment>
    <comment ref="N92" authorId="0" shapeId="0" xr:uid="{00000000-0006-0000-0700-00001F000000}">
      <text>
        <r>
          <rPr>
            <sz val="11"/>
            <rFont val="Calibri"/>
          </rPr>
          <t>The VMM must only allow the use of DoD PKI-established certificate authorities for verification of the establishment of protected sessions.</t>
        </r>
      </text>
    </comment>
    <comment ref="H93" authorId="0" shapeId="0" xr:uid="{00000000-0006-0000-0700-000020000000}">
      <text>
        <r>
          <rPr>
            <sz val="11"/>
            <rFont val="Calibri"/>
          </rPr>
          <t>The VMM must limit the number of concurrent sessions to ten for all accounts and/or account types by enabling lockdown mode.</t>
        </r>
      </text>
    </comment>
    <comment ref="I93" authorId="0" shapeId="0" xr:uid="{00000000-0006-0000-0700-000021000000}">
      <text>
        <r>
          <rPr>
            <sz val="11"/>
            <rFont val="Calibri"/>
          </rPr>
          <t>The SSH daemon must not permit root logins.</t>
        </r>
      </text>
    </comment>
    <comment ref="J93" authorId="0" shapeId="0" xr:uid="{00000000-0006-0000-0700-000022000000}">
      <text>
        <r>
          <rPr>
            <sz val="11"/>
            <rFont val="Calibri"/>
          </rPr>
          <t>The SSH daemon must set a timeout count on idle sessions.</t>
        </r>
      </text>
    </comment>
    <comment ref="K93" authorId="0" shapeId="0" xr:uid="{00000000-0006-0000-0700-000023000000}">
      <text>
        <r>
          <rPr>
            <sz val="11"/>
            <rFont val="Calibri"/>
          </rPr>
          <t>The SSH daemon must set a timeout interval on idle sessions.</t>
        </r>
      </text>
    </comment>
    <comment ref="L93" authorId="0" shapeId="0" xr:uid="{00000000-0006-0000-0700-000024000000}">
      <text>
        <r>
          <rPr>
            <sz val="11"/>
            <rFont val="Calibri"/>
          </rPr>
          <t>Active Directory ESX Admin group membership must not be used.</t>
        </r>
      </text>
    </comment>
    <comment ref="M93" authorId="0" shapeId="0" xr:uid="{00000000-0006-0000-0700-000025000000}">
      <text>
        <r>
          <rPr>
            <sz val="11"/>
            <rFont val="Calibri"/>
          </rPr>
          <t>The system must set a timeout to automatically disable idle sessions after a predetermined period.</t>
        </r>
      </text>
    </comment>
    <comment ref="N93" authorId="0" shapeId="0" xr:uid="{00000000-0006-0000-0700-000026000000}">
      <text>
        <r>
          <rPr>
            <sz val="11"/>
            <rFont val="Calibri"/>
          </rPr>
          <t>The system must terminate shell services after a predetermined period.</t>
        </r>
      </text>
    </comment>
    <comment ref="O93" authorId="0" shapeId="0" xr:uid="{00000000-0006-0000-0700-000027000000}">
      <text>
        <r>
          <rPr>
            <sz val="11"/>
            <rFont val="Calibri"/>
          </rPr>
          <t>The system must logout of the console UI after a predetermined period.</t>
        </r>
      </text>
    </comment>
    <comment ref="P93" authorId="0" shapeId="0" xr:uid="{00000000-0006-0000-0700-000028000000}">
      <text>
        <r>
          <rPr>
            <sz val="11"/>
            <rFont val="Calibri"/>
          </rPr>
          <t>The system must not provide root/administrator level access to CIM-based hardware monitoring tools or other third-party applications.</t>
        </r>
      </text>
    </comment>
    <comment ref="Q93" authorId="0" shapeId="0" xr:uid="{00000000-0006-0000-0700-000029000000}">
      <text>
        <r>
          <rPr>
            <sz val="11"/>
            <rFont val="Calibri"/>
          </rPr>
          <t>The system must enable lockdown mode to restrict remote access.</t>
        </r>
      </text>
    </comment>
    <comment ref="R93" authorId="0" shapeId="0" xr:uid="{00000000-0006-0000-0700-00002A000000}">
      <text>
        <r>
          <rPr>
            <sz val="11"/>
            <rFont val="Calibri"/>
          </rPr>
          <t>The VMM must automatically terminate a user session after inactivity timeouts have expired or at shutdown by setting an idle timeout.</t>
        </r>
      </text>
    </comment>
    <comment ref="S93" authorId="0" shapeId="0" xr:uid="{00000000-0006-0000-0700-00002B000000}">
      <text>
        <r>
          <rPr>
            <sz val="11"/>
            <rFont val="Calibri"/>
          </rPr>
          <t>The VMM must automatically terminate a user session after inactivity timeouts have expired or at shutdown by setting an idle timeout on shell services.</t>
        </r>
      </text>
    </comment>
    <comment ref="T93" authorId="0" shapeId="0" xr:uid="{00000000-0006-0000-0700-00002C000000}">
      <text>
        <r>
          <rPr>
            <sz val="11"/>
            <rFont val="Calibri"/>
          </rPr>
          <t>The VMM must automatically terminate a user session after inactivity timeouts have expired or at shutdown.</t>
        </r>
      </text>
    </comment>
    <comment ref="U93" authorId="0" shapeId="0" xr:uid="{00000000-0006-0000-0700-00002D000000}">
      <text>
        <r>
          <rPr>
            <sz val="11"/>
            <rFont val="Calibri"/>
          </rPr>
          <t>The VMM must provide the capability to immediately disconnect or disable remote access to the information system by disabling SSH.</t>
        </r>
      </text>
    </comment>
    <comment ref="H111" authorId="0" shapeId="0" xr:uid="{00000000-0006-0000-0700-00002E000000}">
      <text>
        <r>
          <rPr>
            <sz val="11"/>
            <rFont val="Calibri"/>
          </rPr>
          <t>The VMM must use DoD-approved encryption to protect the confidentiality of remote access sessions.</t>
        </r>
      </text>
    </comment>
    <comment ref="I111" authorId="0" shapeId="0" xr:uid="{00000000-0006-0000-0700-00002F000000}">
      <text>
        <r>
          <rPr>
            <sz val="11"/>
            <rFont val="Calibri"/>
          </rPr>
          <t>The SSH daemon must be configured to only use Message Authentication Codes (MACs) employing FIPS 140-2 approved cryptographic hash algorithms.</t>
        </r>
      </text>
    </comment>
    <comment ref="J111" authorId="0" shapeId="0" xr:uid="{00000000-0006-0000-0700-000030000000}">
      <text>
        <r>
          <rPr>
            <sz val="11"/>
            <rFont val="Calibri"/>
          </rPr>
          <t>The SSH daemon must be configured to only use FIPS 140-2 approved ciphers.</t>
        </r>
      </text>
    </comment>
    <comment ref="K111" authorId="0" shapeId="0" xr:uid="{00000000-0006-0000-0700-000031000000}">
      <text>
        <r>
          <rPr>
            <sz val="11"/>
            <rFont val="Calibri"/>
          </rPr>
          <t>The VMM must implement replay-resistant authentication mechanisms for network access to privileged accounts by using Active Directory for local user authentication.</t>
        </r>
      </text>
    </comment>
    <comment ref="L111" authorId="0" shapeId="0" xr:uid="{00000000-0006-0000-0700-000032000000}">
      <text>
        <r>
          <rPr>
            <sz val="11"/>
            <rFont val="Calibri"/>
          </rPr>
          <t>The VMM must implement replay-resistant authentication mechanisms for network access to privileged accounts by using the vSphere Authentication Proxy.</t>
        </r>
      </text>
    </comment>
    <comment ref="M111" authorId="0" shapeId="0" xr:uid="{00000000-0006-0000-0700-000033000000}">
      <text>
        <r>
          <rPr>
            <sz val="11"/>
            <rFont val="Calibri"/>
          </rPr>
          <t>The VMM must implement replay-resistant authentication mechanisms for network access to privileged accounts by restricting use of Active Directory ESX Admin group membership.</t>
        </r>
      </text>
    </comment>
    <comment ref="N111" authorId="0" shapeId="0" xr:uid="{00000000-0006-0000-0700-000034000000}">
      <text>
        <r>
          <rPr>
            <sz val="11"/>
            <rFont val="Calibri"/>
          </rPr>
          <t>The VMM must implement cryptographic mechanisms to prevent unauthorized modification of all information at rest on all VMM components by verifying Image Profile and VIP Acceptance Levels.</t>
        </r>
      </text>
    </comment>
    <comment ref="O111" authorId="0" shapeId="0" xr:uid="{00000000-0006-0000-0700-000035000000}">
      <text>
        <r>
          <rPr>
            <sz val="11"/>
            <rFont val="Calibri"/>
          </rPr>
          <t>The VMM must implement replay-resistant authentication mechanisms for network access to non-privileged accounts by using Active Directory for local user authentication.</t>
        </r>
      </text>
    </comment>
    <comment ref="P111" authorId="0" shapeId="0" xr:uid="{00000000-0006-0000-0700-000036000000}">
      <text>
        <r>
          <rPr>
            <sz val="11"/>
            <rFont val="Calibri"/>
          </rPr>
          <t>The VMM must implement replay-resistant authentication mechanisms for network access to non-privileged accounts by using the vSphere Authentication Proxy.</t>
        </r>
      </text>
    </comment>
    <comment ref="Q111" authorId="0" shapeId="0" xr:uid="{00000000-0006-0000-0700-000037000000}">
      <text>
        <r>
          <rPr>
            <sz val="11"/>
            <rFont val="Calibri"/>
          </rPr>
          <t>The VMM must implement replay-resistant authentication mechanisms for network access to non-privileged accounts by restricting use of Active Directory ESX Admin group membership.</t>
        </r>
      </text>
    </comment>
    <comment ref="H115" authorId="0" shapeId="0" xr:uid="{00000000-0006-0000-0700-000038000000}">
      <text>
        <r>
          <rPr>
            <sz val="11"/>
            <rFont val="Calibri"/>
          </rPr>
          <t>The Image Profile and VIB Acceptance Levels must be verified.</t>
        </r>
      </text>
    </comment>
    <comment ref="I115" authorId="0" shapeId="0" xr:uid="{00000000-0006-0000-0700-000039000000}">
      <text>
        <r>
          <rPr>
            <sz val="11"/>
            <rFont val="Calibri"/>
          </rPr>
          <t>The system must verify the integrity of the installation media before installing ESXi.</t>
        </r>
      </text>
    </comment>
    <comment ref="J115" authorId="0" shapeId="0" xr:uid="{00000000-0006-0000-0700-00003A000000}">
      <text>
        <r>
          <rPr>
            <sz val="11"/>
            <rFont val="Calibri"/>
          </rPr>
          <t>The VMM must employ a deny-all, permit-by-exception policy to allow the execution of authorized software programs and guest VMs by verifying Image Profile and VIP Acceptance Levels.</t>
        </r>
      </text>
    </comment>
    <comment ref="H118" authorId="0" shapeId="0" xr:uid="{00000000-0006-0000-0700-00003B000000}">
      <text>
        <r>
          <rPr>
            <sz val="11"/>
            <rFont val="Calibri"/>
          </rPr>
          <t>The system must disable Inter-VM transparent page sharing.</t>
        </r>
      </text>
    </comment>
    <comment ref="H134" authorId="0" shapeId="0" xr:uid="{00000000-0006-0000-0700-00003C000000}">
      <text>
        <r>
          <rPr>
            <sz val="11"/>
            <rFont val="Calibri"/>
          </rPr>
          <t>The system must protect the confidentiality and integrity of transmitted information by isolating vMotion traffic.</t>
        </r>
      </text>
    </comment>
    <comment ref="I134" authorId="0" shapeId="0" xr:uid="{00000000-0006-0000-0700-00003D000000}">
      <text>
        <r>
          <rPr>
            <sz val="11"/>
            <rFont val="Calibri"/>
          </rPr>
          <t>The system must protect the confidentiality and integrity of transmitted information by protecting ESXi management traffic.</t>
        </r>
      </text>
    </comment>
    <comment ref="J134" authorId="0" shapeId="0" xr:uid="{00000000-0006-0000-0700-00003E000000}">
      <text>
        <r>
          <rPr>
            <sz val="11"/>
            <rFont val="Calibri"/>
          </rPr>
          <t>The system must protect the confidentiality and integrity of transmitted information by protecting IP based management traffic.</t>
        </r>
      </text>
    </comment>
    <comment ref="K134" authorId="0" shapeId="0" xr:uid="{00000000-0006-0000-0700-00003F000000}">
      <text>
        <r>
          <rPr>
            <sz val="11"/>
            <rFont val="Calibri"/>
          </rPr>
          <t>The system must protect the confidentiality and integrity of transmitted information.</t>
        </r>
      </text>
    </comment>
    <comment ref="L134" authorId="0" shapeId="0" xr:uid="{00000000-0006-0000-0700-000040000000}">
      <text>
        <r>
          <rPr>
            <sz val="11"/>
            <rFont val="Calibri"/>
          </rPr>
          <t>The system must protect the confidentiality and integrity of transmitted information by utilizing different TCP/IP stacks where possible.</t>
        </r>
      </text>
    </comment>
    <comment ref="M134" authorId="0" shapeId="0" xr:uid="{00000000-0006-0000-0700-000041000000}">
      <text>
        <r>
          <rPr>
            <sz val="11"/>
            <rFont val="Calibri"/>
          </rPr>
          <t>The system must configure the firewall to restrict access to services running on the host.</t>
        </r>
      </text>
    </comment>
    <comment ref="N134" authorId="0" shapeId="0" xr:uid="{00000000-0006-0000-0700-000042000000}">
      <text>
        <r>
          <rPr>
            <sz val="11"/>
            <rFont val="Calibri"/>
          </rPr>
          <t>The system must configure the firewall to block network traffic by default.</t>
        </r>
      </text>
    </comment>
    <comment ref="O134" authorId="0" shapeId="0" xr:uid="{00000000-0006-0000-0700-000043000000}">
      <text>
        <r>
          <rPr>
            <sz val="11"/>
            <rFont val="Calibri"/>
          </rPr>
          <t>The virtual switch Forged Transmits policy must be set to reject.</t>
        </r>
      </text>
    </comment>
    <comment ref="P134" authorId="0" shapeId="0" xr:uid="{00000000-0006-0000-0700-000044000000}">
      <text>
        <r>
          <rPr>
            <sz val="11"/>
            <rFont val="Calibri"/>
          </rPr>
          <t>The virtual switch MAC Address Change policy must be set to reject.</t>
        </r>
      </text>
    </comment>
    <comment ref="Q134" authorId="0" shapeId="0" xr:uid="{00000000-0006-0000-0700-000045000000}">
      <text>
        <r>
          <rPr>
            <sz val="11"/>
            <rFont val="Calibri"/>
          </rPr>
          <t>The virtual switch Promiscuous Mode policy must be set to reject.</t>
        </r>
      </text>
    </comment>
    <comment ref="R134" authorId="0" shapeId="0" xr:uid="{00000000-0006-0000-0700-000046000000}">
      <text>
        <r>
          <rPr>
            <sz val="11"/>
            <rFont val="Calibri"/>
          </rPr>
          <t>All port groups must be configured to a value other than that of the native VLAN.</t>
        </r>
      </text>
    </comment>
    <comment ref="S134" authorId="0" shapeId="0" xr:uid="{00000000-0006-0000-0700-000047000000}">
      <text>
        <r>
          <rPr>
            <sz val="11"/>
            <rFont val="Calibri"/>
          </rPr>
          <t>All port groups must not be configured to VLAN 4095 unless Virtual Guest Tagging (VGT) is required.</t>
        </r>
      </text>
    </comment>
    <comment ref="T134" authorId="0" shapeId="0" xr:uid="{00000000-0006-0000-0700-000048000000}">
      <text>
        <r>
          <rPr>
            <sz val="11"/>
            <rFont val="Calibri"/>
          </rPr>
          <t>All port groups must not be configured to VLAN values reserved by upstream physical switches.</t>
        </r>
      </text>
    </comment>
    <comment ref="U134" authorId="0" shapeId="0" xr:uid="{00000000-0006-0000-0700-000049000000}">
      <text>
        <r>
          <rPr>
            <sz val="11"/>
            <rFont val="Calibri"/>
          </rPr>
          <t>The system must protect the confidentiality and integrity of transmitted information by isolating IP-based storage traffic.</t>
        </r>
      </text>
    </comment>
    <comment ref="V134" authorId="0" shapeId="0" xr:uid="{00000000-0006-0000-0700-00004A000000}">
      <text>
        <r>
          <rPr>
            <sz val="11"/>
            <rFont val="Calibri"/>
          </rPr>
          <t>The connectivity between VSAN Health Check and public Hardware Compatibility List must be disabled or restricted by use of an external proxy server.</t>
        </r>
      </text>
    </comment>
    <comment ref="H142" authorId="0" shapeId="0" xr:uid="{00000000-0006-0000-0700-00004B000000}">
      <text>
        <r>
          <rPr>
            <sz val="11"/>
            <rFont val="Calibri"/>
          </rPr>
          <t>The SSH daemon must be configured to use only the SSHv2 protocol.</t>
        </r>
      </text>
    </comment>
    <comment ref="I142" authorId="0" shapeId="0" xr:uid="{00000000-0006-0000-0700-000053000000}">
      <text>
        <r>
          <rPr>
            <sz val="11"/>
            <rFont val="Calibri"/>
          </rPr>
          <t>The SSH daemon must ignore .rhosts files.</t>
        </r>
      </text>
    </comment>
    <comment ref="J142" authorId="0" shapeId="0" xr:uid="{00000000-0006-0000-0700-000054000000}">
      <text>
        <r>
          <rPr>
            <sz val="11"/>
            <rFont val="Calibri"/>
          </rPr>
          <t>The SSH daemon must not allow host-based authentication.</t>
        </r>
      </text>
    </comment>
    <comment ref="K142" authorId="0" shapeId="0" xr:uid="{00000000-0006-0000-0700-000055000000}">
      <text>
        <r>
          <rPr>
            <sz val="11"/>
            <rFont val="Calibri"/>
          </rPr>
          <t>The SSH daemon must not permit user environment settings.</t>
        </r>
      </text>
    </comment>
    <comment ref="L142" authorId="0" shapeId="0" xr:uid="{00000000-0006-0000-0700-000056000000}">
      <text>
        <r>
          <rPr>
            <sz val="11"/>
            <rFont val="Calibri"/>
          </rPr>
          <t>The SSH daemon must not permit GSSAPI authentication.</t>
        </r>
      </text>
    </comment>
    <comment ref="M142" authorId="0" shapeId="0" xr:uid="{00000000-0006-0000-0700-000057000000}">
      <text>
        <r>
          <rPr>
            <sz val="11"/>
            <rFont val="Calibri"/>
          </rPr>
          <t>The SSH daemon must not permit Kerberos authentication.</t>
        </r>
      </text>
    </comment>
    <comment ref="N142" authorId="0" shapeId="0" xr:uid="{00000000-0006-0000-0700-000058000000}">
      <text>
        <r>
          <rPr>
            <sz val="11"/>
            <rFont val="Calibri"/>
          </rPr>
          <t>The SSH daemon must perform strict mode checking of home directory configuration files.</t>
        </r>
      </text>
    </comment>
    <comment ref="O142" authorId="0" shapeId="0" xr:uid="{00000000-0006-0000-0700-000059000000}">
      <text>
        <r>
          <rPr>
            <sz val="11"/>
            <rFont val="Calibri"/>
          </rPr>
          <t>The SSH daemon must not allow compression or must only allow compression after successful authentication.</t>
        </r>
      </text>
    </comment>
    <comment ref="P142" authorId="0" shapeId="0" xr:uid="{00000000-0006-0000-0700-00005A000000}">
      <text>
        <r>
          <rPr>
            <sz val="11"/>
            <rFont val="Calibri"/>
          </rPr>
          <t>The SSH daemon must be configured to not allow gateway ports.</t>
        </r>
      </text>
    </comment>
    <comment ref="Q142" authorId="0" shapeId="0" xr:uid="{00000000-0006-0000-0700-00005B000000}">
      <text>
        <r>
          <rPr>
            <sz val="11"/>
            <rFont val="Calibri"/>
          </rPr>
          <t>The SSH daemon must be configured to not allow X11 forwarding.</t>
        </r>
      </text>
    </comment>
    <comment ref="R142" authorId="0" shapeId="0" xr:uid="{00000000-0006-0000-0700-00005C000000}">
      <text>
        <r>
          <rPr>
            <sz val="11"/>
            <rFont val="Calibri"/>
          </rPr>
          <t>The SSH daemon must not accept environment variables from the client.</t>
        </r>
      </text>
    </comment>
    <comment ref="S142" authorId="0" shapeId="0" xr:uid="{00000000-0006-0000-0700-00005D000000}">
      <text>
        <r>
          <rPr>
            <sz val="11"/>
            <rFont val="Calibri"/>
          </rPr>
          <t>The SSH daemon must not permit tunnels.</t>
        </r>
      </text>
    </comment>
    <comment ref="T142" authorId="0" shapeId="0" xr:uid="{00000000-0006-0000-0700-00005E000000}">
      <text>
        <r>
          <rPr>
            <sz val="11"/>
            <rFont val="Calibri"/>
          </rPr>
          <t>The SSH daemon must limit connections to a single session.</t>
        </r>
      </text>
    </comment>
    <comment ref="U142" authorId="0" shapeId="0" xr:uid="{00000000-0006-0000-0700-00005F000000}">
      <text>
        <r>
          <rPr>
            <sz val="11"/>
            <rFont val="Calibri"/>
          </rPr>
          <t>The system must disable the Managed Object Browser (MOB).</t>
        </r>
      </text>
    </comment>
    <comment ref="V142" authorId="0" shapeId="0" xr:uid="{00000000-0006-0000-0700-000060000000}">
      <text>
        <r>
          <rPr>
            <sz val="11"/>
            <rFont val="Calibri"/>
          </rPr>
          <t>The VMM must be configured to disable non-essential capabilities by disabling SSH.</t>
        </r>
      </text>
    </comment>
    <comment ref="W142" authorId="0" shapeId="0" xr:uid="{00000000-0006-0000-0700-00004C000000}">
      <text>
        <r>
          <rPr>
            <sz val="11"/>
            <rFont val="Calibri"/>
          </rPr>
          <t>The system must disable ESXi Shell unless needed for diagnostics or troubleshooting.</t>
        </r>
      </text>
    </comment>
    <comment ref="X142" authorId="0" shapeId="0" xr:uid="{00000000-0006-0000-0700-00004D000000}">
      <text>
        <r>
          <rPr>
            <sz val="11"/>
            <rFont val="Calibri"/>
          </rPr>
          <t>SNMP must be configured properly.</t>
        </r>
      </text>
    </comment>
    <comment ref="Y142" authorId="0" shapeId="0" xr:uid="{00000000-0006-0000-0700-00004E000000}">
      <text>
        <r>
          <rPr>
            <sz val="11"/>
            <rFont val="Calibri"/>
          </rPr>
          <t>The system must enable BPDU filter on the host to prevent being locked out of physical switch ports with Portfast and BPDU Guard enabled.</t>
        </r>
      </text>
    </comment>
    <comment ref="Z142" authorId="0" shapeId="0" xr:uid="{00000000-0006-0000-0700-00004F000000}">
      <text>
        <r>
          <rPr>
            <sz val="11"/>
            <rFont val="Calibri"/>
          </rPr>
          <t>The system must prevent unintended use of the dvFilter network APIs.</t>
        </r>
      </text>
    </comment>
    <comment ref="AA142" authorId="0" shapeId="0" xr:uid="{00000000-0006-0000-0700-000050000000}">
      <text>
        <r>
          <rPr>
            <sz val="11"/>
            <rFont val="Calibri"/>
          </rPr>
          <t>The non-negotiate option must be configured for trunk links between external physical switches and virtual switches in VST mode.</t>
        </r>
      </text>
    </comment>
    <comment ref="AB142" authorId="0" shapeId="0" xr:uid="{00000000-0006-0000-0700-000051000000}">
      <text>
        <r>
          <rPr>
            <sz val="11"/>
            <rFont val="Calibri"/>
          </rPr>
          <t>All physical switch ports must be configured with spanning tree disabled.</t>
        </r>
      </text>
    </comment>
    <comment ref="AC142" authorId="0" shapeId="0" xr:uid="{00000000-0006-0000-0700-000052000000}">
      <text>
        <r>
          <rPr>
            <sz val="11"/>
            <rFont val="Calibri"/>
          </rPr>
          <t>The system must configure the VSAN Datastore name to a unique name.</t>
        </r>
      </text>
    </comment>
    <comment ref="H143" authorId="0" shapeId="0" xr:uid="{00000000-0006-0000-0700-000061000000}">
      <text>
        <r>
          <rPr>
            <sz val="11"/>
            <rFont val="Calibri"/>
          </rPr>
          <t>The system must have all security patches and updates installed.</t>
        </r>
      </text>
    </comment>
    <comment ref="H145" authorId="0" shapeId="0" xr:uid="{00000000-0006-0000-0700-000062000000}">
      <text>
        <r>
          <rPr>
            <sz val="11"/>
            <rFont val="Calibri"/>
          </rPr>
          <t>Remote logging for ESXi hosts must be configured.</t>
        </r>
      </text>
    </comment>
    <comment ref="I145" authorId="0" shapeId="0" xr:uid="{00000000-0006-0000-0700-000063000000}">
      <text>
        <r>
          <rPr>
            <sz val="11"/>
            <rFont val="Calibri"/>
          </rPr>
          <t>The system must produce audit records containing information to establish what type of events occurred.</t>
        </r>
      </text>
    </comment>
    <comment ref="J145" authorId="0" shapeId="0" xr:uid="{00000000-0006-0000-0700-000064000000}">
      <text>
        <r>
          <rPr>
            <sz val="11"/>
            <rFont val="Calibri"/>
          </rPr>
          <t>The system must enable a persistent log location for all locally stored logs.</t>
        </r>
      </text>
    </comment>
    <comment ref="K145" authorId="0" shapeId="0" xr:uid="{00000000-0006-0000-0700-000065000000}">
      <text>
        <r>
          <rPr>
            <sz val="11"/>
            <rFont val="Calibri"/>
          </rPr>
          <t>The system must configure NTP time synchronization.</t>
        </r>
      </text>
    </comment>
    <comment ref="L145" authorId="0" shapeId="0" xr:uid="{00000000-0006-0000-0700-000066000000}">
      <text>
        <r>
          <rPr>
            <sz val="11"/>
            <rFont val="Calibri"/>
          </rPr>
          <t>The VMM must support the capability to centrally review and analyze audit records from multiple components within the system by configuring remote logging.</t>
        </r>
      </text>
    </comment>
    <comment ref="M145" authorId="0" shapeId="0" xr:uid="{00000000-0006-0000-0700-000067000000}">
      <text>
        <r>
          <rPr>
            <sz val="11"/>
            <rFont val="Calibri"/>
          </rPr>
          <t>The VMM must synchronize internal information system clocks to the authoritative time source when the time difference is greater than one second.</t>
        </r>
      </text>
    </comment>
    <comment ref="N145" authorId="0" shapeId="0" xr:uid="{00000000-0006-0000-0700-000068000000}">
      <text>
        <r>
          <rPr>
            <sz val="11"/>
            <rFont val="Calibri"/>
          </rPr>
          <t>The VMM must off-load audit records onto a different system or media than the system being audited by configuring remote logging.</t>
        </r>
      </text>
    </comment>
    <comment ref="O145" authorId="0" shapeId="0" xr:uid="{00000000-0006-0000-0700-000069000000}">
      <text>
        <r>
          <rPr>
            <sz val="11"/>
            <rFont val="Calibri"/>
          </rPr>
          <t>The VMM must, at a minimum, off-load interconnected systems in real time and off-load standalone systems weekly by configuring remote logging.</t>
        </r>
      </text>
    </comment>
    <comment ref="H167" authorId="0" shapeId="0" xr:uid="{00000000-0006-0000-0700-00006A000000}">
      <text>
        <r>
          <rPr>
            <sz val="11"/>
            <rFont val="Calibri"/>
          </rPr>
          <t>The VMM must allow only the ISSM (or individuals or roles appointed by the ISSM) to select which auditable events are to be audited.</t>
        </r>
      </text>
    </comment>
    <comment ref="I167" authorId="0" shapeId="0" xr:uid="{00000000-0006-0000-0700-00006B000000}">
      <text>
        <r>
          <rPr>
            <sz val="11"/>
            <rFont val="Calibri"/>
          </rPr>
          <t>The VMM must protect audit information from unauthorized modification by configuring remote logging.</t>
        </r>
      </text>
    </comment>
    <comment ref="J167" authorId="0" shapeId="0" xr:uid="{00000000-0006-0000-0700-00006C000000}">
      <text>
        <r>
          <rPr>
            <sz val="11"/>
            <rFont val="Calibri"/>
          </rPr>
          <t>The VMM must protect audit information from unauthorized deletion by configuring remote logging.</t>
        </r>
      </text>
    </comment>
    <comment ref="H173" authorId="0" shapeId="0" xr:uid="{00000000-0006-0000-0700-00006D000000}">
      <text>
        <r>
          <rPr>
            <sz val="11"/>
            <rFont val="Calibri"/>
          </rPr>
          <t>The system must enable the VSAN Health Check.</t>
        </r>
      </text>
    </comment>
    <comment ref="H184" authorId="0" shapeId="0" xr:uid="{00000000-0006-0000-0700-00006E000000}">
      <text>
        <r>
          <rPr>
            <sz val="11"/>
            <rFont val="Calibri"/>
          </rPr>
          <t>The system must enable kernel core dumps.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system must configure the firewall to restrict access to services running on the host.</t>
        </r>
      </text>
    </comment>
    <comment ref="G46" authorId="0" shapeId="0" xr:uid="{00000000-0006-0000-0800-000002000000}">
      <text>
        <r>
          <rPr>
            <sz val="11"/>
            <rFont val="Calibri"/>
          </rPr>
          <t>The system must configure the firewall to block network traffic by default.</t>
        </r>
      </text>
    </comment>
    <comment ref="G52" authorId="0" shapeId="0" xr:uid="{00000000-0006-0000-0800-000003000000}">
      <text>
        <r>
          <rPr>
            <sz val="11"/>
            <rFont val="Calibri"/>
          </rPr>
          <t>The SSH daemon must ignore .rhosts files.</t>
        </r>
      </text>
    </comment>
    <comment ref="H52" authorId="0" shapeId="0" xr:uid="{00000000-0006-0000-0800-00000C000000}">
      <text>
        <r>
          <rPr>
            <sz val="11"/>
            <rFont val="Calibri"/>
          </rPr>
          <t>The SSH daemon must not allow host-based authentication.</t>
        </r>
      </text>
    </comment>
    <comment ref="I52" authorId="0" shapeId="0" xr:uid="{00000000-0006-0000-0800-000004000000}">
      <text>
        <r>
          <rPr>
            <sz val="11"/>
            <rFont val="Calibri"/>
          </rPr>
          <t>The SSH daemon must not permit GSSAPI authentication.</t>
        </r>
      </text>
    </comment>
    <comment ref="J52" authorId="0" shapeId="0" xr:uid="{00000000-0006-0000-0800-000005000000}">
      <text>
        <r>
          <rPr>
            <sz val="11"/>
            <rFont val="Calibri"/>
          </rPr>
          <t>The SSH daemon must not permit Kerberos authentication.</t>
        </r>
      </text>
    </comment>
    <comment ref="K52" authorId="0" shapeId="0" xr:uid="{00000000-0006-0000-0800-000006000000}">
      <text>
        <r>
          <rPr>
            <sz val="11"/>
            <rFont val="Calibri"/>
          </rPr>
          <t>The SSH daemon must be configured to not allow gateway ports.</t>
        </r>
      </text>
    </comment>
    <comment ref="L52" authorId="0" shapeId="0" xr:uid="{00000000-0006-0000-0800-000007000000}">
      <text>
        <r>
          <rPr>
            <sz val="11"/>
            <rFont val="Calibri"/>
          </rPr>
          <t>The SSH daemon must be configured to not allow X11 forwarding.</t>
        </r>
      </text>
    </comment>
    <comment ref="M52" authorId="0" shapeId="0" xr:uid="{00000000-0006-0000-0800-000008000000}">
      <text>
        <r>
          <rPr>
            <sz val="11"/>
            <rFont val="Calibri"/>
          </rPr>
          <t>The SSH daemon must not permit tunnels.</t>
        </r>
      </text>
    </comment>
    <comment ref="N52" authorId="0" shapeId="0" xr:uid="{00000000-0006-0000-0800-000009000000}">
      <text>
        <r>
          <rPr>
            <sz val="11"/>
            <rFont val="Calibri"/>
          </rPr>
          <t>The system must disable the Managed Object Browser (MOB).</t>
        </r>
      </text>
    </comment>
    <comment ref="O52" authorId="0" shapeId="0" xr:uid="{00000000-0006-0000-0800-00000A000000}">
      <text>
        <r>
          <rPr>
            <sz val="11"/>
            <rFont val="Calibri"/>
          </rPr>
          <t>The VMM must be configured to disable non-essential capabilities by disabling SSH.</t>
        </r>
      </text>
    </comment>
    <comment ref="P52" authorId="0" shapeId="0" xr:uid="{00000000-0006-0000-0800-00000B000000}">
      <text>
        <r>
          <rPr>
            <sz val="11"/>
            <rFont val="Calibri"/>
          </rPr>
          <t>The system must disable ESXi Shell unless needed for diagnostics or troubleshooting.</t>
        </r>
      </text>
    </comment>
    <comment ref="G63" authorId="0" shapeId="0" xr:uid="{00000000-0006-0000-0800-00000D000000}">
      <text>
        <r>
          <rPr>
            <sz val="11"/>
            <rFont val="Calibri"/>
          </rPr>
          <t>The system must have all security patches and updates installed.</t>
        </r>
      </text>
    </comment>
    <comment ref="G71" authorId="0" shapeId="0" xr:uid="{00000000-0006-0000-0800-00000E000000}">
      <text>
        <r>
          <rPr>
            <sz val="11"/>
            <rFont val="Calibri"/>
          </rPr>
          <t>The system must have all security patches and updates installed.</t>
        </r>
      </text>
    </comment>
    <comment ref="G81" authorId="0" shapeId="0" xr:uid="{00000000-0006-0000-0800-00000F000000}">
      <text>
        <r>
          <rPr>
            <sz val="11"/>
            <rFont val="Calibri"/>
          </rPr>
          <t>The system must use Active Directory for local user authentication.</t>
        </r>
      </text>
    </comment>
    <comment ref="H81" authorId="0" shapeId="0" xr:uid="{00000000-0006-0000-0800-000010000000}">
      <text>
        <r>
          <rPr>
            <sz val="11"/>
            <rFont val="Calibri"/>
          </rPr>
          <t>The VMM must require individuals to be authenticated with an individual authenticator prior to using a group authenticator by using Active Directory for local user authentication.</t>
        </r>
      </text>
    </comment>
    <comment ref="G83" authorId="0" shapeId="0" xr:uid="{00000000-0006-0000-0800-000011000000}">
      <text>
        <r>
          <rPr>
            <sz val="11"/>
            <rFont val="Calibri"/>
          </rPr>
          <t>The system must enable lockdown mode to restrict remote access.</t>
        </r>
      </text>
    </comment>
    <comment ref="G86" authorId="0" shapeId="0" xr:uid="{00000000-0006-0000-0800-000012000000}">
      <text>
        <r>
          <rPr>
            <sz val="11"/>
            <rFont val="Calibri"/>
          </rPr>
          <t>The SSH daemon must not permit root logins.</t>
        </r>
      </text>
    </comment>
    <comment ref="G91" authorId="0" shapeId="0" xr:uid="{00000000-0006-0000-0800-000013000000}">
      <text>
        <r>
          <rPr>
            <sz val="11"/>
            <rFont val="Calibri"/>
          </rPr>
          <t>The system must prohibit the reuse of passwords within five iterations.</t>
        </r>
      </text>
    </comment>
    <comment ref="G92" authorId="0" shapeId="0" xr:uid="{00000000-0006-0000-0800-000014000000}">
      <text>
        <r>
          <rPr>
            <sz val="11"/>
            <rFont val="Calibri"/>
          </rPr>
          <t>The VMM must enforce password complexity by requiring that at least one upper-case character be used.</t>
        </r>
      </text>
    </comment>
    <comment ref="H92" authorId="0" shapeId="0" xr:uid="{00000000-0006-0000-0800-000015000000}">
      <text>
        <r>
          <rPr>
            <sz val="11"/>
            <rFont val="Calibri"/>
          </rPr>
          <t>The VMM must enforce password complexity by requiring that at least one lower-case character be used.</t>
        </r>
      </text>
    </comment>
    <comment ref="I92" authorId="0" shapeId="0" xr:uid="{00000000-0006-0000-0800-000016000000}">
      <text>
        <r>
          <rPr>
            <sz val="11"/>
            <rFont val="Calibri"/>
          </rPr>
          <t>The VMM must enforce password complexity by requiring that at least one numeric character be used.</t>
        </r>
      </text>
    </comment>
    <comment ref="J92" authorId="0" shapeId="0" xr:uid="{00000000-0006-0000-0800-000017000000}">
      <text>
        <r>
          <rPr>
            <sz val="11"/>
            <rFont val="Calibri"/>
          </rPr>
          <t>The VMM must enforce a minimum 15-character password length.</t>
        </r>
      </text>
    </comment>
    <comment ref="K92" authorId="0" shapeId="0" xr:uid="{00000000-0006-0000-0800-000018000000}">
      <text>
        <r>
          <rPr>
            <sz val="11"/>
            <rFont val="Calibri"/>
          </rPr>
          <t>The VMM must enforce password complexity by requiring that at least one special character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The system must configure the firewall to restrict access to services running on the host.</t>
        </r>
      </text>
    </comment>
    <comment ref="L16" authorId="0" shapeId="0" xr:uid="{00000000-0006-0000-0A00-000002000000}">
      <text>
        <r>
          <rPr>
            <sz val="11"/>
            <rFont val="Calibri"/>
          </rPr>
          <t>The system must configure the firewall to restrict access to services running on the host.</t>
        </r>
      </text>
    </comment>
    <comment ref="M16" authorId="0" shapeId="0" xr:uid="{00000000-0006-0000-0A00-000003000000}">
      <text>
        <r>
          <rPr>
            <sz val="11"/>
            <rFont val="Calibri"/>
          </rPr>
          <t>The system must configure the firewall to block network traffic by default.</t>
        </r>
      </text>
    </comment>
    <comment ref="L17" authorId="0" shapeId="0" xr:uid="{00000000-0006-0000-0A00-000004000000}">
      <text>
        <r>
          <rPr>
            <sz val="11"/>
            <rFont val="Calibri"/>
          </rPr>
          <t>The system must configure the firewall to block network traffic by default.</t>
        </r>
      </text>
    </comment>
    <comment ref="M17" authorId="0" shapeId="0" xr:uid="{00000000-0006-0000-0A00-000005000000}">
      <text>
        <r>
          <rPr>
            <sz val="11"/>
            <rFont val="Calibri"/>
          </rPr>
          <t>The connectivity between VSAN Health Check and public Hardware Compatibility List must be disabled or restricted by use of an external proxy server.</t>
        </r>
      </text>
    </comment>
    <comment ref="L22" authorId="0" shapeId="0" xr:uid="{00000000-0006-0000-0A00-000006000000}">
      <text>
        <r>
          <rPr>
            <sz val="11"/>
            <rFont val="Calibri"/>
          </rPr>
          <t>The virtual switch Forged Transmits policy must be set to reject.</t>
        </r>
      </text>
    </comment>
    <comment ref="M22" authorId="0" shapeId="0" xr:uid="{00000000-0006-0000-0A00-000007000000}">
      <text>
        <r>
          <rPr>
            <sz val="11"/>
            <rFont val="Calibri"/>
          </rPr>
          <t>The virtual switch MAC Address Change policy must be set to reject.</t>
        </r>
      </text>
    </comment>
    <comment ref="L35" authorId="0" shapeId="0" xr:uid="{00000000-0006-0000-0A00-000008000000}">
      <text>
        <r>
          <rPr>
            <sz val="11"/>
            <rFont val="Calibri"/>
          </rPr>
          <t>The SSH daemon must ignore .rhosts files.</t>
        </r>
      </text>
    </comment>
    <comment ref="M35" authorId="0" shapeId="0" xr:uid="{00000000-0006-0000-0A00-000011000000}">
      <text>
        <r>
          <rPr>
            <sz val="11"/>
            <rFont val="Calibri"/>
          </rPr>
          <t>The SSH daemon must not allow host-based authentication.</t>
        </r>
      </text>
    </comment>
    <comment ref="N35" authorId="0" shapeId="0" xr:uid="{00000000-0006-0000-0A00-000009000000}">
      <text>
        <r>
          <rPr>
            <sz val="11"/>
            <rFont val="Calibri"/>
          </rPr>
          <t>The SSH daemon must not permit GSSAPI authentication.</t>
        </r>
      </text>
    </comment>
    <comment ref="O35" authorId="0" shapeId="0" xr:uid="{00000000-0006-0000-0A00-00000A000000}">
      <text>
        <r>
          <rPr>
            <sz val="11"/>
            <rFont val="Calibri"/>
          </rPr>
          <t>The SSH daemon must not permit Kerberos authentication.</t>
        </r>
      </text>
    </comment>
    <comment ref="P35" authorId="0" shapeId="0" xr:uid="{00000000-0006-0000-0A00-00000B000000}">
      <text>
        <r>
          <rPr>
            <sz val="11"/>
            <rFont val="Calibri"/>
          </rPr>
          <t>The SSH daemon must be configured to not allow gateway ports.</t>
        </r>
      </text>
    </comment>
    <comment ref="Q35" authorId="0" shapeId="0" xr:uid="{00000000-0006-0000-0A00-00000C000000}">
      <text>
        <r>
          <rPr>
            <sz val="11"/>
            <rFont val="Calibri"/>
          </rPr>
          <t>The SSH daemon must be configured to not allow X11 forwarding.</t>
        </r>
      </text>
    </comment>
    <comment ref="R35" authorId="0" shapeId="0" xr:uid="{00000000-0006-0000-0A00-00000D000000}">
      <text>
        <r>
          <rPr>
            <sz val="11"/>
            <rFont val="Calibri"/>
          </rPr>
          <t>The SSH daemon must not permit tunnels.</t>
        </r>
      </text>
    </comment>
    <comment ref="S35" authorId="0" shapeId="0" xr:uid="{00000000-0006-0000-0A00-00000E000000}">
      <text>
        <r>
          <rPr>
            <sz val="11"/>
            <rFont val="Calibri"/>
          </rPr>
          <t>The system must disable the Managed Object Browser (MOB).</t>
        </r>
      </text>
    </comment>
    <comment ref="T35" authorId="0" shapeId="0" xr:uid="{00000000-0006-0000-0A00-00000F000000}">
      <text>
        <r>
          <rPr>
            <sz val="11"/>
            <rFont val="Calibri"/>
          </rPr>
          <t>The VMM must be configured to disable non-essential capabilities by disabling SSH.</t>
        </r>
      </text>
    </comment>
    <comment ref="U35" authorId="0" shapeId="0" xr:uid="{00000000-0006-0000-0A00-000010000000}">
      <text>
        <r>
          <rPr>
            <sz val="11"/>
            <rFont val="Calibri"/>
          </rPr>
          <t>The system must disable ESXi Shell unless needed for diagnostics or troubleshooting.</t>
        </r>
      </text>
    </comment>
    <comment ref="L36" authorId="0" shapeId="0" xr:uid="{00000000-0006-0000-0A00-000012000000}">
      <text>
        <r>
          <rPr>
            <sz val="11"/>
            <rFont val="Calibri"/>
          </rPr>
          <t>SNMP must be configured properly.</t>
        </r>
      </text>
    </comment>
    <comment ref="L84" authorId="0" shapeId="0" xr:uid="{00000000-0006-0000-0A00-000013000000}">
      <text>
        <r>
          <rPr>
            <sz val="11"/>
            <rFont val="Calibri"/>
          </rPr>
          <t>The VMM must use DoD-approved encryption to protect the confidentiality of remote access sessions.</t>
        </r>
      </text>
    </comment>
    <comment ref="M84" authorId="0" shapeId="0" xr:uid="{00000000-0006-0000-0A00-000014000000}">
      <text>
        <r>
          <rPr>
            <sz val="11"/>
            <rFont val="Calibri"/>
          </rPr>
          <t>The SSH daemon must be configured to only use Message Authentication Codes (MACs) employing FIPS 140-2 approved cryptographic hash algorithms.</t>
        </r>
      </text>
    </comment>
    <comment ref="N84" authorId="0" shapeId="0" xr:uid="{00000000-0006-0000-0A00-000015000000}">
      <text>
        <r>
          <rPr>
            <sz val="11"/>
            <rFont val="Calibri"/>
          </rPr>
          <t>The SSH daemon must be configured to only use FIPS 140-2 approved ciphers.</t>
        </r>
      </text>
    </comment>
    <comment ref="O84" authorId="0" shapeId="0" xr:uid="{00000000-0006-0000-0A00-000016000000}">
      <text>
        <r>
          <rPr>
            <sz val="11"/>
            <rFont val="Calibri"/>
          </rPr>
          <t>The VMM must implement replay-resistant authentication mechanisms for network access to privileged accounts by using Active Directory for local user authentication.</t>
        </r>
      </text>
    </comment>
    <comment ref="P84" authorId="0" shapeId="0" xr:uid="{00000000-0006-0000-0A00-000017000000}">
      <text>
        <r>
          <rPr>
            <sz val="11"/>
            <rFont val="Calibri"/>
          </rPr>
          <t>The VMM must implement replay-resistant authentication mechanisms for network access to privileged accounts by using the vSphere Authentication Proxy.</t>
        </r>
      </text>
    </comment>
    <comment ref="Q84" authorId="0" shapeId="0" xr:uid="{00000000-0006-0000-0A00-000018000000}">
      <text>
        <r>
          <rPr>
            <sz val="11"/>
            <rFont val="Calibri"/>
          </rPr>
          <t>The VMM must implement replay-resistant authentication mechanisms for network access to privileged accounts by restricting use of Active Directory ESX Admin group membership.</t>
        </r>
      </text>
    </comment>
    <comment ref="R84" authorId="0" shapeId="0" xr:uid="{00000000-0006-0000-0A00-000019000000}">
      <text>
        <r>
          <rPr>
            <sz val="11"/>
            <rFont val="Calibri"/>
          </rPr>
          <t>The VMM must implement cryptographic mechanisms to prevent unauthorized modification of all information at rest on all VMM components by verifying Image Profile and VIP Acceptance Levels.</t>
        </r>
      </text>
    </comment>
    <comment ref="S84" authorId="0" shapeId="0" xr:uid="{00000000-0006-0000-0A00-00001A000000}">
      <text>
        <r>
          <rPr>
            <sz val="11"/>
            <rFont val="Calibri"/>
          </rPr>
          <t>The VMM must implement replay-resistant authentication mechanisms for network access to non-privileged accounts by using Active Directory for local user authentication.</t>
        </r>
      </text>
    </comment>
    <comment ref="T84" authorId="0" shapeId="0" xr:uid="{00000000-0006-0000-0A00-00001B000000}">
      <text>
        <r>
          <rPr>
            <sz val="11"/>
            <rFont val="Calibri"/>
          </rPr>
          <t>The VMM must implement replay-resistant authentication mechanisms for network access to non-privileged accounts by using the vSphere Authentication Proxy.</t>
        </r>
      </text>
    </comment>
    <comment ref="U84" authorId="0" shapeId="0" xr:uid="{00000000-0006-0000-0A00-00001C000000}">
      <text>
        <r>
          <rPr>
            <sz val="11"/>
            <rFont val="Calibri"/>
          </rPr>
          <t>The VMM must implement replay-resistant authentication mechanisms for network access to non-privileged accounts by restricting use of Active Directory ESX Admin group membership.</t>
        </r>
      </text>
    </comment>
    <comment ref="L119" authorId="0" shapeId="0" xr:uid="{00000000-0006-0000-0A00-00001D000000}">
      <text>
        <r>
          <rPr>
            <sz val="11"/>
            <rFont val="Calibri"/>
          </rPr>
          <t>The system must have all security patches and updates installed.</t>
        </r>
      </text>
    </comment>
    <comment ref="L137" authorId="0" shapeId="0" xr:uid="{00000000-0006-0000-0A00-00001E000000}">
      <text>
        <r>
          <rPr>
            <sz val="11"/>
            <rFont val="Calibri"/>
          </rPr>
          <t>The system must not provide root/administrator level access to CIM-based hardware monitoring tools or other third-party applications.</t>
        </r>
      </text>
    </comment>
    <comment ref="L152" authorId="0" shapeId="0" xr:uid="{00000000-0006-0000-0A00-00001F000000}">
      <text>
        <r>
          <rPr>
            <sz val="11"/>
            <rFont val="Calibri"/>
          </rPr>
          <t>The system must use Active Directory for local user authentication.</t>
        </r>
      </text>
    </comment>
    <comment ref="M152" authorId="0" shapeId="0" xr:uid="{00000000-0006-0000-0A00-000020000000}">
      <text>
        <r>
          <rPr>
            <sz val="11"/>
            <rFont val="Calibri"/>
          </rPr>
          <t>The VMM must require individuals to be authenticated with an individual authenticator prior to using a group authenticator by using Active Directory for local user authentication.</t>
        </r>
      </text>
    </comment>
    <comment ref="L159" authorId="0" shapeId="0" xr:uid="{00000000-0006-0000-0A00-000021000000}">
      <text>
        <r>
          <rPr>
            <sz val="11"/>
            <rFont val="Calibri"/>
          </rPr>
          <t>The SSH daemon must set a timeout count on idle sessions.</t>
        </r>
      </text>
    </comment>
    <comment ref="M159" authorId="0" shapeId="0" xr:uid="{00000000-0006-0000-0A00-000022000000}">
      <text>
        <r>
          <rPr>
            <sz val="11"/>
            <rFont val="Calibri"/>
          </rPr>
          <t>The SSH daemon must set a timeout interval on idle sessions.</t>
        </r>
      </text>
    </comment>
    <comment ref="N159" authorId="0" shapeId="0" xr:uid="{00000000-0006-0000-0A00-000023000000}">
      <text>
        <r>
          <rPr>
            <sz val="11"/>
            <rFont val="Calibri"/>
          </rPr>
          <t>The system must set a timeout to automatically disable idle sessions after a predetermined period.</t>
        </r>
      </text>
    </comment>
    <comment ref="O159" authorId="0" shapeId="0" xr:uid="{00000000-0006-0000-0A00-000024000000}">
      <text>
        <r>
          <rPr>
            <sz val="11"/>
            <rFont val="Calibri"/>
          </rPr>
          <t>The system must terminate shell services after a predetermined period.</t>
        </r>
      </text>
    </comment>
    <comment ref="P159" authorId="0" shapeId="0" xr:uid="{00000000-0006-0000-0A00-000025000000}">
      <text>
        <r>
          <rPr>
            <sz val="11"/>
            <rFont val="Calibri"/>
          </rPr>
          <t>The system must logout of the console UI after a predetermined period.</t>
        </r>
      </text>
    </comment>
    <comment ref="Q159" authorId="0" shapeId="0" xr:uid="{00000000-0006-0000-0A00-000026000000}">
      <text>
        <r>
          <rPr>
            <sz val="11"/>
            <rFont val="Calibri"/>
          </rPr>
          <t>The VMM must automatically terminate a user session after inactivity timeouts have expired or at shutdown by setting an idle timeout.</t>
        </r>
      </text>
    </comment>
    <comment ref="R159" authorId="0" shapeId="0" xr:uid="{00000000-0006-0000-0A00-000027000000}">
      <text>
        <r>
          <rPr>
            <sz val="11"/>
            <rFont val="Calibri"/>
          </rPr>
          <t>The VMM must automatically terminate a user session after inactivity timeouts have expired or at shutdown by setting an idle timeout on shell services.</t>
        </r>
      </text>
    </comment>
    <comment ref="S159" authorId="0" shapeId="0" xr:uid="{00000000-0006-0000-0A00-000028000000}">
      <text>
        <r>
          <rPr>
            <sz val="11"/>
            <rFont val="Calibri"/>
          </rPr>
          <t>The VMM must automatically terminate a user session after inactivity timeouts have expired or at shutdown.</t>
        </r>
      </text>
    </comment>
    <comment ref="L161" authorId="0" shapeId="0" xr:uid="{00000000-0006-0000-0A00-000029000000}">
      <text>
        <r>
          <rPr>
            <sz val="11"/>
            <rFont val="Calibri"/>
          </rPr>
          <t>The SSH daemon must not allow authentication using an empty password.</t>
        </r>
      </text>
    </comment>
    <comment ref="L162" authorId="0" shapeId="0" xr:uid="{00000000-0006-0000-0A00-00002A000000}">
      <text>
        <r>
          <rPr>
            <sz val="11"/>
            <rFont val="Calibri"/>
          </rPr>
          <t>The password hashes stored on the system must have been generated using a FIPS 140-2 approved cryptographic hashing algorithm.</t>
        </r>
      </text>
    </comment>
    <comment ref="L164" authorId="0" shapeId="0" xr:uid="{00000000-0006-0000-0A00-00002B000000}">
      <text>
        <r>
          <rPr>
            <sz val="11"/>
            <rFont val="Calibri"/>
          </rPr>
          <t>The system must enforce the limit of three consecutive invalid logon attempts by a user.</t>
        </r>
      </text>
    </comment>
    <comment ref="M164" authorId="0" shapeId="0" xr:uid="{00000000-0006-0000-0A00-00002C000000}">
      <text>
        <r>
          <rPr>
            <sz val="11"/>
            <rFont val="Calibri"/>
          </rPr>
          <t>The system must enforce the unlock timeout of 15 minutes after a user account is locked out.</t>
        </r>
      </text>
    </comment>
    <comment ref="L166" authorId="0" shapeId="0" xr:uid="{00000000-0006-0000-0A00-00002D000000}">
      <text>
        <r>
          <rPr>
            <sz val="11"/>
            <rFont val="Calibri"/>
          </rPr>
          <t>The VMM must enforce password complexity by requiring that at least one upper-case character be used.</t>
        </r>
      </text>
    </comment>
    <comment ref="M166" authorId="0" shapeId="0" xr:uid="{00000000-0006-0000-0A00-00002E000000}">
      <text>
        <r>
          <rPr>
            <sz val="11"/>
            <rFont val="Calibri"/>
          </rPr>
          <t>The VMM must enforce password complexity by requiring that at least one lower-case character be used.</t>
        </r>
      </text>
    </comment>
    <comment ref="N166" authorId="0" shapeId="0" xr:uid="{00000000-0006-0000-0A00-00002F000000}">
      <text>
        <r>
          <rPr>
            <sz val="11"/>
            <rFont val="Calibri"/>
          </rPr>
          <t>The VMM must enforce password complexity by requiring that at least one numeric character be used.</t>
        </r>
      </text>
    </comment>
    <comment ref="O166" authorId="0" shapeId="0" xr:uid="{00000000-0006-0000-0A00-000030000000}">
      <text>
        <r>
          <rPr>
            <sz val="11"/>
            <rFont val="Calibri"/>
          </rPr>
          <t>The VMM must enforce a minimum 15-character password length.</t>
        </r>
      </text>
    </comment>
    <comment ref="P166" authorId="0" shapeId="0" xr:uid="{00000000-0006-0000-0A00-000031000000}">
      <text>
        <r>
          <rPr>
            <sz val="11"/>
            <rFont val="Calibri"/>
          </rPr>
          <t>The VMM must enforce password complexity by requiring that at least one special character be used.</t>
        </r>
      </text>
    </comment>
    <comment ref="L167" authorId="0" shapeId="0" xr:uid="{00000000-0006-0000-0A00-000032000000}">
      <text>
        <r>
          <rPr>
            <sz val="11"/>
            <rFont val="Calibri"/>
          </rPr>
          <t>The system must prohibit the reuse of passwords within five iterations.</t>
        </r>
      </text>
    </comment>
    <comment ref="L174" authorId="0" shapeId="0" xr:uid="{00000000-0006-0000-0A00-000033000000}">
      <text>
        <r>
          <rPr>
            <sz val="11"/>
            <rFont val="Calibri"/>
          </rPr>
          <t>The system must use multifactor authentication for local access to privileged accounts.</t>
        </r>
      </text>
    </comment>
    <comment ref="M174" authorId="0" shapeId="0" xr:uid="{00000000-0006-0000-0A00-000034000000}">
      <text>
        <r>
          <rPr>
            <sz val="11"/>
            <rFont val="Calibri"/>
          </rPr>
          <t>The VMM must require individuals to be authenticated with an individual authenticator prior to using a group authenticator by using the vSphere Authentication Proxy.</t>
        </r>
      </text>
    </comment>
    <comment ref="N174" authorId="0" shapeId="0" xr:uid="{00000000-0006-0000-0A00-000035000000}">
      <text>
        <r>
          <rPr>
            <sz val="11"/>
            <rFont val="Calibri"/>
          </rPr>
          <t>The VMM must require individuals to be authenticated with an individual authenticator prior to using a group authenticator by restricting use of Active Directory ESX Admin group membership.</t>
        </r>
      </text>
    </comment>
    <comment ref="O174" authorId="0" shapeId="0" xr:uid="{00000000-0006-0000-0A00-000036000000}">
      <text>
        <r>
          <rPr>
            <sz val="11"/>
            <rFont val="Calibri"/>
          </rPr>
          <t>The VMM must accept Personal Identity Verification (PIV) credentials.</t>
        </r>
      </text>
    </comment>
    <comment ref="P174" authorId="0" shapeId="0" xr:uid="{00000000-0006-0000-0A00-000037000000}">
      <text>
        <r>
          <rPr>
            <sz val="11"/>
            <rFont val="Calibri"/>
          </rPr>
          <t>The VMM must electronically verify Personal Identity Verification (PIV) credentials.</t>
        </r>
      </text>
    </comment>
    <comment ref="L221" authorId="0" shapeId="0" xr:uid="{00000000-0006-0000-0A00-000038000000}">
      <text>
        <r>
          <rPr>
            <sz val="11"/>
            <rFont val="Calibri"/>
          </rPr>
          <t>Remote logging for ESXi hosts must be configured.</t>
        </r>
      </text>
    </comment>
    <comment ref="M221" authorId="0" shapeId="0" xr:uid="{00000000-0006-0000-0A00-000039000000}">
      <text>
        <r>
          <rPr>
            <sz val="11"/>
            <rFont val="Calibri"/>
          </rPr>
          <t>The system must produce audit records containing information to establish what type of events occurred.</t>
        </r>
      </text>
    </comment>
    <comment ref="N221" authorId="0" shapeId="0" xr:uid="{00000000-0006-0000-0A00-00003A000000}">
      <text>
        <r>
          <rPr>
            <sz val="11"/>
            <rFont val="Calibri"/>
          </rPr>
          <t>The system must enable a persistent log location for all locally stored logs.</t>
        </r>
      </text>
    </comment>
    <comment ref="O221" authorId="0" shapeId="0" xr:uid="{00000000-0006-0000-0A00-00003B000000}">
      <text>
        <r>
          <rPr>
            <sz val="11"/>
            <rFont val="Calibri"/>
          </rPr>
          <t>The VMM must support the capability to centrally review and analyze audit records from multiple components within the system by configuring remote logging.</t>
        </r>
      </text>
    </comment>
    <comment ref="L229" authorId="0" shapeId="0" xr:uid="{00000000-0006-0000-0A00-00003C000000}">
      <text>
        <r>
          <rPr>
            <sz val="11"/>
            <rFont val="Calibri"/>
          </rPr>
          <t>The system must produce audit records containing information to establish what type of events occurred.</t>
        </r>
      </text>
    </comment>
    <comment ref="M229" authorId="0" shapeId="0" xr:uid="{00000000-0006-0000-0A00-00003D000000}">
      <text>
        <r>
          <rPr>
            <sz val="11"/>
            <rFont val="Calibri"/>
          </rPr>
          <t>The VMM must support the capability to centrally review and analyze audit records from multiple components within the system by configuring remote logging.</t>
        </r>
      </text>
    </comment>
    <comment ref="L233" authorId="0" shapeId="0" xr:uid="{00000000-0006-0000-0A00-00003E000000}">
      <text>
        <r>
          <rPr>
            <sz val="11"/>
            <rFont val="Calibri"/>
          </rPr>
          <t>Remote logging for ESXi hosts must be configured.</t>
        </r>
      </text>
    </comment>
    <comment ref="M233" authorId="0" shapeId="0" xr:uid="{00000000-0006-0000-0A00-00003F000000}">
      <text>
        <r>
          <rPr>
            <sz val="11"/>
            <rFont val="Calibri"/>
          </rPr>
          <t>The VMM must off-load audit records onto a different system or media than the system being audited by configuring remote logging.</t>
        </r>
      </text>
    </comment>
    <comment ref="N233" authorId="0" shapeId="0" xr:uid="{00000000-0006-0000-0A00-000040000000}">
      <text>
        <r>
          <rPr>
            <sz val="11"/>
            <rFont val="Calibri"/>
          </rPr>
          <t>The VMM must, at a minimum, off-load interconnected systems in real time and off-load standalone systems weekly by configuring remote logging.</t>
        </r>
      </text>
    </comment>
    <comment ref="L242" authorId="0" shapeId="0" xr:uid="{00000000-0006-0000-0A00-000041000000}">
      <text>
        <r>
          <rPr>
            <sz val="11"/>
            <rFont val="Calibri"/>
          </rPr>
          <t>The system must enable a persistent log location for all locally stored logs.</t>
        </r>
      </text>
    </comment>
    <comment ref="L244" authorId="0" shapeId="0" xr:uid="{00000000-0006-0000-0A00-000042000000}">
      <text>
        <r>
          <rPr>
            <sz val="11"/>
            <rFont val="Calibri"/>
          </rPr>
          <t>The system must configure NTP time synchronization.</t>
        </r>
      </text>
    </comment>
    <comment ref="M244" authorId="0" shapeId="0" xr:uid="{00000000-0006-0000-0A00-000043000000}">
      <text>
        <r>
          <rPr>
            <sz val="11"/>
            <rFont val="Calibri"/>
          </rPr>
          <t>The VMM must synchronize internal information system clocks to the authoritative time source when the time difference is greater than one second.</t>
        </r>
      </text>
    </comment>
    <comment ref="L245" authorId="0" shapeId="0" xr:uid="{00000000-0006-0000-0A00-000044000000}">
      <text>
        <r>
          <rPr>
            <sz val="11"/>
            <rFont val="Calibri"/>
          </rPr>
          <t>The system must configure NTP time synchronization.</t>
        </r>
      </text>
    </comment>
    <comment ref="M245" authorId="0" shapeId="0" xr:uid="{00000000-0006-0000-0A00-000045000000}">
      <text>
        <r>
          <rPr>
            <sz val="11"/>
            <rFont val="Calibri"/>
          </rPr>
          <t>The VMM must synchronize internal information system clocks to the authoritative time source when the time difference is greater than one second.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The system must have all security patches and updates installed.</t>
        </r>
      </text>
    </comment>
    <comment ref="H309" authorId="0" shapeId="0" xr:uid="{00000000-0006-0000-0B00-000002000000}">
      <text>
        <r>
          <rPr>
            <sz val="11"/>
            <rFont val="Calibri"/>
          </rPr>
          <t>The SSH daemon must not permit root logins.</t>
        </r>
      </text>
    </comment>
    <comment ref="I309" authorId="0" shapeId="0" xr:uid="{00000000-0006-0000-0B00-000003000000}">
      <text>
        <r>
          <rPr>
            <sz val="11"/>
            <rFont val="Calibri"/>
          </rPr>
          <t>The system must not provide root/administrator level access to CIM-based hardware monitoring tools or other third-party applications.</t>
        </r>
      </text>
    </comment>
    <comment ref="H312" authorId="0" shapeId="0" xr:uid="{00000000-0006-0000-0B00-000004000000}">
      <text>
        <r>
          <rPr>
            <sz val="11"/>
            <rFont val="Calibri"/>
          </rPr>
          <t>Active Directory ESX Admin group membership must not be used.</t>
        </r>
      </text>
    </comment>
    <comment ref="H317" authorId="0" shapeId="0" xr:uid="{00000000-0006-0000-0B00-000005000000}">
      <text>
        <r>
          <rPr>
            <sz val="11"/>
            <rFont val="Calibri"/>
          </rPr>
          <t>The system must use multifactor authentication for local access to privileged accounts.</t>
        </r>
      </text>
    </comment>
    <comment ref="I317" authorId="0" shapeId="0" xr:uid="{00000000-0006-0000-0B00-000007000000}">
      <text>
        <r>
          <rPr>
            <sz val="11"/>
            <rFont val="Calibri"/>
          </rPr>
          <t>The VMM must require individuals to be authenticated with an individual authenticator prior to using a group authenticator by using the vSphere Authentication Proxy.</t>
        </r>
      </text>
    </comment>
    <comment ref="J317" authorId="0" shapeId="0" xr:uid="{00000000-0006-0000-0B00-000006000000}">
      <text>
        <r>
          <rPr>
            <sz val="11"/>
            <rFont val="Calibri"/>
          </rPr>
          <t>The VMM must require individuals to be authenticated with an individual authenticator prior to using a group authenticator by restricting use of Active Directory ESX Admin group membership.</t>
        </r>
      </text>
    </comment>
    <comment ref="H343" authorId="0" shapeId="0" xr:uid="{00000000-0006-0000-0B00-000008000000}">
      <text>
        <r>
          <rPr>
            <sz val="11"/>
            <rFont val="Calibri"/>
          </rPr>
          <t>The system must verify the DCUI.Access list.</t>
        </r>
      </text>
    </comment>
    <comment ref="I343" authorId="0" shapeId="0" xr:uid="{00000000-0006-0000-0B00-000009000000}">
      <text>
        <r>
          <rPr>
            <sz val="11"/>
            <rFont val="Calibri"/>
          </rPr>
          <t>The system must verify the exception users list for lockdown mode.</t>
        </r>
      </text>
    </comment>
    <comment ref="H345" authorId="0" shapeId="0" xr:uid="{00000000-0006-0000-0B00-00000A000000}">
      <text>
        <r>
          <rPr>
            <sz val="11"/>
            <rFont val="Calibri"/>
          </rPr>
          <t>The system must enable lockdown mode to restrict remote access.</t>
        </r>
      </text>
    </comment>
    <comment ref="I345" authorId="0" shapeId="0" xr:uid="{00000000-0006-0000-0B00-00000B000000}">
      <text>
        <r>
          <rPr>
            <sz val="11"/>
            <rFont val="Calibri"/>
          </rPr>
          <t>The VMM must provide the capability to immediately disconnect or disable remote access to the information system by disabling SSH.</t>
        </r>
      </text>
    </comment>
    <comment ref="H349" authorId="0" shapeId="0" xr:uid="{00000000-0006-0000-0B00-00000C000000}">
      <text>
        <r>
          <rPr>
            <sz val="11"/>
            <rFont val="Calibri"/>
          </rPr>
          <t>The VMM must use DoD-approved encryption to protect the confidentiality of remote access sessions.</t>
        </r>
      </text>
    </comment>
    <comment ref="I349" authorId="0" shapeId="0" xr:uid="{00000000-0006-0000-0B00-000014000000}">
      <text>
        <r>
          <rPr>
            <sz val="11"/>
            <rFont val="Calibri"/>
          </rPr>
          <t>The SSH daemon must be configured to only use Message Authentication Codes (MACs) employing FIPS 140-2 approved cryptographic hash algorithms.</t>
        </r>
      </text>
    </comment>
    <comment ref="J349" authorId="0" shapeId="0" xr:uid="{00000000-0006-0000-0B00-000015000000}">
      <text>
        <r>
          <rPr>
            <sz val="11"/>
            <rFont val="Calibri"/>
          </rPr>
          <t>The SSH daemon must be configured to only use FIPS 140-2 approved ciphers.</t>
        </r>
      </text>
    </comment>
    <comment ref="K349" authorId="0" shapeId="0" xr:uid="{00000000-0006-0000-0B00-00000D000000}">
      <text>
        <r>
          <rPr>
            <sz val="11"/>
            <rFont val="Calibri"/>
          </rPr>
          <t>The VMM must implement replay-resistant authentication mechanisms for network access to privileged accounts by using Active Directory for local user authentication.</t>
        </r>
      </text>
    </comment>
    <comment ref="L349" authorId="0" shapeId="0" xr:uid="{00000000-0006-0000-0B00-00000E000000}">
      <text>
        <r>
          <rPr>
            <sz val="11"/>
            <rFont val="Calibri"/>
          </rPr>
          <t>The VMM must implement replay-resistant authentication mechanisms for network access to privileged accounts by using the vSphere Authentication Proxy.</t>
        </r>
      </text>
    </comment>
    <comment ref="M349" authorId="0" shapeId="0" xr:uid="{00000000-0006-0000-0B00-00000F000000}">
      <text>
        <r>
          <rPr>
            <sz val="11"/>
            <rFont val="Calibri"/>
          </rPr>
          <t>The VMM must implement replay-resistant authentication mechanisms for network access to privileged accounts by restricting use of Active Directory ESX Admin group membership.</t>
        </r>
      </text>
    </comment>
    <comment ref="N349" authorId="0" shapeId="0" xr:uid="{00000000-0006-0000-0B00-000010000000}">
      <text>
        <r>
          <rPr>
            <sz val="11"/>
            <rFont val="Calibri"/>
          </rPr>
          <t>The VMM must implement cryptographic mechanisms to prevent unauthorized modification of all information at rest on all VMM components by verifying Image Profile and VIP Acceptance Levels.</t>
        </r>
      </text>
    </comment>
    <comment ref="O349" authorId="0" shapeId="0" xr:uid="{00000000-0006-0000-0B00-000011000000}">
      <text>
        <r>
          <rPr>
            <sz val="11"/>
            <rFont val="Calibri"/>
          </rPr>
          <t>The VMM must implement replay-resistant authentication mechanisms for network access to non-privileged accounts by using Active Directory for local user authentication.</t>
        </r>
      </text>
    </comment>
    <comment ref="P349" authorId="0" shapeId="0" xr:uid="{00000000-0006-0000-0B00-000012000000}">
      <text>
        <r>
          <rPr>
            <sz val="11"/>
            <rFont val="Calibri"/>
          </rPr>
          <t>The VMM must implement replay-resistant authentication mechanisms for network access to non-privileged accounts by using the vSphere Authentication Proxy.</t>
        </r>
      </text>
    </comment>
    <comment ref="Q349" authorId="0" shapeId="0" xr:uid="{00000000-0006-0000-0B00-000013000000}">
      <text>
        <r>
          <rPr>
            <sz val="11"/>
            <rFont val="Calibri"/>
          </rPr>
          <t>The VMM must implement replay-resistant authentication mechanisms for network access to non-privileged accounts by restricting use of Active Directory ESX Admin group membership.</t>
        </r>
      </text>
    </comment>
    <comment ref="H355" authorId="0" shapeId="0" xr:uid="{00000000-0006-0000-0B00-000016000000}">
      <text>
        <r>
          <rPr>
            <sz val="11"/>
            <rFont val="Calibri"/>
          </rPr>
          <t>The system must configure NTP time synchronization.</t>
        </r>
      </text>
    </comment>
    <comment ref="I355" authorId="0" shapeId="0" xr:uid="{00000000-0006-0000-0B00-000017000000}">
      <text>
        <r>
          <rPr>
            <sz val="11"/>
            <rFont val="Calibri"/>
          </rPr>
          <t>The VMM must synchronize internal information system clocks to the authoritative time source when the time difference is greater than one second.</t>
        </r>
      </text>
    </comment>
    <comment ref="H356" authorId="0" shapeId="0" xr:uid="{00000000-0006-0000-0B00-000018000000}">
      <text>
        <r>
          <rPr>
            <sz val="11"/>
            <rFont val="Calibri"/>
          </rPr>
          <t>Remote logging for ESXi hosts must be configured.</t>
        </r>
      </text>
    </comment>
    <comment ref="I356" authorId="0" shapeId="0" xr:uid="{00000000-0006-0000-0B00-000019000000}">
      <text>
        <r>
          <rPr>
            <sz val="11"/>
            <rFont val="Calibri"/>
          </rPr>
          <t>The system must produce audit records containing information to establish what type of events occurred.</t>
        </r>
      </text>
    </comment>
    <comment ref="J356" authorId="0" shapeId="0" xr:uid="{00000000-0006-0000-0B00-00001A000000}">
      <text>
        <r>
          <rPr>
            <sz val="11"/>
            <rFont val="Calibri"/>
          </rPr>
          <t>The system must enable a persistent log location for all locally stored logs.</t>
        </r>
      </text>
    </comment>
    <comment ref="K356" authorId="0" shapeId="0" xr:uid="{00000000-0006-0000-0B00-00001B000000}">
      <text>
        <r>
          <rPr>
            <sz val="11"/>
            <rFont val="Calibri"/>
          </rPr>
          <t>The VMM must support the capability to centrally review and analyze audit records from multiple components within the system by configuring remote logging.</t>
        </r>
      </text>
    </comment>
    <comment ref="H360" authorId="0" shapeId="0" xr:uid="{00000000-0006-0000-0B00-00001C000000}">
      <text>
        <r>
          <rPr>
            <sz val="11"/>
            <rFont val="Calibri"/>
          </rPr>
          <t>Remote logging for ESXi hosts must be configured.</t>
        </r>
      </text>
    </comment>
    <comment ref="I360" authorId="0" shapeId="0" xr:uid="{00000000-0006-0000-0B00-00001D000000}">
      <text>
        <r>
          <rPr>
            <sz val="11"/>
            <rFont val="Calibri"/>
          </rPr>
          <t>The VMM must off-load audit records onto a different system or media than the system being audited by configuring remote logging.</t>
        </r>
      </text>
    </comment>
    <comment ref="J360" authorId="0" shapeId="0" xr:uid="{00000000-0006-0000-0B00-00001E000000}">
      <text>
        <r>
          <rPr>
            <sz val="11"/>
            <rFont val="Calibri"/>
          </rPr>
          <t>The VMM must, at a minimum, off-load interconnected systems in real time and off-load standalone systems weekly by configuring remote logging.</t>
        </r>
      </text>
    </comment>
    <comment ref="H411" authorId="0" shapeId="0" xr:uid="{00000000-0006-0000-0B00-00001F000000}">
      <text>
        <r>
          <rPr>
            <sz val="11"/>
            <rFont val="Calibri"/>
          </rPr>
          <t>All port groups must be configured to a value other than that of the native VLAN.</t>
        </r>
      </text>
    </comment>
    <comment ref="I411" authorId="0" shapeId="0" xr:uid="{00000000-0006-0000-0B00-000020000000}">
      <text>
        <r>
          <rPr>
            <sz val="11"/>
            <rFont val="Calibri"/>
          </rPr>
          <t>Virtual switch VLANs must be fully documented and have only the required VLANs.</t>
        </r>
      </text>
    </comment>
  </commentList>
</comments>
</file>

<file path=xl/sharedStrings.xml><?xml version="1.0" encoding="utf-8"?>
<sst xmlns="http://schemas.openxmlformats.org/spreadsheetml/2006/main" count="12468" uniqueCount="6182">
  <si>
    <t>Id</t>
  </si>
  <si>
    <t>Title</t>
  </si>
  <si>
    <t>Severity</t>
  </si>
  <si>
    <t>MoSCoW</t>
  </si>
  <si>
    <t>OpsImpact</t>
  </si>
  <si>
    <t>Phase</t>
  </si>
  <si>
    <t>ImplStatus</t>
  </si>
  <si>
    <t>Notes</t>
  </si>
  <si>
    <t>Remediation</t>
  </si>
  <si>
    <t>Description</t>
  </si>
  <si>
    <t>Audit</t>
  </si>
  <si>
    <t>Status</t>
  </si>
  <si>
    <t>LogID</t>
  </si>
  <si>
    <t>V-63147</t>
  </si>
  <si>
    <r>
      <rPr>
        <sz val="11"/>
        <rFont val="Calibri"/>
      </rPr>
      <t>The VMM must limit the number of concurrent sessions to ten for all accounts and/or account types by enabling lockdown mode.</t>
    </r>
  </si>
  <si>
    <t>CAT II (Medium)</t>
  </si>
  <si>
    <t>Unassigned</t>
  </si>
  <si>
    <t>Unassessed</t>
  </si>
  <si>
    <t>Pending</t>
  </si>
  <si>
    <t/>
  </si>
  <si>
    <r>
      <rPr>
        <sz val="11"/>
        <color rgb="FF000000"/>
        <rFont val="Calibri"/>
      </rPr>
      <t>From the vSphere Web Client select the ESXi Host and go to Manage &gt;&gt; Settings &gt;&gt; System &gt;&gt; Security Profile.  Click edit on "Lockdown Mode" and set to Enabled (Normal or Strict).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$level = "lockdownNormal" OR "lockdownStrict"</t>
    </r>
    <r>
      <rPr>
        <sz val="11"/>
        <color rgb="FF000000"/>
        <rFont val="Calibri"/>
      </rPr>
      <t xml:space="preserve">
</t>
    </r>
    <r>
      <rPr>
        <sz val="11"/>
        <color rgb="FF000000"/>
        <rFont val="Calibri"/>
      </rPr>
      <t>$vmhost = Get-VMHost -Name &lt;hostname&gt; | Get-View</t>
    </r>
    <r>
      <rPr>
        <sz val="11"/>
        <color rgb="FF000000"/>
        <rFont val="Calibri"/>
      </rPr>
      <t xml:space="preserve">
</t>
    </r>
    <r>
      <rPr>
        <sz val="11"/>
        <color rgb="FF000000"/>
        <rFont val="Calibri"/>
      </rPr>
      <t>$lockdown = Get-View $vmhost.ConfigManager.HostAccessManager</t>
    </r>
    <r>
      <rPr>
        <sz val="11"/>
        <color rgb="FF000000"/>
        <rFont val="Calibri"/>
      </rPr>
      <t xml:space="preserve">
</t>
    </r>
    <r>
      <rPr>
        <sz val="11"/>
        <color rgb="FF000000"/>
        <rFont val="Calibri"/>
      </rPr>
      <t>$lockdown.ChangeLockdownMode($level)</t>
    </r>
    <r>
      <rPr>
        <sz val="11"/>
        <color rgb="FF000000"/>
        <rFont val="Calibri"/>
      </rPr>
      <t xml:space="preserve">
</t>
    </r>
    <r>
      <rPr>
        <sz val="11"/>
        <color rgb="FF000000"/>
        <rFont val="Calibri"/>
      </rPr>
      <t>Note: In strict lockdown mode, which is new in vSphere 6.0, the DCUI service is stopped. If the connection to vCenter Server is lost and the vSphere Web Client is no longer available, the ESXi host becomes inaccessible.</t>
    </r>
  </si>
  <si>
    <r>
      <rPr>
        <sz val="11"/>
        <color rgb="FF000000"/>
        <rFont val="Calibri"/>
      </rPr>
      <t>Enabling lockdown mode disables direct access to an ESXi host requiring the host be managed remotely from vCenter Server. This is done to ensure the roles and access controls implemented in vCenter are always enforced and users cannot bypass them by logging into a host directly. By forcing all interaction to occur through vCenter Server, the risk of someone inadvertently attaining elevated privileges or performing tasks that are not properly audited is greatly reduced.</t>
    </r>
  </si>
  <si>
    <r>
      <rPr>
        <sz val="11"/>
        <color rgb="FF000000"/>
        <rFont val="Calibri"/>
      </rPr>
      <t>From the vSphere Web Client select the ESXi Host and go to Manage &gt;&gt; Settings &gt;&gt; System &gt;&gt; Security Profile.  Scroll down to "Lockdown Mode" and verify it is set to Enabled (Normal or Strict).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Select Name,@{N="Lockdown";E={$_.Extensiondata.Config.LockdownMode}}</t>
    </r>
    <r>
      <rPr>
        <sz val="11"/>
        <color rgb="FF000000"/>
        <rFont val="Calibri"/>
      </rPr>
      <t xml:space="preserve">
</t>
    </r>
    <r>
      <rPr>
        <sz val="11"/>
        <color rgb="FF000000"/>
        <rFont val="Calibri"/>
      </rPr>
      <t xml:space="preserve">If Lockdown Mode is disabled, this is a finding.  </t>
    </r>
    <r>
      <rPr>
        <sz val="11"/>
        <color rgb="FF000000"/>
        <rFont val="Calibri"/>
      </rPr>
      <t xml:space="preserve">
</t>
    </r>
    <r>
      <rPr>
        <sz val="11"/>
        <color rgb="FF000000"/>
        <rFont val="Calibri"/>
      </rPr>
      <t>For environments that do not use vCenter server to manage ESXi, this is not applicable.</t>
    </r>
  </si>
  <si>
    <t>V-63173</t>
  </si>
  <si>
    <r>
      <rPr>
        <sz val="11"/>
        <rFont val="Calibri"/>
      </rPr>
      <t>The system must verify the DCUI.Access list.</t>
    </r>
  </si>
  <si>
    <t>CAT III (Low)</t>
  </si>
  <si>
    <r>
      <rPr>
        <sz val="11"/>
        <color rgb="FF000000"/>
        <rFont val="Calibri"/>
      </rPr>
      <t>From the vSphere Client select the ESXi Host and go to Configuration &gt;&gt; Advanced Settings.  Select the DCUI.Access value and configure it to root.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DCUI.Access | Set-AdvancedSetting -Value "root"</t>
    </r>
  </si>
  <si>
    <r>
      <rPr>
        <sz val="11"/>
        <color rgb="FF000000"/>
        <rFont val="Calibri"/>
      </rPr>
      <t>Lockdown mode disables direct host access requiring that admins manage hosts from vCenter Server.  However, if a host becomes isolated from vCenter Server, the admin is locked out and can no longer manage the host. If you are using normal lockdown mode, you can avoid becoming locked out of an ESXi host that is running in lockdown mode, by setting DCUI.Access to a list of highly trusted users who can override lockdown mode and access the DCUI. The DCUI is not running in strict lockdown mode.</t>
    </r>
  </si>
  <si>
    <r>
      <rPr>
        <sz val="11"/>
        <color rgb="FF000000"/>
        <rFont val="Calibri"/>
      </rPr>
      <t>From the vSphere Client select the ESXi Host and go to Configuration &gt;&gt; Advanced Settings.  Select the DCUI.Access value and verify only the root user is listed.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DCUI.Access and verify it is set to root.</t>
    </r>
    <r>
      <rPr>
        <sz val="11"/>
        <color rgb="FF000000"/>
        <rFont val="Calibri"/>
      </rPr>
      <t xml:space="preserve">
</t>
    </r>
    <r>
      <rPr>
        <sz val="11"/>
        <color rgb="FF000000"/>
        <rFont val="Calibri"/>
      </rPr>
      <t>If the DCUI.Access is not restricted to root, this is a finding.</t>
    </r>
    <r>
      <rPr>
        <sz val="11"/>
        <color rgb="FF000000"/>
        <rFont val="Calibri"/>
      </rPr>
      <t xml:space="preserve">
</t>
    </r>
    <r>
      <rPr>
        <sz val="11"/>
        <color rgb="FF000000"/>
        <rFont val="Calibri"/>
      </rPr>
      <t>Note: This list is only for local user accounts and should only contain the root user.</t>
    </r>
  </si>
  <si>
    <t>V-63175</t>
  </si>
  <si>
    <r>
      <rPr>
        <sz val="11"/>
        <rFont val="Calibri"/>
      </rPr>
      <t>The system must verify the exception users list for lockdown mode.</t>
    </r>
  </si>
  <si>
    <r>
      <rPr>
        <sz val="11"/>
        <color rgb="FF000000"/>
        <rFont val="Calibri"/>
      </rPr>
      <t>From the vSphere Web Client select the ESXi Host and go to Manage &gt;&gt; Settings &gt;&gt; Security Profile.  Under lockdown mode click Edit and remove unnecessary users to the exceptions list.</t>
    </r>
  </si>
  <si>
    <r>
      <rPr>
        <sz val="11"/>
        <color rgb="FF000000"/>
        <rFont val="Calibri"/>
      </rPr>
      <t>In vSphere 6.0 and later, you can add users to the Exception Users list from the vSphere Web Client. These users do not lose their permissions when the host enters lockdown mode. Usually you may want to add service accounts such as a backup agent to the Exception Users list. Verify that the list of users who are exempted from losing permissions is legitimate and as needed per your environment. Users who do not require special permissions should not be exempted from lockdown mode.</t>
    </r>
  </si>
  <si>
    <r>
      <rPr>
        <sz val="11"/>
        <color rgb="FF000000"/>
        <rFont val="Calibri"/>
      </rPr>
      <t>From the vSphere Web Client select the ESXi Host and go to Manage &gt;&gt; Settings &gt;&gt; Security Profile.  Under lockdown mode review the exception users list.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script:</t>
    </r>
    <r>
      <rPr>
        <sz val="11"/>
        <color rgb="FF000000"/>
        <rFont val="Calibri"/>
      </rPr>
      <t xml:space="preserve">
</t>
    </r>
    <r>
      <rPr>
        <sz val="11"/>
        <color rgb="FF000000"/>
        <rFont val="Calibri"/>
      </rPr>
      <t>$vmhost = Get-VMHost | Get-View</t>
    </r>
    <r>
      <rPr>
        <sz val="11"/>
        <color rgb="FF000000"/>
        <rFont val="Calibri"/>
      </rPr>
      <t xml:space="preserve">
</t>
    </r>
    <r>
      <rPr>
        <sz val="11"/>
        <color rgb="FF000000"/>
        <rFont val="Calibri"/>
      </rPr>
      <t>$lockdown = Get-View $vmhost.ConfigManager.HostAccessManager</t>
    </r>
    <r>
      <rPr>
        <sz val="11"/>
        <color rgb="FF000000"/>
        <rFont val="Calibri"/>
      </rPr>
      <t xml:space="preserve">
</t>
    </r>
    <r>
      <rPr>
        <sz val="11"/>
        <color rgb="FF000000"/>
        <rFont val="Calibri"/>
      </rPr>
      <t>$lockdown.QueryLockdownExceptions()</t>
    </r>
    <r>
      <rPr>
        <sz val="11"/>
        <color rgb="FF000000"/>
        <rFont val="Calibri"/>
      </rPr>
      <t xml:space="preserve">
</t>
    </r>
    <r>
      <rPr>
        <sz val="11"/>
        <color rgb="FF000000"/>
        <rFont val="Calibri"/>
      </rPr>
      <t>If the exception users list contains accounts that do not require special permissions, this is a finding.</t>
    </r>
    <r>
      <rPr>
        <sz val="11"/>
        <color rgb="FF000000"/>
        <rFont val="Calibri"/>
      </rPr>
      <t xml:space="preserve">
</t>
    </r>
    <r>
      <rPr>
        <sz val="11"/>
        <color rgb="FF000000"/>
        <rFont val="Calibri"/>
      </rPr>
      <t>Note: This list is not intended for system administrator accounts but for special circumstances such as a service account.</t>
    </r>
  </si>
  <si>
    <t>V-63177</t>
  </si>
  <si>
    <r>
      <rPr>
        <sz val="11"/>
        <rFont val="Calibri"/>
      </rPr>
      <t>Remote logging for ESXi hosts must be configured.</t>
    </r>
  </si>
  <si>
    <r>
      <rPr>
        <sz val="11"/>
        <color rgb="FF000000"/>
        <rFont val="Calibri"/>
      </rPr>
      <t>From the vSphere Client select the ESXi Host and go to Configuration &gt;&gt; Advanced Settings.  Select the Syslog.global.logHost value and configure it to a site specific syslog server.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Syslog.global.logHost | Set-AdvancedSetting -Value "&lt;insert syslog server hostname&gt;"</t>
    </r>
  </si>
  <si>
    <r>
      <rPr>
        <sz val="11"/>
        <color rgb="FF000000"/>
        <rFont val="Calibri"/>
      </rPr>
      <t>Remote logging to a central log host provides a secure, centralized store for ESXi logs. By gathering host log files onto a central host it can more easily monitor all hosts with a single tool. It can also do aggregate analysis and searching to look for such things as coordinated attacks on multiple hosts. Logging to a secure, centralized log server also helps prevent log tampering and also provides a long-term audit record.</t>
    </r>
  </si>
  <si>
    <r>
      <rPr>
        <sz val="11"/>
        <color rgb="FF000000"/>
        <rFont val="Calibri"/>
      </rPr>
      <t>From the vSphere Client select the ESXi Host and go to Configuration &gt;&gt; Advanced Settings.  Select the Syslog.global.logHost value and verify it is set to a site specific syslog server hostname.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Syslog.global.logHost</t>
    </r>
    <r>
      <rPr>
        <sz val="11"/>
        <color rgb="FF000000"/>
        <rFont val="Calibri"/>
      </rPr>
      <t xml:space="preserve">
</t>
    </r>
    <r>
      <rPr>
        <sz val="11"/>
        <color rgb="FF000000"/>
        <rFont val="Calibri"/>
      </rPr>
      <t>If the Syslog.global.logHost setting is not set to a site specific syslog server, this is a finding.</t>
    </r>
  </si>
  <si>
    <t>V-63179</t>
  </si>
  <si>
    <r>
      <rPr>
        <sz val="11"/>
        <rFont val="Calibri"/>
      </rPr>
      <t>The system must enforce the limit of three consecutive invalid logon attempts by a user.</t>
    </r>
  </si>
  <si>
    <r>
      <rPr>
        <sz val="11"/>
        <color rgb="FF000000"/>
        <rFont val="Calibri"/>
      </rPr>
      <t>From the vSphere Client select the ESXi Host and go to Configuration &gt;&gt; Advanced Settings.  Select the Security.AccountLockFailures value and configure it to 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Security.AccountLockFailures | Set-AdvancedSetting -Value 3</t>
    </r>
  </si>
  <si>
    <r>
      <rPr>
        <sz val="11"/>
        <color rgb="FF000000"/>
        <rFont val="Calibri"/>
      </rPr>
      <t>By limiting the number of failed login attempts, the risk of unauthorized access via user password guessing, otherwise known as brute-forcing, is reduced. Limits are imposed by locking the account.</t>
    </r>
  </si>
  <si>
    <r>
      <rPr>
        <sz val="11"/>
        <color rgb="FF000000"/>
        <rFont val="Calibri"/>
      </rPr>
      <t>From the vSphere Client select the ESXi Host and go to Configuration &gt;&gt; Advanced Settings.  Select the Security.AccountLockFailures value and verify it is set to 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Security.AccountLockFailures and verify it is set to 3.</t>
    </r>
    <r>
      <rPr>
        <sz val="11"/>
        <color rgb="FF000000"/>
        <rFont val="Calibri"/>
      </rPr>
      <t xml:space="preserve">
</t>
    </r>
    <r>
      <rPr>
        <sz val="11"/>
        <color rgb="FF000000"/>
        <rFont val="Calibri"/>
      </rPr>
      <t>If the Security.AccountLockFailures is set to a value other than 3, this is a finding.</t>
    </r>
  </si>
  <si>
    <t>V-63181</t>
  </si>
  <si>
    <r>
      <rPr>
        <sz val="11"/>
        <rFont val="Calibri"/>
      </rPr>
      <t>The system must enforce the unlock timeout of 15 minutes after a user account is locked out.</t>
    </r>
  </si>
  <si>
    <r>
      <rPr>
        <sz val="11"/>
        <color rgb="FF000000"/>
        <rFont val="Calibri"/>
      </rPr>
      <t>From the vSphere Client select the ESXi Host and go to Configuration &gt;&gt; Advanced Settings.  Select the Security.AccountUnlockTime value and configure it to 900.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Security.AccountUnlockTime | Set-AdvancedSetting -Value 900</t>
    </r>
  </si>
  <si>
    <r>
      <rPr>
        <sz val="11"/>
        <color rgb="FF000000"/>
        <rFont val="Calibri"/>
      </rPr>
      <t>From the vSphere Client select the ESXi Host and go to Configuration &gt;&gt; Advanced Settings.  Select the Security.AccountUnlockTime value and verify it is set to 900.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Security.AccountUnlockTime and verify it is set to 900.</t>
    </r>
    <r>
      <rPr>
        <sz val="11"/>
        <color rgb="FF000000"/>
        <rFont val="Calibri"/>
      </rPr>
      <t xml:space="preserve">
</t>
    </r>
    <r>
      <rPr>
        <sz val="11"/>
        <color rgb="FF000000"/>
        <rFont val="Calibri"/>
      </rPr>
      <t>If the Security.AccountUnlockTime is set to a value other than 900, this is a finding.</t>
    </r>
  </si>
  <si>
    <t>V-63183</t>
  </si>
  <si>
    <r>
      <rPr>
        <sz val="11"/>
        <rFont val="Calibri"/>
      </rPr>
      <t>The system must display the Standard Mandatory DoD Notice and Consent Banner before granting access to the system.</t>
    </r>
  </si>
  <si>
    <r>
      <rPr>
        <sz val="11"/>
        <color rgb="FF000000"/>
        <rFont val="Calibri"/>
      </rPr>
      <t>From a PowerCLI command prompt while connected to the ESXi host copy the following contents into a script(.ps1 file) and run to set the DCUI screen to display the DoD logon banner:</t>
    </r>
    <r>
      <rPr>
        <sz val="11"/>
        <color rgb="FF000000"/>
        <rFont val="Calibri"/>
      </rPr>
      <t xml:space="preserve">
</t>
    </r>
    <r>
      <rPr>
        <sz val="11"/>
        <color rgb="FF000000"/>
        <rFont val="Calibri"/>
      </rPr>
      <t>&lt;script begin&gt;</t>
    </r>
    <r>
      <rPr>
        <sz val="11"/>
        <color rgb="FF000000"/>
        <rFont val="Calibri"/>
      </rPr>
      <t xml:space="preserve">
</t>
    </r>
    <r>
      <rPr>
        <sz val="11"/>
        <color rgb="FF000000"/>
        <rFont val="Calibri"/>
      </rPr>
      <t>$value = @"</t>
    </r>
    <r>
      <rPr>
        <sz val="11"/>
        <color rgb="FF000000"/>
        <rFont val="Calibri"/>
      </rPr>
      <t xml:space="preserve">
</t>
    </r>
    <r>
      <rPr>
        <sz val="11"/>
        <color rgb="FF000000"/>
        <rFont val="Calibri"/>
      </rPr>
      <t>{bgcolor:black} {/color}{align:left}{bgcolor:black}{color:yellow}{hostname} , {ip}{/color}{/bgcolor}{/align}</t>
    </r>
    <r>
      <rPr>
        <sz val="11"/>
        <color rgb="FF000000"/>
        <rFont val="Calibri"/>
      </rPr>
      <t xml:space="preserve">
</t>
    </r>
    <r>
      <rPr>
        <sz val="11"/>
        <color rgb="FF000000"/>
        <rFont val="Calibri"/>
      </rPr>
      <t>{bgcolor:black} {/color}{align:left}{bgcolor:black}{color:yellow}{esxproduct} {esxversion}{/color}{/bgcolor}{/align}</t>
    </r>
    <r>
      <rPr>
        <sz val="11"/>
        <color rgb="FF000000"/>
        <rFont val="Calibri"/>
      </rPr>
      <t xml:space="preserve">
</t>
    </r>
    <r>
      <rPr>
        <sz val="11"/>
        <color rgb="FF000000"/>
        <rFont val="Calibri"/>
      </rPr>
      <t>{bgcolor:black} {/color}{align:left}{bgcolor:black}{color:yellow}{memory} RAM{/color}{/bgcolor}{/align}</t>
    </r>
    <r>
      <rPr>
        <sz val="11"/>
        <color rgb="FF000000"/>
        <rFont val="Calibri"/>
      </rPr>
      <t xml:space="preserve">
</t>
    </r>
    <r>
      <rPr>
        <sz val="11"/>
        <color rgb="FF000000"/>
        <rFont val="Calibri"/>
      </rPr>
      <t>{bgcolor:black} {/color}{align:left}{bgcolor:black}{color:white}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You are accessing a U.S. Government (USG) Information System (IS) that is provided for USG-authorized use only. By      {/color}{/bgcolor}{/align}</t>
    </r>
    <r>
      <rPr>
        <sz val="11"/>
        <color rgb="FF000000"/>
        <rFont val="Calibri"/>
      </rPr>
      <t xml:space="preserve">
</t>
    </r>
    <r>
      <rPr>
        <sz val="11"/>
        <color rgb="FF000000"/>
        <rFont val="Calibri"/>
      </rPr>
      <t>{bgcolor:black} {/color}{align:left}{bgcolor:yellow}{color:black}  using this IS (which includes any device attached to this IS), you consent to the following conditions: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The USG routinely intercepts and monitors communications on this IS for purposes including, but not limited     {/color}{/bgcolor}{/align}</t>
    </r>
    <r>
      <rPr>
        <sz val="11"/>
        <color rgb="FF000000"/>
        <rFont val="Calibri"/>
      </rPr>
      <t xml:space="preserve">
</t>
    </r>
    <r>
      <rPr>
        <sz val="11"/>
        <color rgb="FF000000"/>
        <rFont val="Calibri"/>
      </rPr>
      <t>{bgcolor:black} {/color}{align:left}{bgcolor:yellow}{color:black}          to, penetration testing, COMSEC monitoring, network operations and defense, personnel misconduct (PM), law      {/color}{/bgcolor}{/align}</t>
    </r>
    <r>
      <rPr>
        <sz val="11"/>
        <color rgb="FF000000"/>
        <rFont val="Calibri"/>
      </rPr>
      <t xml:space="preserve">
</t>
    </r>
    <r>
      <rPr>
        <sz val="11"/>
        <color rgb="FF000000"/>
        <rFont val="Calibri"/>
      </rPr>
      <t>{bgcolor:black} {/color}{align:left}{bgcolor:yellow}{color:black}          enforcement (LE), and counterintelligence (CI) investigations.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At any time, the USG may inspect and seize data stored on this IS.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Communications using, or data stored on, this IS are not private, are subject to routine monitoring,            {/color}{/bgcolor}{/align}</t>
    </r>
    <r>
      <rPr>
        <sz val="11"/>
        <color rgb="FF000000"/>
        <rFont val="Calibri"/>
      </rPr>
      <t xml:space="preserve">
</t>
    </r>
    <r>
      <rPr>
        <sz val="11"/>
        <color rgb="FF000000"/>
        <rFont val="Calibri"/>
      </rPr>
      <t>{bgcolor:black} {/color}{align:left}{bgcolor:yellow}{color:black}          interception, and search, and may be disclosed or used for any USG-authorized purpose.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This IS includes security measures (e.g., authentication and access controls) to protect USG interests--not     {/color}{/bgcolor}{/align}</t>
    </r>
    <r>
      <rPr>
        <sz val="11"/>
        <color rgb="FF000000"/>
        <rFont val="Calibri"/>
      </rPr>
      <t xml:space="preserve">
</t>
    </r>
    <r>
      <rPr>
        <sz val="11"/>
        <color rgb="FF000000"/>
        <rFont val="Calibri"/>
      </rPr>
      <t>{bgcolor:black} {/color}{align:left}{bgcolor:yellow}{color:black}          for your personal benefit or privacy.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Notwithstanding the above, using this IS does not constitute consent to PM, LE or CI investigative searching    {/color}{/bgcolor}{/align}</t>
    </r>
    <r>
      <rPr>
        <sz val="11"/>
        <color rgb="FF000000"/>
        <rFont val="Calibri"/>
      </rPr>
      <t xml:space="preserve">
</t>
    </r>
    <r>
      <rPr>
        <sz val="11"/>
        <color rgb="FF000000"/>
        <rFont val="Calibri"/>
      </rPr>
      <t>{bgcolor:black} {/color}{align:left}{bgcolor:yellow}{color:black}          or monitoring of the content of privileged communications, or work product, related to personal representation  {/color}{/bgcolor}{/align}</t>
    </r>
    <r>
      <rPr>
        <sz val="11"/>
        <color rgb="FF000000"/>
        <rFont val="Calibri"/>
      </rPr>
      <t xml:space="preserve">
</t>
    </r>
    <r>
      <rPr>
        <sz val="11"/>
        <color rgb="FF000000"/>
        <rFont val="Calibri"/>
      </rPr>
      <t>{bgcolor:black} {/color}{align:left}{bgcolor:yellow}{color:black}          or services by attorneys, psychotherapists, or clergy, and their assistants. Such communications and work       {/color}{/bgcolor}{/align}</t>
    </r>
    <r>
      <rPr>
        <sz val="11"/>
        <color rgb="FF000000"/>
        <rFont val="Calibri"/>
      </rPr>
      <t xml:space="preserve">
</t>
    </r>
    <r>
      <rPr>
        <sz val="11"/>
        <color rgb="FF000000"/>
        <rFont val="Calibri"/>
      </rPr>
      <t>{bgcolor:black} {/color}{align:left}{bgcolor:yellow}{color:black}          product are private and confidential. See User Agreement for details.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{/color}{align:left}{bgcolor:dark-grey}{color:white}  &lt;F2&gt; Accept Conditions and Customize System / View Logs{/align}{align:right}&lt;F12&gt; Accept Conditions and Shut Down/Restart  {bgcolor:black} {/color}{/color}{/bgcolor}{/align}</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t>
    </r>
    <r>
      <rPr>
        <sz val="11"/>
        <color rgb="FF000000"/>
        <rFont val="Calibri"/>
      </rPr>
      <t xml:space="preserve">
</t>
    </r>
    <r>
      <rPr>
        <sz val="11"/>
        <color rgb="FF000000"/>
        <rFont val="Calibri"/>
      </rPr>
      <t>@Get-VMHost | Get-AdvancedSetting -Name Annotations.WelcomeMessage | Set-AdvancedSetting -Value $value</t>
    </r>
    <r>
      <rPr>
        <sz val="11"/>
        <color rgb="FF000000"/>
        <rFont val="Calibri"/>
      </rPr>
      <t xml:space="preserve">
</t>
    </r>
    <r>
      <rPr>
        <sz val="11"/>
        <color rgb="FF000000"/>
        <rFont val="Calibri"/>
      </rPr>
      <t>&lt;script end&gt;</t>
    </r>
  </si>
  <si>
    <r>
      <rPr>
        <sz val="11"/>
        <color rgb="FF000000"/>
        <rFont val="Calibri"/>
      </rPr>
      <t>Failure to display the DoD logon banner prior to a log in attempt will negate legal proceedings resulting from unauthorized access to system resources.</t>
    </r>
  </si>
  <si>
    <r>
      <rPr>
        <sz val="11"/>
        <color rgb="FF000000"/>
        <rFont val="Calibri"/>
      </rPr>
      <t>From the vSphere Client select the ESXi Host and go to Configuration &gt;&gt; Advanced Settings.  Select the Annotations.WelcomeMessage value and verify it contains the DoD logon banner: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Annotations.WelcomeMessage</t>
    </r>
    <r>
      <rPr>
        <sz val="11"/>
        <color rgb="FF000000"/>
        <rFont val="Calibri"/>
      </rPr>
      <t xml:space="preserve">
</t>
    </r>
    <r>
      <rPr>
        <sz val="11"/>
        <color rgb="FF000000"/>
        <rFont val="Calibri"/>
      </rPr>
      <t>Check for either of the following login banners based on the character limitations imposed by the system. An exact match of the text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the DCUI logon screen does not display the DoD logon banner, this is a finding.</t>
    </r>
  </si>
  <si>
    <t>V-63185</t>
  </si>
  <si>
    <r>
      <rPr>
        <sz val="11"/>
        <rFont val="Calibri"/>
      </rPr>
      <t>The SSH daemon must display the Standard Mandatory DoD Notice and Consent Banner before granting access to the system.</t>
    </r>
  </si>
  <si>
    <r>
      <rPr>
        <sz val="11"/>
        <color rgb="FF000000"/>
        <rFont val="Calibri"/>
      </rPr>
      <t>From the vSphere Client select the ESXi Host and go to Configuration &gt;&gt; Advanced Settings.  Select the Config.Etc.issue value and configure it to one of the following.</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Config.Etc.issue | Set-AdvancedSetting -Value "&lt;insert logon banner&gt;"</t>
    </r>
  </si>
  <si>
    <r>
      <rPr>
        <sz val="11"/>
        <color rgb="FF000000"/>
        <rFont val="Calibri"/>
      </rPr>
      <t>From the vSphere Client select the ESXi Host and go to Configuration &gt;&gt; Advanced Settings.  Select the Config.Etc.issue value and verify it is set to the following:</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Config.Etc.issue</t>
    </r>
    <r>
      <rPr>
        <sz val="11"/>
        <color rgb="FF000000"/>
        <rFont val="Calibri"/>
      </rPr>
      <t xml:space="preserve">
</t>
    </r>
    <r>
      <rPr>
        <sz val="11"/>
        <color rgb="FF000000"/>
        <rFont val="Calibri"/>
      </rPr>
      <t>If the Config.Etc.issue setting (/etc/issue file) does not contain the logon banner exactly as shown above, this is a finding.</t>
    </r>
  </si>
  <si>
    <t>V-63187</t>
  </si>
  <si>
    <r>
      <rPr>
        <sz val="11"/>
        <rFont val="Calibri"/>
      </rPr>
      <t>The SSH daemon must be configured with the Department of Defense (DoD) login banner.</t>
    </r>
  </si>
  <si>
    <r>
      <rPr>
        <sz val="11"/>
        <color rgb="FF000000"/>
        <rFont val="Calibri"/>
      </rPr>
      <t>To set the Banner setting, add or correct the following line in "/etc/ssh/sshd_config":</t>
    </r>
    <r>
      <rPr>
        <sz val="11"/>
        <color rgb="FF000000"/>
        <rFont val="Calibri"/>
      </rPr>
      <t xml:space="preserve">
</t>
    </r>
    <r>
      <rPr>
        <sz val="11"/>
        <color rgb="FF000000"/>
        <rFont val="Calibri"/>
      </rPr>
      <t>Banner /etc/issue</t>
    </r>
  </si>
  <si>
    <r>
      <rPr>
        <sz val="11"/>
        <color rgb="FF000000"/>
        <rFont val="Calibri"/>
      </rPr>
      <t>The warning message reinforces policy awareness during the logon process and facilitates possible legal action against attackers. Alternatively, systems whose ownership should not be obvious should ensure usage of a banner that does not provide easy attribution.</t>
    </r>
  </si>
  <si>
    <r>
      <rPr>
        <sz val="11"/>
        <color rgb="FF000000"/>
        <rFont val="Calibri"/>
      </rPr>
      <t xml:space="preserve">To verify the Banner setting, run the following command: </t>
    </r>
    <r>
      <rPr>
        <sz val="11"/>
        <color rgb="FF000000"/>
        <rFont val="Calibri"/>
      </rPr>
      <t xml:space="preserve">
</t>
    </r>
    <r>
      <rPr>
        <sz val="11"/>
        <color rgb="FF000000"/>
        <rFont val="Calibri"/>
      </rPr>
      <t># grep -i "^Banner" /etc/ssh/sshd_config</t>
    </r>
    <r>
      <rPr>
        <sz val="11"/>
        <color rgb="FF000000"/>
        <rFont val="Calibri"/>
      </rPr>
      <t xml:space="preserve">
</t>
    </r>
    <r>
      <rPr>
        <sz val="11"/>
        <color rgb="FF000000"/>
        <rFont val="Calibri"/>
      </rPr>
      <t>If there is no output or the output is not exactly "Banner /etc/issue", this is a finding.</t>
    </r>
  </si>
  <si>
    <t>V-63189</t>
  </si>
  <si>
    <r>
      <rPr>
        <sz val="11"/>
        <rFont val="Calibri"/>
      </rPr>
      <t>The VMM must use DoD-approved encryption to protect the confidentiality of remote access sessions.</t>
    </r>
  </si>
  <si>
    <r>
      <rPr>
        <sz val="11"/>
        <color rgb="FF000000"/>
        <rFont val="Calibri"/>
      </rPr>
      <t xml:space="preserve">Limit the ciphers to those algorithms which are FIPS-approved. Counter (CTR) mode is also preferred over cipher-block chaining (CBC) mode. </t>
    </r>
    <r>
      <rPr>
        <sz val="11"/>
        <color rgb="FF000000"/>
        <rFont val="Calibri"/>
      </rPr>
      <t xml:space="preserve">
</t>
    </r>
    <r>
      <rPr>
        <sz val="11"/>
        <color rgb="FF000000"/>
        <rFont val="Calibri"/>
      </rPr>
      <t xml:space="preserve">Add or correct the following line in "/etc/ssh/sshd_config": </t>
    </r>
    <r>
      <rPr>
        <sz val="11"/>
        <color rgb="FF000000"/>
        <rFont val="Calibri"/>
      </rPr>
      <t xml:space="preserve">
</t>
    </r>
    <r>
      <rPr>
        <sz val="11"/>
        <color rgb="FF000000"/>
        <rFont val="Calibri"/>
      </rPr>
      <t>Ciphers aes128-ctr,aes192-ctr,aes256-ctr,aes128-cbc,aes192-cbc,aes256-cbc</t>
    </r>
  </si>
  <si>
    <r>
      <rPr>
        <sz val="11"/>
        <color rgb="FF000000"/>
        <rFont val="Calibri"/>
      </rPr>
      <t>Approved algorithms should impart some level of confidence in their implementation. These are also required for compliance.</t>
    </r>
    <r>
      <rPr>
        <sz val="11"/>
        <color rgb="FF000000"/>
        <rFont val="Calibri"/>
      </rPr>
      <t xml:space="preserve">
</t>
    </r>
    <r>
      <rPr>
        <sz val="11"/>
        <color rgb="FF000000"/>
        <rFont val="Calibri"/>
      </rPr>
      <t>Note: This does not imply FIPS 140-2 certification.</t>
    </r>
  </si>
  <si>
    <r>
      <rPr>
        <sz val="11"/>
        <color rgb="FF000000"/>
        <rFont val="Calibri"/>
      </rPr>
      <t xml:space="preserve">Only FIPS-approved ciphers should be used. To verify that only FIPS-approved ciphers are in use, run the following command: </t>
    </r>
    <r>
      <rPr>
        <sz val="11"/>
        <color rgb="FF000000"/>
        <rFont val="Calibri"/>
      </rPr>
      <t xml:space="preserve">
</t>
    </r>
    <r>
      <rPr>
        <sz val="11"/>
        <color rgb="FF000000"/>
        <rFont val="Calibri"/>
      </rPr>
      <t># grep -i "^Ciphers" /etc/ssh/sshd_config</t>
    </r>
    <r>
      <rPr>
        <sz val="11"/>
        <color rgb="FF000000"/>
        <rFont val="Calibri"/>
      </rPr>
      <t xml:space="preserve">
</t>
    </r>
    <r>
      <rPr>
        <sz val="11"/>
        <color rgb="FF000000"/>
        <rFont val="Calibri"/>
      </rPr>
      <t>If there is no output or the output is not "Ciphers aes128-ctr,aes192-ctr,aes256-ctr,aes128-cbc,aes192-cbc,aes256-cbc", or a subset of this list, this is a finding.</t>
    </r>
  </si>
  <si>
    <t>V-63191</t>
  </si>
  <si>
    <r>
      <rPr>
        <sz val="11"/>
        <rFont val="Calibri"/>
      </rPr>
      <t>The SSH daemon must be configured to use only the SSHv2 protocol.</t>
    </r>
  </si>
  <si>
    <t>CAT I (High)</t>
  </si>
  <si>
    <r>
      <rPr>
        <sz val="11"/>
        <color rgb="FF000000"/>
        <rFont val="Calibri"/>
      </rPr>
      <t>Only SSH protocol version 2 connections should be permitted.</t>
    </r>
    <r>
      <rPr>
        <sz val="11"/>
        <color rgb="FF000000"/>
        <rFont val="Calibri"/>
      </rPr>
      <t xml:space="preserve">
</t>
    </r>
    <r>
      <rPr>
        <sz val="11"/>
        <color rgb="FF000000"/>
        <rFont val="Calibri"/>
      </rPr>
      <t>Add or correct the following line in "/etc/ssh/sshd_config":</t>
    </r>
    <r>
      <rPr>
        <sz val="11"/>
        <color rgb="FF000000"/>
        <rFont val="Calibri"/>
      </rPr>
      <t xml:space="preserve">
</t>
    </r>
    <r>
      <rPr>
        <sz val="11"/>
        <color rgb="FF000000"/>
        <rFont val="Calibri"/>
      </rPr>
      <t>Protocol 2</t>
    </r>
  </si>
  <si>
    <r>
      <rPr>
        <sz val="11"/>
        <color rgb="FF000000"/>
        <rFont val="Calibri"/>
      </rPr>
      <t>SSH protocol version 1 suffers from design flaws that result in security vulnerabilities and should not be used.</t>
    </r>
  </si>
  <si>
    <r>
      <rPr>
        <sz val="11"/>
        <color rgb="FF000000"/>
        <rFont val="Calibri"/>
      </rPr>
      <t xml:space="preserve">To verify which SSH protocol version is configured, run the following command: </t>
    </r>
    <r>
      <rPr>
        <sz val="11"/>
        <color rgb="FF000000"/>
        <rFont val="Calibri"/>
      </rPr>
      <t xml:space="preserve">
</t>
    </r>
    <r>
      <rPr>
        <sz val="11"/>
        <color rgb="FF000000"/>
        <rFont val="Calibri"/>
      </rPr>
      <t># grep -i "^Protocol" /etc/ssh/sshd_config</t>
    </r>
    <r>
      <rPr>
        <sz val="11"/>
        <color rgb="FF000000"/>
        <rFont val="Calibri"/>
      </rPr>
      <t xml:space="preserve">
</t>
    </r>
    <r>
      <rPr>
        <sz val="11"/>
        <color rgb="FF000000"/>
        <rFont val="Calibri"/>
      </rPr>
      <t>If there is no output or the output is not exactly "Protocol 2", this is a finding.</t>
    </r>
  </si>
  <si>
    <t>V-63193</t>
  </si>
  <si>
    <r>
      <rPr>
        <sz val="11"/>
        <rFont val="Calibri"/>
      </rPr>
      <t>The SSH daemon must ignore .rhosts files.</t>
    </r>
  </si>
  <si>
    <r>
      <rPr>
        <sz val="11"/>
        <color rgb="FF000000"/>
        <rFont val="Calibri"/>
      </rPr>
      <t xml:space="preserve">SSH can emulate the behavior of the obsolete rsh command in allowing users to enable insecure access to their accounts via ".rhosts" files. </t>
    </r>
    <r>
      <rPr>
        <sz val="11"/>
        <color rgb="FF000000"/>
        <rFont val="Calibri"/>
      </rPr>
      <t xml:space="preserve">
</t>
    </r>
    <r>
      <rPr>
        <sz val="11"/>
        <color rgb="FF000000"/>
        <rFont val="Calibri"/>
      </rPr>
      <t xml:space="preserve">Add or correct the following line in "/etc/ssh/sshd_config": </t>
    </r>
    <r>
      <rPr>
        <sz val="11"/>
        <color rgb="FF000000"/>
        <rFont val="Calibri"/>
      </rPr>
      <t xml:space="preserve">
</t>
    </r>
    <r>
      <rPr>
        <sz val="11"/>
        <color rgb="FF000000"/>
        <rFont val="Calibri"/>
      </rPr>
      <t>IgnoreRhosts yes</t>
    </r>
  </si>
  <si>
    <r>
      <rPr>
        <sz val="11"/>
        <color rgb="FF000000"/>
        <rFont val="Calibri"/>
      </rPr>
      <t>SSH trust relationships mean a compromise on one host can allow an attacker to move trivially to other hosts.</t>
    </r>
  </si>
  <si>
    <r>
      <rPr>
        <sz val="11"/>
        <color rgb="FF000000"/>
        <rFont val="Calibri"/>
      </rPr>
      <t xml:space="preserve">To verify how the SSH daemon's "IgnoreRhosts" option is set, run the following command: </t>
    </r>
    <r>
      <rPr>
        <sz val="11"/>
        <color rgb="FF000000"/>
        <rFont val="Calibri"/>
      </rPr>
      <t xml:space="preserve">
</t>
    </r>
    <r>
      <rPr>
        <sz val="11"/>
        <color rgb="FF000000"/>
        <rFont val="Calibri"/>
      </rPr>
      <t># grep -i "^IgnoreRhosts" /etc/ssh/sshd_config</t>
    </r>
    <r>
      <rPr>
        <sz val="11"/>
        <color rgb="FF000000"/>
        <rFont val="Calibri"/>
      </rPr>
      <t xml:space="preserve">
</t>
    </r>
    <r>
      <rPr>
        <sz val="11"/>
        <color rgb="FF000000"/>
        <rFont val="Calibri"/>
      </rPr>
      <t>If there is no output or the output is not exactly "IgnoreRhosts yes", this is a finding.</t>
    </r>
  </si>
  <si>
    <t>V-63195</t>
  </si>
  <si>
    <r>
      <rPr>
        <sz val="11"/>
        <rFont val="Calibri"/>
      </rPr>
      <t>The SSH daemon must not allow host-based authentication.</t>
    </r>
  </si>
  <si>
    <r>
      <rPr>
        <sz val="11"/>
        <color rgb="FF000000"/>
        <rFont val="Calibri"/>
      </rPr>
      <t xml:space="preserve">SSH's cryptographic host-based authentication is more secure than ".rhosts" authentication, since hosts are cryptographically authenticated. However, it is not recommended that hosts unilaterally trust one another, even within an organization. </t>
    </r>
    <r>
      <rPr>
        <sz val="11"/>
        <color rgb="FF000000"/>
        <rFont val="Calibri"/>
      </rPr>
      <t xml:space="preserve">
</t>
    </r>
    <r>
      <rPr>
        <sz val="11"/>
        <color rgb="FF000000"/>
        <rFont val="Calibri"/>
      </rPr>
      <t xml:space="preserve">Add or correct the following line in "/etc/ssh/sshd_config": </t>
    </r>
    <r>
      <rPr>
        <sz val="11"/>
        <color rgb="FF000000"/>
        <rFont val="Calibri"/>
      </rPr>
      <t xml:space="preserve">
</t>
    </r>
    <r>
      <rPr>
        <sz val="11"/>
        <color rgb="FF000000"/>
        <rFont val="Calibri"/>
      </rPr>
      <t>HostbasedAuthentication no</t>
    </r>
  </si>
  <si>
    <r>
      <rPr>
        <sz val="11"/>
        <color rgb="FF000000"/>
        <rFont val="Calibri"/>
      </rPr>
      <t xml:space="preserve">To verify how the SSH daemon's "HostbasedAuthentication" option is set, run the following command: </t>
    </r>
    <r>
      <rPr>
        <sz val="11"/>
        <color rgb="FF000000"/>
        <rFont val="Calibri"/>
      </rPr>
      <t xml:space="preserve">
</t>
    </r>
    <r>
      <rPr>
        <sz val="11"/>
        <color rgb="FF000000"/>
        <rFont val="Calibri"/>
      </rPr>
      <t># grep -i "^HostbasedAuthentication" /etc/ssh/sshd_config</t>
    </r>
    <r>
      <rPr>
        <sz val="11"/>
        <color rgb="FF000000"/>
        <rFont val="Calibri"/>
      </rPr>
      <t xml:space="preserve">
</t>
    </r>
    <r>
      <rPr>
        <sz val="11"/>
        <color rgb="FF000000"/>
        <rFont val="Calibri"/>
      </rPr>
      <t>If there is no output or the output is not exactly "HostbasedAuthentication no", this is a finding.</t>
    </r>
  </si>
  <si>
    <t>V-63197</t>
  </si>
  <si>
    <r>
      <rPr>
        <sz val="11"/>
        <rFont val="Calibri"/>
      </rPr>
      <t>The SSH daemon must not permit root logins.</t>
    </r>
  </si>
  <si>
    <r>
      <rPr>
        <sz val="11"/>
        <color rgb="FF000000"/>
        <rFont val="Calibri"/>
      </rPr>
      <t>The root user should never be allowed to log in to a system directly over a network.</t>
    </r>
    <r>
      <rPr>
        <sz val="11"/>
        <color rgb="FF000000"/>
        <rFont val="Calibri"/>
      </rPr>
      <t xml:space="preserve">
</t>
    </r>
    <r>
      <rPr>
        <sz val="11"/>
        <color rgb="FF000000"/>
        <rFont val="Calibri"/>
      </rPr>
      <t xml:space="preserve">Add or correct the following line in "/etc/ssh/sshd_config": </t>
    </r>
    <r>
      <rPr>
        <sz val="11"/>
        <color rgb="FF000000"/>
        <rFont val="Calibri"/>
      </rPr>
      <t xml:space="preserve">
</t>
    </r>
    <r>
      <rPr>
        <sz val="11"/>
        <color rgb="FF000000"/>
        <rFont val="Calibri"/>
      </rPr>
      <t>PermitRootLogin no</t>
    </r>
  </si>
  <si>
    <r>
      <rPr>
        <sz val="11"/>
        <color rgb="FF000000"/>
        <rFont val="Calibri"/>
      </rPr>
      <t>Permitting direct root login reduces auditable information about who ran privileged commands on the system and also allows direct attack attempts on root's password.</t>
    </r>
  </si>
  <si>
    <r>
      <rPr>
        <sz val="11"/>
        <color rgb="FF000000"/>
        <rFont val="Calibri"/>
      </rPr>
      <t xml:space="preserve">To verify how the SSH daemon's "PermitRootLogin" option is set, run the following command: </t>
    </r>
    <r>
      <rPr>
        <sz val="11"/>
        <color rgb="FF000000"/>
        <rFont val="Calibri"/>
      </rPr>
      <t xml:space="preserve">
</t>
    </r>
    <r>
      <rPr>
        <sz val="11"/>
        <color rgb="FF000000"/>
        <rFont val="Calibri"/>
      </rPr>
      <t># grep -i "^PermitRootLogin" /etc/ssh/sshd_config</t>
    </r>
    <r>
      <rPr>
        <sz val="11"/>
        <color rgb="FF000000"/>
        <rFont val="Calibri"/>
      </rPr>
      <t xml:space="preserve">
</t>
    </r>
    <r>
      <rPr>
        <sz val="11"/>
        <color rgb="FF000000"/>
        <rFont val="Calibri"/>
      </rPr>
      <t>If there is no output or the output is not exactly "PermitRootLogin no", this is a finding.</t>
    </r>
  </si>
  <si>
    <t>V-63199</t>
  </si>
  <si>
    <r>
      <rPr>
        <sz val="11"/>
        <rFont val="Calibri"/>
      </rPr>
      <t>The SSH daemon must not allow authentication using an empty password.</t>
    </r>
  </si>
  <si>
    <r>
      <rPr>
        <sz val="11"/>
        <color rgb="FF000000"/>
        <rFont val="Calibri"/>
      </rPr>
      <t xml:space="preserve">To explicitly disallow remote login from accounts with empty passwords, add or correct the following line in "/etc/ssh/sshd_config": </t>
    </r>
    <r>
      <rPr>
        <sz val="11"/>
        <color rgb="FF000000"/>
        <rFont val="Calibri"/>
      </rPr>
      <t xml:space="preserve">
</t>
    </r>
    <r>
      <rPr>
        <sz val="11"/>
        <color rgb="FF000000"/>
        <rFont val="Calibri"/>
      </rPr>
      <t>PermitEmptyPasswords no</t>
    </r>
  </si>
  <si>
    <r>
      <rPr>
        <sz val="11"/>
        <color rgb="FF000000"/>
        <rFont val="Calibri"/>
      </rPr>
      <t>Configuring this setting for the SSH daemon provides additional assurance that remote login via SSH will require a password, even in the event of misconfiguration elsewhere.</t>
    </r>
  </si>
  <si>
    <r>
      <rPr>
        <sz val="11"/>
        <color rgb="FF000000"/>
        <rFont val="Calibri"/>
      </rPr>
      <t xml:space="preserve">To verify how the SSH daemon's "PermitEmptyPasswords" option is set, run the following command: </t>
    </r>
    <r>
      <rPr>
        <sz val="11"/>
        <color rgb="FF000000"/>
        <rFont val="Calibri"/>
      </rPr>
      <t xml:space="preserve">
</t>
    </r>
    <r>
      <rPr>
        <sz val="11"/>
        <color rgb="FF000000"/>
        <rFont val="Calibri"/>
      </rPr>
      <t># grep -i "^PermitEmptyPasswords" /etc/ssh/sshd_config</t>
    </r>
    <r>
      <rPr>
        <sz val="11"/>
        <color rgb="FF000000"/>
        <rFont val="Calibri"/>
      </rPr>
      <t xml:space="preserve">
</t>
    </r>
    <r>
      <rPr>
        <sz val="11"/>
        <color rgb="FF000000"/>
        <rFont val="Calibri"/>
      </rPr>
      <t>If there is no output or the output is not exactly "PermitEmptyPasswords no", this is a finding.</t>
    </r>
  </si>
  <si>
    <t>V-63201</t>
  </si>
  <si>
    <r>
      <rPr>
        <sz val="11"/>
        <rFont val="Calibri"/>
      </rPr>
      <t>The SSH daemon must not permit user environment settings.</t>
    </r>
  </si>
  <si>
    <r>
      <rPr>
        <sz val="11"/>
        <color rgb="FF000000"/>
        <rFont val="Calibri"/>
      </rPr>
      <t xml:space="preserve">To ensure users are not able to present environment options to the SSH daemon, add or correct the following line in "/etc/ssh/sshd_config": </t>
    </r>
    <r>
      <rPr>
        <sz val="11"/>
        <color rgb="FF000000"/>
        <rFont val="Calibri"/>
      </rPr>
      <t xml:space="preserve">
</t>
    </r>
    <r>
      <rPr>
        <sz val="11"/>
        <color rgb="FF000000"/>
        <rFont val="Calibri"/>
      </rPr>
      <t>PermitUserEnvironment no</t>
    </r>
  </si>
  <si>
    <r>
      <rPr>
        <sz val="11"/>
        <color rgb="FF000000"/>
        <rFont val="Calibri"/>
      </rPr>
      <t>SSH environment options potentially allow users to bypass access restriction in some configurations.</t>
    </r>
  </si>
  <si>
    <r>
      <rPr>
        <sz val="11"/>
        <color rgb="FF000000"/>
        <rFont val="Calibri"/>
      </rPr>
      <t xml:space="preserve">To verify users are not able to present environment daemons, run the following command: </t>
    </r>
    <r>
      <rPr>
        <sz val="11"/>
        <color rgb="FF000000"/>
        <rFont val="Calibri"/>
      </rPr>
      <t xml:space="preserve">
</t>
    </r>
    <r>
      <rPr>
        <sz val="11"/>
        <color rgb="FF000000"/>
        <rFont val="Calibri"/>
      </rPr>
      <t># grep -i "^PermitUserEnvironment" /etc/ssh/sshd_config</t>
    </r>
    <r>
      <rPr>
        <sz val="11"/>
        <color rgb="FF000000"/>
        <rFont val="Calibri"/>
      </rPr>
      <t xml:space="preserve">
</t>
    </r>
    <r>
      <rPr>
        <sz val="11"/>
        <color rgb="FF000000"/>
        <rFont val="Calibri"/>
      </rPr>
      <t>If there is no output or the output is not exactly "PermitUserEnvironment no", this is a finding.</t>
    </r>
  </si>
  <si>
    <t>V-63203</t>
  </si>
  <si>
    <r>
      <rPr>
        <sz val="11"/>
        <rFont val="Calibri"/>
      </rPr>
      <t>The SSH daemon must be configured to only use Message Authentication Codes (MACs) employing FIPS 140-2 approved cryptographic hash algorithms.</t>
    </r>
  </si>
  <si>
    <r>
      <rPr>
        <sz val="11"/>
        <color rgb="FF000000"/>
        <rFont val="Calibri"/>
      </rPr>
      <t>To set the MACs setting, add or correct the following line in "/etc/ssh/sshd_config":</t>
    </r>
    <r>
      <rPr>
        <sz val="11"/>
        <color rgb="FF000000"/>
        <rFont val="Calibri"/>
      </rPr>
      <t xml:space="preserve">
</t>
    </r>
    <r>
      <rPr>
        <sz val="11"/>
        <color rgb="FF000000"/>
        <rFont val="Calibri"/>
      </rPr>
      <t>MACs hmac-sha1,hmac-sha2-256,hmac-sha2-512</t>
    </r>
  </si>
  <si>
    <r>
      <rPr>
        <sz val="11"/>
        <color rgb="FF000000"/>
        <rFont val="Calibri"/>
      </rPr>
      <t>DoD information systems are required to use FIPS 140-2 approved cryptographic hash functions.</t>
    </r>
    <r>
      <rPr>
        <sz val="11"/>
        <color rgb="FF000000"/>
        <rFont val="Calibri"/>
      </rPr>
      <t xml:space="preserve">
</t>
    </r>
    <r>
      <rPr>
        <sz val="11"/>
        <color rgb="FF000000"/>
        <rFont val="Calibri"/>
      </rPr>
      <t>Note: This does not imply FIPS 140-2 certification.</t>
    </r>
  </si>
  <si>
    <r>
      <rPr>
        <sz val="11"/>
        <color rgb="FF000000"/>
        <rFont val="Calibri"/>
      </rPr>
      <t xml:space="preserve">To verify the MACs setting, run the following command: </t>
    </r>
    <r>
      <rPr>
        <sz val="11"/>
        <color rgb="FF000000"/>
        <rFont val="Calibri"/>
      </rPr>
      <t xml:space="preserve">
</t>
    </r>
    <r>
      <rPr>
        <sz val="11"/>
        <color rgb="FF000000"/>
        <rFont val="Calibri"/>
      </rPr>
      <t># grep -i "^MACs" /etc/ssh/sshd_config</t>
    </r>
    <r>
      <rPr>
        <sz val="11"/>
        <color rgb="FF000000"/>
        <rFont val="Calibri"/>
      </rPr>
      <t xml:space="preserve">
</t>
    </r>
    <r>
      <rPr>
        <sz val="11"/>
        <color rgb="FF000000"/>
        <rFont val="Calibri"/>
      </rPr>
      <t>If there is no output or the output is not exactly "MACs hmac-sha1,hmac-sha2-256,hmac-sha2-512", this is a finding.</t>
    </r>
  </si>
  <si>
    <t>V-63205</t>
  </si>
  <si>
    <r>
      <rPr>
        <sz val="11"/>
        <rFont val="Calibri"/>
      </rPr>
      <t>The SSH daemon must not permit GSSAPI authentication.</t>
    </r>
  </si>
  <si>
    <r>
      <rPr>
        <sz val="11"/>
        <color rgb="FF000000"/>
        <rFont val="Calibri"/>
      </rPr>
      <t>To set the GSSAPIAuthentication setting, add or correct the following line in "/etc/ssh/sshd_config":</t>
    </r>
    <r>
      <rPr>
        <sz val="11"/>
        <color rgb="FF000000"/>
        <rFont val="Calibri"/>
      </rPr>
      <t xml:space="preserve">
</t>
    </r>
    <r>
      <rPr>
        <sz val="11"/>
        <color rgb="FF000000"/>
        <rFont val="Calibri"/>
      </rPr>
      <t>GSSAPIAuthentication no</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</si>
  <si>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t>
    </r>
  </si>
  <si>
    <r>
      <rPr>
        <sz val="11"/>
        <color rgb="FF000000"/>
        <rFont val="Calibri"/>
      </rPr>
      <t xml:space="preserve">To verify the GSSAPIAuthentication setting, run the following command: </t>
    </r>
    <r>
      <rPr>
        <sz val="11"/>
        <color rgb="FF000000"/>
        <rFont val="Calibri"/>
      </rPr>
      <t xml:space="preserve">
</t>
    </r>
    <r>
      <rPr>
        <sz val="11"/>
        <color rgb="FF000000"/>
        <rFont val="Calibri"/>
      </rPr>
      <t># grep -i "^GSSAPIAuthentication" /etc/ssh/sshd_config</t>
    </r>
    <r>
      <rPr>
        <sz val="11"/>
        <color rgb="FF000000"/>
        <rFont val="Calibri"/>
      </rPr>
      <t xml:space="preserve">
</t>
    </r>
    <r>
      <rPr>
        <sz val="11"/>
        <color rgb="FF000000"/>
        <rFont val="Calibri"/>
      </rPr>
      <t>If there is no output or the output is not exactly "GSSAPIAuthentication no", this is a finding.</t>
    </r>
  </si>
  <si>
    <t>V-63207</t>
  </si>
  <si>
    <r>
      <rPr>
        <sz val="11"/>
        <rFont val="Calibri"/>
      </rPr>
      <t>The SSH daemon must not permit Kerberos authentication.</t>
    </r>
  </si>
  <si>
    <r>
      <rPr>
        <sz val="11"/>
        <color rgb="FF000000"/>
        <rFont val="Calibri"/>
      </rPr>
      <t>To set the KerberosAuthentication setting, add or correct the following line in "/etc/ssh/sshd_config":</t>
    </r>
    <r>
      <rPr>
        <sz val="11"/>
        <color rgb="FF000000"/>
        <rFont val="Calibri"/>
      </rPr>
      <t xml:space="preserve">
</t>
    </r>
    <r>
      <rPr>
        <sz val="11"/>
        <color rgb="FF000000"/>
        <rFont val="Calibri"/>
      </rPr>
      <t>KerberosAuthentication no</t>
    </r>
  </si>
  <si>
    <r>
      <rPr>
        <sz val="11"/>
        <color rgb="FF000000"/>
        <rFont val="Calibri"/>
      </rPr>
      <t>Kerberos authentication for SSH is often implemented using GSSAPI.  If Kerberos is enabled through SSH, the SSH daemon provides a means of access to the system's Kerberos implementation.  Vulnerabilities in the system's Kerberos implementation may then be subject to exploitation.  To reduce the attack surface of the system, the Kerberos authentication mechanism within SSH must be disabled for systems.</t>
    </r>
  </si>
  <si>
    <r>
      <rPr>
        <sz val="11"/>
        <color rgb="FF000000"/>
        <rFont val="Calibri"/>
      </rPr>
      <t xml:space="preserve">To verify the KerberosAuthentication setting, run the following command: </t>
    </r>
    <r>
      <rPr>
        <sz val="11"/>
        <color rgb="FF000000"/>
        <rFont val="Calibri"/>
      </rPr>
      <t xml:space="preserve">
</t>
    </r>
    <r>
      <rPr>
        <sz val="11"/>
        <color rgb="FF000000"/>
        <rFont val="Calibri"/>
      </rPr>
      <t># grep -i "^KerberosAuthentication" /etc/ssh/sshd_config</t>
    </r>
    <r>
      <rPr>
        <sz val="11"/>
        <color rgb="FF000000"/>
        <rFont val="Calibri"/>
      </rPr>
      <t xml:space="preserve">
</t>
    </r>
    <r>
      <rPr>
        <sz val="11"/>
        <color rgb="FF000000"/>
        <rFont val="Calibri"/>
      </rPr>
      <t>If there is no output or the output is not exactly "KerberosAuthentication no", this is a finding.</t>
    </r>
  </si>
  <si>
    <t>V-63209</t>
  </si>
  <si>
    <r>
      <rPr>
        <sz val="11"/>
        <rFont val="Calibri"/>
      </rPr>
      <t>The SSH daemon must perform strict mode checking of home directory configuration files.</t>
    </r>
  </si>
  <si>
    <r>
      <rPr>
        <sz val="11"/>
        <color rgb="FF000000"/>
        <rFont val="Calibri"/>
      </rPr>
      <t>To set the StrictModes setting, add or correct the following line in "/etc/ssh/sshd_config":</t>
    </r>
    <r>
      <rPr>
        <sz val="11"/>
        <color rgb="FF000000"/>
        <rFont val="Calibri"/>
      </rPr>
      <t xml:space="preserve">
</t>
    </r>
    <r>
      <rPr>
        <sz val="11"/>
        <color rgb="FF000000"/>
        <rFont val="Calibri"/>
      </rPr>
      <t>StrictModes yes</t>
    </r>
  </si>
  <si>
    <r>
      <rPr>
        <sz val="11"/>
        <color rgb="FF000000"/>
        <rFont val="Calibri"/>
      </rPr>
      <t>If other users have access to modify user-specific SSH configuration files, they may be able to log into the system as another user.</t>
    </r>
  </si>
  <si>
    <r>
      <rPr>
        <sz val="11"/>
        <color rgb="FF000000"/>
        <rFont val="Calibri"/>
      </rPr>
      <t xml:space="preserve">To verify the StrictModes setting, run the following command: </t>
    </r>
    <r>
      <rPr>
        <sz val="11"/>
        <color rgb="FF000000"/>
        <rFont val="Calibri"/>
      </rPr>
      <t xml:space="preserve">
</t>
    </r>
    <r>
      <rPr>
        <sz val="11"/>
        <color rgb="FF000000"/>
        <rFont val="Calibri"/>
      </rPr>
      <t># grep -i "^StrictModes" /etc/ssh/sshd_config</t>
    </r>
    <r>
      <rPr>
        <sz val="11"/>
        <color rgb="FF000000"/>
        <rFont val="Calibri"/>
      </rPr>
      <t xml:space="preserve">
</t>
    </r>
    <r>
      <rPr>
        <sz val="11"/>
        <color rgb="FF000000"/>
        <rFont val="Calibri"/>
      </rPr>
      <t>If there is no output or the output is not exactly "StrictModes yes", this is a finding.</t>
    </r>
  </si>
  <si>
    <t>V-63211</t>
  </si>
  <si>
    <r>
      <rPr>
        <sz val="11"/>
        <rFont val="Calibri"/>
      </rPr>
      <t>The SSH daemon must not allow compression or must only allow compression after successful authentication.</t>
    </r>
  </si>
  <si>
    <r>
      <rPr>
        <sz val="11"/>
        <color rgb="FF000000"/>
        <rFont val="Calibri"/>
      </rPr>
      <t>To set the Compression setting, add or correct the following line in "/etc/ssh/sshd_config":</t>
    </r>
    <r>
      <rPr>
        <sz val="11"/>
        <color rgb="FF000000"/>
        <rFont val="Calibri"/>
      </rPr>
      <t xml:space="preserve">
</t>
    </r>
    <r>
      <rPr>
        <sz val="11"/>
        <color rgb="FF000000"/>
        <rFont val="Calibri"/>
      </rPr>
      <t>Compression no</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</si>
  <si>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</si>
  <si>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 xml:space="preserve">To verify the Compression setting, run the following command: </t>
    </r>
    <r>
      <rPr>
        <sz val="11"/>
        <color rgb="FF000000"/>
        <rFont val="Calibri"/>
      </rPr>
      <t xml:space="preserve">
</t>
    </r>
    <r>
      <rPr>
        <sz val="11"/>
        <color rgb="FF000000"/>
        <rFont val="Calibri"/>
      </rPr>
      <t># grep -i "^Compression" /etc/ssh/sshd_config</t>
    </r>
    <r>
      <rPr>
        <sz val="11"/>
        <color rgb="FF000000"/>
        <rFont val="Calibri"/>
      </rPr>
      <t xml:space="preserve">
</t>
    </r>
    <r>
      <rPr>
        <sz val="11"/>
        <color rgb="FF000000"/>
        <rFont val="Calibri"/>
      </rPr>
      <t>If there is no output or the output is not exactly "Compression no", this is a finding.</t>
    </r>
  </si>
  <si>
    <t>V-63213</t>
  </si>
  <si>
    <r>
      <rPr>
        <sz val="11"/>
        <rFont val="Calibri"/>
      </rPr>
      <t>The SSH daemon must be configured to not allow gateway ports.</t>
    </r>
  </si>
  <si>
    <r>
      <rPr>
        <sz val="11"/>
        <color rgb="FF000000"/>
        <rFont val="Calibri"/>
      </rPr>
      <t>To set the GatewayPorts setting, add or correct the following line in "/etc/ssh/sshd_config":</t>
    </r>
    <r>
      <rPr>
        <sz val="11"/>
        <color rgb="FF000000"/>
        <rFont val="Calibri"/>
      </rPr>
      <t xml:space="preserve">
</t>
    </r>
    <r>
      <rPr>
        <sz val="11"/>
        <color rgb="FF000000"/>
        <rFont val="Calibri"/>
      </rPr>
      <t>GatewayPorts no</t>
    </r>
  </si>
  <si>
    <r>
      <rPr>
        <sz val="11"/>
        <color rgb="FF000000"/>
        <rFont val="Calibri"/>
      </rPr>
      <t>SSH TCP connection forwarding provides a mechanism to establish TCP connections proxied by the SSH server. This function can provide similar convenience to a Virtual Private Network (VPN) with the similar risk of providing a path to circumvent firewalls and network ACLs. Gateway ports allow remote forwarded ports to bind to non-loopback addresses on the server.</t>
    </r>
  </si>
  <si>
    <r>
      <rPr>
        <sz val="11"/>
        <color rgb="FF000000"/>
        <rFont val="Calibri"/>
      </rPr>
      <t xml:space="preserve">To verify the GatewayPorts setting, run the following command: </t>
    </r>
    <r>
      <rPr>
        <sz val="11"/>
        <color rgb="FF000000"/>
        <rFont val="Calibri"/>
      </rPr>
      <t xml:space="preserve">
</t>
    </r>
    <r>
      <rPr>
        <sz val="11"/>
        <color rgb="FF000000"/>
        <rFont val="Calibri"/>
      </rPr>
      <t># grep -i "^GatewayPorts" /etc/ssh/sshd_config</t>
    </r>
    <r>
      <rPr>
        <sz val="11"/>
        <color rgb="FF000000"/>
        <rFont val="Calibri"/>
      </rPr>
      <t xml:space="preserve">
</t>
    </r>
    <r>
      <rPr>
        <sz val="11"/>
        <color rgb="FF000000"/>
        <rFont val="Calibri"/>
      </rPr>
      <t>If there is no output or the output is not exactly "GatewayPorts no", this is a finding.</t>
    </r>
  </si>
  <si>
    <t>V-63215</t>
  </si>
  <si>
    <r>
      <rPr>
        <sz val="11"/>
        <rFont val="Calibri"/>
      </rPr>
      <t>The SSH daemon must be configured to not allow X11 forwarding.</t>
    </r>
  </si>
  <si>
    <r>
      <rPr>
        <sz val="11"/>
        <color rgb="FF000000"/>
        <rFont val="Calibri"/>
      </rPr>
      <t>To set the X11Forwarding setting, add or correct the following line in "/etc/ssh/sshd_config":</t>
    </r>
    <r>
      <rPr>
        <sz val="11"/>
        <color rgb="FF000000"/>
        <rFont val="Calibri"/>
      </rPr>
      <t xml:space="preserve">
</t>
    </r>
    <r>
      <rPr>
        <sz val="11"/>
        <color rgb="FF000000"/>
        <rFont val="Calibri"/>
      </rPr>
      <t>X11Forwarding no</t>
    </r>
  </si>
  <si>
    <r>
      <rPr>
        <sz val="11"/>
        <color rgb="FF000000"/>
        <rFont val="Calibri"/>
      </rPr>
      <t>X11 forwarding over SSH allows for the secure remote execution of X11-based applications. This feature can increase the attack surface of an SSH connection.</t>
    </r>
  </si>
  <si>
    <r>
      <rPr>
        <sz val="11"/>
        <color rgb="FF000000"/>
        <rFont val="Calibri"/>
      </rPr>
      <t xml:space="preserve">To verify the X11Forwarding setting, run the following command: </t>
    </r>
    <r>
      <rPr>
        <sz val="11"/>
        <color rgb="FF000000"/>
        <rFont val="Calibri"/>
      </rPr>
      <t xml:space="preserve">
</t>
    </r>
    <r>
      <rPr>
        <sz val="11"/>
        <color rgb="FF000000"/>
        <rFont val="Calibri"/>
      </rPr>
      <t># grep -i "^X11Forwarding" /etc/ssh/sshd_config</t>
    </r>
    <r>
      <rPr>
        <sz val="11"/>
        <color rgb="FF000000"/>
        <rFont val="Calibri"/>
      </rPr>
      <t xml:space="preserve">
</t>
    </r>
    <r>
      <rPr>
        <sz val="11"/>
        <color rgb="FF000000"/>
        <rFont val="Calibri"/>
      </rPr>
      <t>If there is no output or the output is not exactly "X11Forwarding no", this is a finding.</t>
    </r>
  </si>
  <si>
    <t>V-63217</t>
  </si>
  <si>
    <r>
      <rPr>
        <sz val="11"/>
        <rFont val="Calibri"/>
      </rPr>
      <t>The SSH daemon must not accept environment variables from the client.</t>
    </r>
  </si>
  <si>
    <r>
      <rPr>
        <sz val="11"/>
        <color rgb="FF000000"/>
        <rFont val="Calibri"/>
      </rPr>
      <t>To set the AcceptEnv setting, add or correct the following line in "/etc/ssh/sshd_config":</t>
    </r>
    <r>
      <rPr>
        <sz val="11"/>
        <color rgb="FF000000"/>
        <rFont val="Calibri"/>
      </rPr>
      <t xml:space="preserve">
</t>
    </r>
    <r>
      <rPr>
        <sz val="11"/>
        <color rgb="FF000000"/>
        <rFont val="Calibri"/>
      </rPr>
      <t>AcceptEnv</t>
    </r>
  </si>
  <si>
    <r>
      <rPr>
        <sz val="11"/>
        <color rgb="FF000000"/>
        <rFont val="Calibri"/>
      </rPr>
      <t>Environment variables can be used to change the behavior of remote sessions and should be limited. Locate environment variables that specify the language, character set, and other features modifying the operation of software to match the user's preferences.</t>
    </r>
  </si>
  <si>
    <r>
      <rPr>
        <sz val="11"/>
        <color rgb="FF000000"/>
        <rFont val="Calibri"/>
      </rPr>
      <t xml:space="preserve">To verify the AcceptEnv setting, run the following command: </t>
    </r>
    <r>
      <rPr>
        <sz val="11"/>
        <color rgb="FF000000"/>
        <rFont val="Calibri"/>
      </rPr>
      <t xml:space="preserve">
</t>
    </r>
    <r>
      <rPr>
        <sz val="11"/>
        <color rgb="FF000000"/>
        <rFont val="Calibri"/>
      </rPr>
      <t># grep -i "^AcceptEnv" /etc/ssh/sshd_config</t>
    </r>
    <r>
      <rPr>
        <sz val="11"/>
        <color rgb="FF000000"/>
        <rFont val="Calibri"/>
      </rPr>
      <t xml:space="preserve">
</t>
    </r>
    <r>
      <rPr>
        <sz val="11"/>
        <color rgb="FF000000"/>
        <rFont val="Calibri"/>
      </rPr>
      <t>If there is no output or the output is not exactly "AcceptEnv", this is a finding.</t>
    </r>
  </si>
  <si>
    <t>V-63219</t>
  </si>
  <si>
    <r>
      <rPr>
        <sz val="11"/>
        <rFont val="Calibri"/>
      </rPr>
      <t>The SSH daemon must not permit tunnels.</t>
    </r>
  </si>
  <si>
    <r>
      <rPr>
        <sz val="11"/>
        <color rgb="FF000000"/>
        <rFont val="Calibri"/>
      </rPr>
      <t>To set the PermitTunnel setting, add or correct the following line in "/etc/ssh/sshd_config":</t>
    </r>
    <r>
      <rPr>
        <sz val="11"/>
        <color rgb="FF000000"/>
        <rFont val="Calibri"/>
      </rPr>
      <t xml:space="preserve">
</t>
    </r>
    <r>
      <rPr>
        <sz val="11"/>
        <color rgb="FF000000"/>
        <rFont val="Calibri"/>
      </rPr>
      <t>PermitTunnel no</t>
    </r>
  </si>
  <si>
    <r>
      <rPr>
        <sz val="11"/>
        <color rgb="FF000000"/>
        <rFont val="Calibri"/>
      </rPr>
      <t>OpenSSH has the ability to create network tunnels (layer-2 and layer-3) over an SSH connection. This function can provide similar convenience to a Virtual Private Network (VPN) with the similar risk of providing a path to circumvent firewalls and network ACLs.</t>
    </r>
  </si>
  <si>
    <r>
      <rPr>
        <sz val="11"/>
        <color rgb="FF000000"/>
        <rFont val="Calibri"/>
      </rPr>
      <t xml:space="preserve">To verify the PermitTunnel setting, run the following command: </t>
    </r>
    <r>
      <rPr>
        <sz val="11"/>
        <color rgb="FF000000"/>
        <rFont val="Calibri"/>
      </rPr>
      <t xml:space="preserve">
</t>
    </r>
    <r>
      <rPr>
        <sz val="11"/>
        <color rgb="FF000000"/>
        <rFont val="Calibri"/>
      </rPr>
      <t># grep -i "^PermitTunnel" /etc/ssh/sshd_config</t>
    </r>
    <r>
      <rPr>
        <sz val="11"/>
        <color rgb="FF000000"/>
        <rFont val="Calibri"/>
      </rPr>
      <t xml:space="preserve">
</t>
    </r>
    <r>
      <rPr>
        <sz val="11"/>
        <color rgb="FF000000"/>
        <rFont val="Calibri"/>
      </rPr>
      <t>If there is no output or the output is not exactly "PermitTunnel no", this is a finding.</t>
    </r>
  </si>
  <si>
    <t>V-63221</t>
  </si>
  <si>
    <r>
      <rPr>
        <sz val="11"/>
        <rFont val="Calibri"/>
      </rPr>
      <t>The SSH daemon must set a timeout count on idle sessions.</t>
    </r>
  </si>
  <si>
    <r>
      <rPr>
        <sz val="11"/>
        <color rgb="FF000000"/>
        <rFont val="Calibri"/>
      </rPr>
      <t>To set the ClientAliveCountMax setting, add or correct the following line in "/etc/ssh/sshd_config":</t>
    </r>
    <r>
      <rPr>
        <sz val="11"/>
        <color rgb="FF000000"/>
        <rFont val="Calibri"/>
      </rPr>
      <t xml:space="preserve">
</t>
    </r>
    <r>
      <rPr>
        <sz val="11"/>
        <color rgb="FF000000"/>
        <rFont val="Calibri"/>
      </rPr>
      <t>ClientAliveCountMax 3</t>
    </r>
  </si>
  <si>
    <r>
      <rPr>
        <sz val="11"/>
        <color rgb="FF000000"/>
        <rFont val="Calibri"/>
      </rPr>
      <t>This ensures a user login will be terminated as soon as the "ClientAliveCountMax" is reached.</t>
    </r>
  </si>
  <si>
    <r>
      <rPr>
        <sz val="11"/>
        <color rgb="FF000000"/>
        <rFont val="Calibri"/>
      </rPr>
      <t xml:space="preserve">To verify the ClientAliveCountMax setting, run the following command: </t>
    </r>
    <r>
      <rPr>
        <sz val="11"/>
        <color rgb="FF000000"/>
        <rFont val="Calibri"/>
      </rPr>
      <t xml:space="preserve">
</t>
    </r>
    <r>
      <rPr>
        <sz val="11"/>
        <color rgb="FF000000"/>
        <rFont val="Calibri"/>
      </rPr>
      <t># grep -i "^ClientAliveCountMax" /etc/ssh/sshd_config</t>
    </r>
    <r>
      <rPr>
        <sz val="11"/>
        <color rgb="FF000000"/>
        <rFont val="Calibri"/>
      </rPr>
      <t xml:space="preserve">
</t>
    </r>
    <r>
      <rPr>
        <sz val="11"/>
        <color rgb="FF000000"/>
        <rFont val="Calibri"/>
      </rPr>
      <t>If there is no output or the output is not exactly "ClientAliveCountMax 3", this is a finding.</t>
    </r>
  </si>
  <si>
    <t>V-63223</t>
  </si>
  <si>
    <r>
      <rPr>
        <sz val="11"/>
        <rFont val="Calibri"/>
      </rPr>
      <t>The SSH daemon must set a timeout interval on idle sessions.</t>
    </r>
  </si>
  <si>
    <r>
      <rPr>
        <sz val="11"/>
        <color rgb="FF000000"/>
        <rFont val="Calibri"/>
      </rPr>
      <t>To set the ClientAliveInterval setting, add or correct the following line in "/etc/ssh/sshd_config":</t>
    </r>
    <r>
      <rPr>
        <sz val="11"/>
        <color rgb="FF000000"/>
        <rFont val="Calibri"/>
      </rPr>
      <t xml:space="preserve">
</t>
    </r>
    <r>
      <rPr>
        <sz val="11"/>
        <color rgb="FF000000"/>
        <rFont val="Calibri"/>
      </rPr>
      <t>ClientAliveInterval 200</t>
    </r>
  </si>
  <si>
    <r>
      <rPr>
        <sz val="11"/>
        <color rgb="FF000000"/>
        <rFont val="Calibri"/>
      </rPr>
      <t>Causing idle users to be automatically logged out guards against compromises one system leading trivially to compromises on another.</t>
    </r>
  </si>
  <si>
    <r>
      <rPr>
        <sz val="11"/>
        <color rgb="FF000000"/>
        <rFont val="Calibri"/>
      </rPr>
      <t xml:space="preserve">To verify the ClientAliveInterval setting, run the following command: </t>
    </r>
    <r>
      <rPr>
        <sz val="11"/>
        <color rgb="FF000000"/>
        <rFont val="Calibri"/>
      </rPr>
      <t xml:space="preserve">
</t>
    </r>
    <r>
      <rPr>
        <sz val="11"/>
        <color rgb="FF000000"/>
        <rFont val="Calibri"/>
      </rPr>
      <t># grep -i "^ClientAliveInterval" /etc/ssh/sshd_config</t>
    </r>
    <r>
      <rPr>
        <sz val="11"/>
        <color rgb="FF000000"/>
        <rFont val="Calibri"/>
      </rPr>
      <t xml:space="preserve">
</t>
    </r>
    <r>
      <rPr>
        <sz val="11"/>
        <color rgb="FF000000"/>
        <rFont val="Calibri"/>
      </rPr>
      <t>If there is no output or the output is not exactly "ClientAliveInterval 200", this is a finding.</t>
    </r>
  </si>
  <si>
    <t>V-63225</t>
  </si>
  <si>
    <r>
      <rPr>
        <sz val="11"/>
        <rFont val="Calibri"/>
      </rPr>
      <t>The SSH daemon must limit connections to a single session.</t>
    </r>
  </si>
  <si>
    <r>
      <rPr>
        <sz val="11"/>
        <color rgb="FF000000"/>
        <rFont val="Calibri"/>
      </rPr>
      <t>To set the MaxSessions setting, add or correct the following line in "/etc/ssh/sshd_config":</t>
    </r>
    <r>
      <rPr>
        <sz val="11"/>
        <color rgb="FF000000"/>
        <rFont val="Calibri"/>
      </rPr>
      <t xml:space="preserve">
</t>
    </r>
    <r>
      <rPr>
        <sz val="11"/>
        <color rgb="FF000000"/>
        <rFont val="Calibri"/>
      </rPr>
      <t>MaxSessions 1</t>
    </r>
  </si>
  <si>
    <r>
      <rPr>
        <sz val="11"/>
        <color rgb="FF000000"/>
        <rFont val="Calibri"/>
      </rPr>
      <t>The SSH protocol has the ability to provide multiple sessions over a single connection without reauthentication. A compromised client could use this feature to establish additional sessions to a system without consent or knowledge of the user.</t>
    </r>
  </si>
  <si>
    <r>
      <rPr>
        <sz val="11"/>
        <color rgb="FF000000"/>
        <rFont val="Calibri"/>
      </rPr>
      <t xml:space="preserve">To verify the MaxSessions setting, run the following command: </t>
    </r>
    <r>
      <rPr>
        <sz val="11"/>
        <color rgb="FF000000"/>
        <rFont val="Calibri"/>
      </rPr>
      <t xml:space="preserve">
</t>
    </r>
    <r>
      <rPr>
        <sz val="11"/>
        <color rgb="FF000000"/>
        <rFont val="Calibri"/>
      </rPr>
      <t># grep -i "^MaxSessions" /etc/ssh/sshd_config</t>
    </r>
    <r>
      <rPr>
        <sz val="11"/>
        <color rgb="FF000000"/>
        <rFont val="Calibri"/>
      </rPr>
      <t xml:space="preserve">
</t>
    </r>
    <r>
      <rPr>
        <sz val="11"/>
        <color rgb="FF000000"/>
        <rFont val="Calibri"/>
      </rPr>
      <t>If there is no output or the output is not exactly "MaxSessions 1", this is a finding.</t>
    </r>
  </si>
  <si>
    <t>V-63227</t>
  </si>
  <si>
    <r>
      <rPr>
        <sz val="11"/>
        <rFont val="Calibri"/>
      </rPr>
      <t>The system must remove keys from the SSH authorized_keys file.</t>
    </r>
  </si>
  <si>
    <r>
      <rPr>
        <sz val="11"/>
        <color rgb="FF000000"/>
        <rFont val="Calibri"/>
      </rPr>
      <t xml:space="preserve">As root, log in to the host and zero/remove /etc/ssh/keys-root/authorized_keys file: </t>
    </r>
    <r>
      <rPr>
        <sz val="11"/>
        <color rgb="FF000000"/>
        <rFont val="Calibri"/>
      </rPr>
      <t xml:space="preserve">
</t>
    </r>
    <r>
      <rPr>
        <sz val="11"/>
        <color rgb="FF000000"/>
        <rFont val="Calibri"/>
      </rPr>
      <t># &gt;/etc/ssh/keys-root/authorized_keys</t>
    </r>
    <r>
      <rPr>
        <sz val="11"/>
        <color rgb="FF000000"/>
        <rFont val="Calibri"/>
      </rPr>
      <t xml:space="preserve">
</t>
    </r>
    <r>
      <rPr>
        <sz val="11"/>
        <color rgb="FF000000"/>
        <rFont val="Calibri"/>
      </rPr>
      <t>or</t>
    </r>
    <r>
      <rPr>
        <sz val="11"/>
        <color rgb="FF000000"/>
        <rFont val="Calibri"/>
      </rPr>
      <t xml:space="preserve">
</t>
    </r>
    <r>
      <rPr>
        <sz val="11"/>
        <color rgb="FF000000"/>
        <rFont val="Calibri"/>
      </rPr>
      <t># rm /etc/ssh/keys-root/authorized_keys</t>
    </r>
  </si>
  <si>
    <r>
      <rPr>
        <sz val="11"/>
        <color rgb="FF000000"/>
        <rFont val="Calibri"/>
      </rPr>
      <t>ESXi hosts come with SSH which can be enabled to allow remote access without requiring user authentication.  To enable password free access copy the remote users public key into the "/etc/ssh/keys-root/authorized_keys" file on the ESXi host.  The presence of the remote user's public key in the "authorized_keys" file identifies the user as trusted, meaning the user is granted access to the host without providing a password.  If using Lockdown Mode and SSH is disabled then login with authorized keys will have the same restrictions as username/password.</t>
    </r>
  </si>
  <si>
    <r>
      <rPr>
        <sz val="11"/>
        <color rgb="FF000000"/>
        <rFont val="Calibri"/>
      </rPr>
      <t xml:space="preserve">Log in to the host and verify the /etc/ssh/keys-root/authorized_keys file does not exist or is empty (zero bytes): </t>
    </r>
    <r>
      <rPr>
        <sz val="11"/>
        <color rgb="FF000000"/>
        <rFont val="Calibri"/>
      </rPr>
      <t xml:space="preserve">
</t>
    </r>
    <r>
      <rPr>
        <sz val="11"/>
        <color rgb="FF000000"/>
        <rFont val="Calibri"/>
      </rPr>
      <t># ls -la /etc/ssh/keys-root/authorized_keys</t>
    </r>
    <r>
      <rPr>
        <sz val="11"/>
        <color rgb="FF000000"/>
        <rFont val="Calibri"/>
      </rPr>
      <t xml:space="preserve">
</t>
    </r>
    <r>
      <rPr>
        <sz val="11"/>
        <color rgb="FF000000"/>
        <rFont val="Calibri"/>
      </rPr>
      <t>or</t>
    </r>
    <r>
      <rPr>
        <sz val="11"/>
        <color rgb="FF000000"/>
        <rFont val="Calibri"/>
      </rPr>
      <t xml:space="preserve">
</t>
    </r>
    <r>
      <rPr>
        <sz val="11"/>
        <color rgb="FF000000"/>
        <rFont val="Calibri"/>
      </rPr>
      <t>#cat /etc/ssh/keys-root/authorized_keys</t>
    </r>
    <r>
      <rPr>
        <sz val="11"/>
        <color rgb="FF000000"/>
        <rFont val="Calibri"/>
      </rPr>
      <t xml:space="preserve">
</t>
    </r>
    <r>
      <rPr>
        <sz val="11"/>
        <color rgb="FF000000"/>
        <rFont val="Calibri"/>
      </rPr>
      <t>If the authorized_keys file exists and is not empty, this is a finding.</t>
    </r>
  </si>
  <si>
    <t>V-63229</t>
  </si>
  <si>
    <r>
      <rPr>
        <sz val="11"/>
        <rFont val="Calibri"/>
      </rPr>
      <t>The system must produce audit records containing information to establish what type of events occurred.</t>
    </r>
  </si>
  <si>
    <r>
      <rPr>
        <sz val="11"/>
        <color rgb="FF000000"/>
        <rFont val="Calibri"/>
      </rPr>
      <t>From the vSphere Client select the ESXi Host and go to Configuration &gt;&gt; Advanced Settings.  Select the Config.HostAgent.log.level value and configure it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Config.HostAgent.log.level | Set-AdvancedSetting -Value "info"</t>
    </r>
  </si>
  <si>
    <r>
      <rPr>
        <sz val="11"/>
        <color rgb="FF000000"/>
        <rFont val="Calibri"/>
      </rPr>
      <t>Without establishing what types of events occurred, it would be difficult to establish, correlate, and investigate the events leading up to an outage or attack.</t>
    </r>
  </si>
  <si>
    <r>
      <rPr>
        <sz val="11"/>
        <color rgb="FF000000"/>
        <rFont val="Calibri"/>
      </rPr>
      <t>From the vSphere Client select the ESXi Host and go to Configuration &gt;&gt; Advanced Settings.  Select the Config.HostAgent.log.level value and verify it is set to the default level of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Config.HostAgent.log.level</t>
    </r>
    <r>
      <rPr>
        <sz val="11"/>
        <color rgb="FF000000"/>
        <rFont val="Calibri"/>
      </rPr>
      <t xml:space="preserve">
</t>
    </r>
    <r>
      <rPr>
        <sz val="11"/>
        <color rgb="FF000000"/>
        <rFont val="Calibri"/>
      </rPr>
      <t>If the Config.HostAgent.log.level setting is not set to info, this is a finding.</t>
    </r>
    <r>
      <rPr>
        <sz val="11"/>
        <color rgb="FF000000"/>
        <rFont val="Calibri"/>
      </rPr>
      <t xml:space="preserve">
</t>
    </r>
    <r>
      <rPr>
        <sz val="11"/>
        <color rgb="FF000000"/>
        <rFont val="Calibri"/>
      </rPr>
      <t>Note: Verbose logging level is acceptable for troubleshooting purposes.</t>
    </r>
  </si>
  <si>
    <t>V-63231</t>
  </si>
  <si>
    <r>
      <rPr>
        <sz val="11"/>
        <rFont val="Calibri"/>
      </rPr>
      <t>The VMM must enforce password complexity by requiring that at least one upper-case character be used.</t>
    </r>
  </si>
  <si>
    <r>
      <rPr>
        <sz val="11"/>
        <color rgb="FF000000"/>
        <rFont val="Calibri"/>
      </rPr>
      <t>From the vSphere Client select the ESXi Host and go to Configuration &gt;&gt; Advanced Settings.  Select the Security.PasswordQualityControl value and configure it to "similar=deny retry=3 min=disabled,disabled,disabled,disabled,15".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Security.PasswordQualityControl | Set-AdvancedSetting -Value "similar=deny retry=3 min=disabled,disabled,disabled,disabled,15"</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</si>
  <si>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</si>
  <si>
    <r>
      <rPr>
        <sz val="11"/>
        <color rgb="FF000000"/>
        <rFont val="Calibri"/>
      </rPr>
      <t>From the vSphere Client select the ESXi Host and go to Configuration &gt;&gt; Advanced Settings.  Select the Security.PasswordQualityControl value and verify it is set to "similar=deny retry=3 min=disabled,disabled,disabled,disabled,15"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Security.PasswordQualityControl</t>
    </r>
    <r>
      <rPr>
        <sz val="11"/>
        <color rgb="FF000000"/>
        <rFont val="Calibri"/>
      </rPr>
      <t xml:space="preserve">
</t>
    </r>
    <r>
      <rPr>
        <sz val="11"/>
        <color rgb="FF000000"/>
        <rFont val="Calibri"/>
      </rPr>
      <t>If the Security.PasswordQualityControl setting is not set to "similar=deny retry=3 min=disabled,disabled,disabled,disabled,15", this is a finding.</t>
    </r>
  </si>
  <si>
    <t>V-63233</t>
  </si>
  <si>
    <r>
      <rPr>
        <sz val="11"/>
        <rFont val="Calibri"/>
      </rPr>
      <t>The system must prohibit the reuse of passwords within five iterations.</t>
    </r>
  </si>
  <si>
    <r>
      <rPr>
        <sz val="11"/>
        <color rgb="FF000000"/>
        <rFont val="Calibri"/>
      </rPr>
      <t>To set the remember option, add or correct the following line in "/etc/pam.d/passwd":</t>
    </r>
    <r>
      <rPr>
        <sz val="11"/>
        <color rgb="FF000000"/>
        <rFont val="Calibri"/>
      </rPr>
      <t xml:space="preserve">
</t>
    </r>
    <r>
      <rPr>
        <sz val="11"/>
        <color rgb="FF000000"/>
        <rFont val="Calibri"/>
      </rPr>
      <t>password   sufficient   /lib/security/$ISA/pam_unix.so use_authtok nullok shadow sha512 remember=5</t>
    </r>
  </si>
  <si>
    <r>
      <rPr>
        <sz val="11"/>
        <color rgb="FF000000"/>
        <rFont val="Calibri"/>
      </rPr>
      <t>If a user, or root, used the same password continuously or was allowed to change it back shortly after being forced to change it to something else, it would provide a potential intruder with the opportunity to keep guessing at one user's password until it was guessed correctly.</t>
    </r>
  </si>
  <si>
    <r>
      <rPr>
        <sz val="11"/>
        <color rgb="FF000000"/>
        <rFont val="Calibri"/>
      </rPr>
      <t xml:space="preserve">To verify the remember setting, run the following command: </t>
    </r>
    <r>
      <rPr>
        <sz val="11"/>
        <color rgb="FF000000"/>
        <rFont val="Calibri"/>
      </rPr>
      <t xml:space="preserve">
</t>
    </r>
    <r>
      <rPr>
        <sz val="11"/>
        <color rgb="FF000000"/>
        <rFont val="Calibri"/>
      </rPr>
      <t># grep -i "^password" /etc/pam.d/passwd | grep sufficient</t>
    </r>
    <r>
      <rPr>
        <sz val="11"/>
        <color rgb="FF000000"/>
        <rFont val="Calibri"/>
      </rPr>
      <t xml:space="preserve">
</t>
    </r>
    <r>
      <rPr>
        <sz val="11"/>
        <color rgb="FF000000"/>
        <rFont val="Calibri"/>
      </rPr>
      <t>If the remember setting is not set or is not "remember=5", this is a finding.</t>
    </r>
  </si>
  <si>
    <t>V-63235</t>
  </si>
  <si>
    <r>
      <rPr>
        <sz val="11"/>
        <rFont val="Calibri"/>
      </rPr>
      <t>The password hashes stored on the system must have been generated using a FIPS 140-2 approved cryptographic hashing algorithm.</t>
    </r>
  </si>
  <si>
    <r>
      <rPr>
        <sz val="11"/>
        <color rgb="FF000000"/>
        <rFont val="Calibri"/>
      </rPr>
      <t>Systems must employ cryptographic hashes for passwords using the SHA-2 family of algorithms or FIPS 140-2 approved successors. The use of unapproved algorithms may result in weak password hashes more vulnerable to compromise.</t>
    </r>
  </si>
  <si>
    <r>
      <rPr>
        <sz val="11"/>
        <color rgb="FF000000"/>
        <rFont val="Calibri"/>
      </rPr>
      <t xml:space="preserve">To verify the password hash setting, run the following command: </t>
    </r>
    <r>
      <rPr>
        <sz val="11"/>
        <color rgb="FF000000"/>
        <rFont val="Calibri"/>
      </rPr>
      <t xml:space="preserve">
</t>
    </r>
    <r>
      <rPr>
        <sz val="11"/>
        <color rgb="FF000000"/>
        <rFont val="Calibri"/>
      </rPr>
      <t># grep -i "^password" /etc/pam.d/passwd | grep sufficient</t>
    </r>
    <r>
      <rPr>
        <sz val="11"/>
        <color rgb="FF000000"/>
        <rFont val="Calibri"/>
      </rPr>
      <t xml:space="preserve">
</t>
    </r>
    <r>
      <rPr>
        <sz val="11"/>
        <color rgb="FF000000"/>
        <rFont val="Calibri"/>
      </rPr>
      <t>If sha512 is not listed, this is a finding.</t>
    </r>
  </si>
  <si>
    <t>V-63237</t>
  </si>
  <si>
    <r>
      <rPr>
        <sz val="11"/>
        <rFont val="Calibri"/>
      </rPr>
      <t>The system must disable the Managed Object Browser (MOB).</t>
    </r>
  </si>
  <si>
    <r>
      <rPr>
        <sz val="11"/>
        <color rgb="FF000000"/>
        <rFont val="Calibri"/>
      </rPr>
      <t>From the vSphere Client select the ESXi Host and go to Configuration &gt;&gt; Advanced Settings.  Select the Config.HostAgent.plugins.solo.enableMob value and configure it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Config.HostAgent.plugins.solo.enableMob | Set-AdvancedSetting -Value false</t>
    </r>
  </si>
  <si>
    <r>
      <rPr>
        <sz val="11"/>
        <color rgb="FF000000"/>
        <rFont val="Calibri"/>
      </rPr>
      <t>The Managed Object Browser (MOB) provides a way to explore the object model used by the VMkernel to manage the host and enables configurations to be changed as well. This interface is meant to be used primarily for debugging the vSphere SDK, but because there are no access controls it could also be used as a method obtain information about a host being targeted for unauthorized access.</t>
    </r>
  </si>
  <si>
    <r>
      <rPr>
        <sz val="11"/>
        <color rgb="FF000000"/>
        <rFont val="Calibri"/>
      </rPr>
      <t>From the vSphere Client select the ESXi Host and go to Configuration &gt;&gt; Advanced Settings.  Select the Config.HostAgent.plugins.solo.enableMob value and verify it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Config.HostAgent.plugins.solo.enableMob</t>
    </r>
    <r>
      <rPr>
        <sz val="11"/>
        <color rgb="FF000000"/>
        <rFont val="Calibri"/>
      </rPr>
      <t xml:space="preserve">
</t>
    </r>
    <r>
      <rPr>
        <sz val="11"/>
        <color rgb="FF000000"/>
        <rFont val="Calibri"/>
      </rPr>
      <t>If the Config.HostAgent.plugins.solo.enableMob setting is not set to false, this is a finding.</t>
    </r>
  </si>
  <si>
    <t>V-63239</t>
  </si>
  <si>
    <r>
      <rPr>
        <sz val="11"/>
        <rFont val="Calibri"/>
      </rPr>
      <t>The VMM must be configured to disable non-essential capabilities by disabling SSH.</t>
    </r>
  </si>
  <si>
    <r>
      <rPr>
        <sz val="11"/>
        <color rgb="FF000000"/>
        <rFont val="Calibri"/>
      </rPr>
      <t>From the vSphere Client select the ESXi Host and go to Configuration &gt;&gt; Security Profile.  Under Services select Edit then select the SSH service and click options.  Change the service to "Start and stop manually" and stop the service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"SSH"} | Set-VMHostService -Policy Off</t>
    </r>
    <r>
      <rPr>
        <sz val="11"/>
        <color rgb="FF000000"/>
        <rFont val="Calibri"/>
      </rPr>
      <t xml:space="preserve">
</t>
    </r>
    <r>
      <rPr>
        <sz val="11"/>
        <color rgb="FF000000"/>
        <rFont val="Calibri"/>
      </rPr>
      <t>Get-VMHost | Get-VMHostService | Where {$_.Label -eq "SSH"} | Stop-VMHostService</t>
    </r>
  </si>
  <si>
    <r>
      <rPr>
        <sz val="11"/>
        <color rgb="FF000000"/>
        <rFont val="Calibri"/>
      </rPr>
      <t>The ESXi Shell is an interactive command line interface (CLI) available at the ESXi server console. The ESXi shell provides temporary access to commands essential for server maintenance. Intended primarily for use in break-fix scenarios, the ESXi shell is well suited for checking and modifying configuration details, not always generally accessible, using the vSphere Client. The ESXi shell is accessible remotely using SSH by users with the Administrator role. Under normal operating conditions, SSH access to the host must be disabled as is the default.  As with the ESXi shell, SSH is also intended only for temporary use during break-fix scenarios. SSH must therefore be disabled under normal operating conditions and must only be enabled for diagnostics or troubleshooting. Remote access to the host must therefore be limited to the vSphere Client at all other times.</t>
    </r>
  </si>
  <si>
    <r>
      <rPr>
        <sz val="11"/>
        <color rgb="FF000000"/>
        <rFont val="Calibri"/>
      </rPr>
      <t>From the vSphere Client select the ESXi Host and go to Configuration &gt;&gt; Security Profile.  Under Services select Edit and view the "SSH" service and verify it is stopped.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"SSH"}</t>
    </r>
    <r>
      <rPr>
        <sz val="11"/>
        <color rgb="FF000000"/>
        <rFont val="Calibri"/>
      </rPr>
      <t xml:space="preserve">
</t>
    </r>
    <r>
      <rPr>
        <sz val="11"/>
        <color rgb="FF000000"/>
        <rFont val="Calibri"/>
      </rPr>
      <t>If the ESXi SSH service is running, this is a finding.</t>
    </r>
  </si>
  <si>
    <t>V-63241</t>
  </si>
  <si>
    <r>
      <rPr>
        <sz val="11"/>
        <rFont val="Calibri"/>
      </rPr>
      <t>The system must disable ESXi Shell unless needed for diagnostics or troubleshooting.</t>
    </r>
  </si>
  <si>
    <r>
      <rPr>
        <sz val="11"/>
        <color rgb="FF000000"/>
        <rFont val="Calibri"/>
      </rPr>
      <t>From the vSphere Client select the ESXi Host and go to Configuration &gt;&gt; Security Profile.  Under Services select Edit then select the ESXi Shell service and click options.  Change the service to "Start and stop manually" and stop the service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"ESXi Shell"} | Set-VMHostService -Policy Off</t>
    </r>
    <r>
      <rPr>
        <sz val="11"/>
        <color rgb="FF000000"/>
        <rFont val="Calibri"/>
      </rPr>
      <t xml:space="preserve">
</t>
    </r>
    <r>
      <rPr>
        <sz val="11"/>
        <color rgb="FF000000"/>
        <rFont val="Calibri"/>
      </rPr>
      <t>Get-VMHost | Get-VMHostService | Where {$_.Label -eq "ESXi Shell"} | Stop-VMHostService</t>
    </r>
  </si>
  <si>
    <r>
      <rPr>
        <sz val="11"/>
        <color rgb="FF000000"/>
        <rFont val="Calibri"/>
      </rPr>
      <t>The ESXi Shell is an interactive command line environment available locally from the DCUI or remotely via SSH. Activities performed from the ESXi Shell bypass vCenter RBAC and audit controls. The ESXi shell should only be turned on when needed to troubleshoot/resolve problems that cannot be fixed through the vSphere client.</t>
    </r>
  </si>
  <si>
    <r>
      <rPr>
        <sz val="11"/>
        <color rgb="FF000000"/>
        <rFont val="Calibri"/>
      </rPr>
      <t>From the vSphere Client select the ESXi Host and go to Configuration &gt;&gt; Security Profile.  Under Services select Edit and view the "ESXi Shell" service and verify it is stopped.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"ESXi Shell"}</t>
    </r>
    <r>
      <rPr>
        <sz val="11"/>
        <color rgb="FF000000"/>
        <rFont val="Calibri"/>
      </rPr>
      <t xml:space="preserve">
</t>
    </r>
    <r>
      <rPr>
        <sz val="11"/>
        <color rgb="FF000000"/>
        <rFont val="Calibri"/>
      </rPr>
      <t>If the ESXi Shell service is running, this is a finding.</t>
    </r>
  </si>
  <si>
    <t>V-63243</t>
  </si>
  <si>
    <r>
      <rPr>
        <sz val="11"/>
        <rFont val="Calibri"/>
      </rPr>
      <t>The system must use Active Directory for local user authentication.</t>
    </r>
  </si>
  <si>
    <r>
      <rPr>
        <sz val="11"/>
        <color rgb="FF000000"/>
        <rFont val="Calibri"/>
      </rPr>
      <t xml:space="preserve">From the vSphere Client, select the ESXi Host and go to Configuration &gt;&gt; Authentication Services.  </t>
    </r>
    <r>
      <rPr>
        <sz val="11"/>
        <color rgb="FF000000"/>
        <rFont val="Calibri"/>
      </rPr>
      <t xml:space="preserve">
</t>
    </r>
    <r>
      <rPr>
        <sz val="11"/>
        <color rgb="FF000000"/>
        <rFont val="Calibri"/>
      </rPr>
      <t>Click "Properties".</t>
    </r>
    <r>
      <rPr>
        <sz val="11"/>
        <color rgb="FF000000"/>
        <rFont val="Calibri"/>
      </rPr>
      <t xml:space="preserve">
</t>
    </r>
    <r>
      <rPr>
        <sz val="11"/>
        <color rgb="FF000000"/>
        <rFont val="Calibri"/>
      </rPr>
      <t>Change the "Directory Service Type" to "Active Directory".</t>
    </r>
    <r>
      <rPr>
        <sz val="11"/>
        <color rgb="FF000000"/>
        <rFont val="Calibri"/>
      </rPr>
      <t xml:space="preserve">
</t>
    </r>
    <r>
      <rPr>
        <sz val="11"/>
        <color rgb="FF000000"/>
        <rFont val="Calibri"/>
      </rPr>
      <t>Enter the domain to join.</t>
    </r>
    <r>
      <rPr>
        <sz val="11"/>
        <color rgb="FF000000"/>
        <rFont val="Calibri"/>
      </rPr>
      <t xml:space="preserve">
</t>
    </r>
    <r>
      <rPr>
        <sz val="11"/>
        <color rgb="FF000000"/>
        <rFont val="Calibri"/>
      </rPr>
      <t xml:space="preserve">Check "Use vSphere Authentication Proxy". </t>
    </r>
    <r>
      <rPr>
        <sz val="11"/>
        <color rgb="FF000000"/>
        <rFont val="Calibri"/>
      </rPr>
      <t xml:space="preserve">
</t>
    </r>
    <r>
      <rPr>
        <sz val="11"/>
        <color rgb="FF000000"/>
        <rFont val="Calibri"/>
      </rPr>
      <t xml:space="preserve">Enter the proxy server address. </t>
    </r>
    <r>
      <rPr>
        <sz val="11"/>
        <color rgb="FF000000"/>
        <rFont val="Calibri"/>
      </rPr>
      <t xml:space="preserve">
</t>
    </r>
    <r>
      <rPr>
        <sz val="11"/>
        <color rgb="FF000000"/>
        <rFont val="Calibri"/>
      </rPr>
      <t>Click "Join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 | Set-VMHostAuthentication -JoinDomain -Domain "domain name" -User "username" -Password "password"</t>
    </r>
  </si>
  <si>
    <r>
      <rPr>
        <sz val="11"/>
        <color rgb="FF000000"/>
        <rFont val="Calibri"/>
      </rPr>
      <t>Join ESXi hosts to an Active Directory (AD) domain to eliminate the need to create and maintain multiple local user accounts. Using AD for user authentication simplifies the ESXi host configuration, ensures password complexity and reuse policies are enforced and reduces the risk of security breaches and unauthorized access.  Note: If the AD group "ESX Admins" (default) exists then all users and groups that are assigned as members to this group will have full administrative access to all ESXi hosts the domain.</t>
    </r>
  </si>
  <si>
    <r>
      <rPr>
        <sz val="11"/>
        <color rgb="FF000000"/>
        <rFont val="Calibri"/>
      </rPr>
      <t xml:space="preserve">From the vSphere Client select the ESXi Host and go to Configuration &gt;&gt; Authentication Services.  </t>
    </r>
    <r>
      <rPr>
        <sz val="11"/>
        <color rgb="FF000000"/>
        <rFont val="Calibri"/>
      </rPr>
      <t xml:space="preserve">
</t>
    </r>
    <r>
      <rPr>
        <sz val="11"/>
        <color rgb="FF000000"/>
        <rFont val="Calibri"/>
      </rPr>
      <t>Verify the "Directory Services Type" is set to "Active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the "Directory Services Type" is not set to "Active Directory", this is a finding.</t>
    </r>
  </si>
  <si>
    <t>V-63245</t>
  </si>
  <si>
    <r>
      <rPr>
        <sz val="11"/>
        <rFont val="Calibri"/>
      </rPr>
      <t>The system must use the vSphere Authentication Proxy to protect passwords when adding ESXi hosts to Active Directory.</t>
    </r>
  </si>
  <si>
    <r>
      <rPr>
        <sz val="11"/>
        <color rgb="FF000000"/>
        <rFont val="Calibri"/>
      </rPr>
      <t>When using host profiles do the following:</t>
    </r>
    <r>
      <rPr>
        <sz val="11"/>
        <color rgb="FF000000"/>
        <rFont val="Calibri"/>
      </rPr>
      <t xml:space="preserve">
</t>
    </r>
    <r>
      <rPr>
        <sz val="11"/>
        <color rgb="FF000000"/>
        <rFont val="Calibri"/>
      </rPr>
      <t>From the vSphere Client go to Home &gt;&gt; Host Profiles.</t>
    </r>
    <r>
      <rPr>
        <sz val="11"/>
        <color rgb="FF000000"/>
        <rFont val="Calibri"/>
      </rPr>
      <t xml:space="preserve">
</t>
    </r>
    <r>
      <rPr>
        <sz val="11"/>
        <color rgb="FF000000"/>
        <rFont val="Calibri"/>
      </rPr>
      <t xml:space="preserve">Select a Host Profile to edit.  </t>
    </r>
    <r>
      <rPr>
        <sz val="11"/>
        <color rgb="FF000000"/>
        <rFont val="Calibri"/>
      </rPr>
      <t xml:space="preserve">
</t>
    </r>
    <r>
      <rPr>
        <sz val="11"/>
        <color rgb="FF000000"/>
        <rFont val="Calibri"/>
      </rPr>
      <t xml:space="preserve">View the settings under Authentication Configuration &gt;&gt; Active Directory Configuration &gt;&gt; JoinDomain Method.  </t>
    </r>
    <r>
      <rPr>
        <sz val="11"/>
        <color rgb="FF000000"/>
        <rFont val="Calibri"/>
      </rPr>
      <t xml:space="preserve">
</t>
    </r>
    <r>
      <rPr>
        <sz val="11"/>
        <color rgb="FF000000"/>
        <rFont val="Calibri"/>
      </rPr>
      <t>Set the method used to join hosts to a domain to "Use vSphere Authentication Proxy to add the host to domain" and provide the IP address of the vSphere Authentication Proxy server.</t>
    </r>
    <r>
      <rPr>
        <sz val="11"/>
        <color rgb="FF000000"/>
        <rFont val="Calibri"/>
      </rPr>
      <t xml:space="preserve">
</t>
    </r>
    <r>
      <rPr>
        <sz val="11"/>
        <color rgb="FF000000"/>
        <rFont val="Calibri"/>
      </rPr>
      <t>To join a host to Active Directory manually without host profiles do the following:</t>
    </r>
    <r>
      <rPr>
        <sz val="11"/>
        <color rgb="FF000000"/>
        <rFont val="Calibri"/>
      </rPr>
      <t xml:space="preserve">
</t>
    </r>
    <r>
      <rPr>
        <sz val="11"/>
        <color rgb="FF000000"/>
        <rFont val="Calibri"/>
      </rPr>
      <t xml:space="preserve">From the vSphere Client select the ESXi Host and go to Configuration &gt;&gt; Authentication Services.  </t>
    </r>
    <r>
      <rPr>
        <sz val="11"/>
        <color rgb="FF000000"/>
        <rFont val="Calibri"/>
      </rPr>
      <t xml:space="preserve">
</t>
    </r>
    <r>
      <rPr>
        <sz val="11"/>
        <color rgb="FF000000"/>
        <rFont val="Calibri"/>
      </rPr>
      <t>Click "Properties".</t>
    </r>
    <r>
      <rPr>
        <sz val="11"/>
        <color rgb="FF000000"/>
        <rFont val="Calibri"/>
      </rPr>
      <t xml:space="preserve">
</t>
    </r>
    <r>
      <rPr>
        <sz val="11"/>
        <color rgb="FF000000"/>
        <rFont val="Calibri"/>
      </rPr>
      <t>Change the "Directory Service Type" to "Active Directory".</t>
    </r>
    <r>
      <rPr>
        <sz val="11"/>
        <color rgb="FF000000"/>
        <rFont val="Calibri"/>
      </rPr>
      <t xml:space="preserve">
</t>
    </r>
    <r>
      <rPr>
        <sz val="11"/>
        <color rgb="FF000000"/>
        <rFont val="Calibri"/>
      </rPr>
      <t>Enter the domain to join.</t>
    </r>
    <r>
      <rPr>
        <sz val="11"/>
        <color rgb="FF000000"/>
        <rFont val="Calibri"/>
      </rPr>
      <t xml:space="preserve">
</t>
    </r>
    <r>
      <rPr>
        <sz val="11"/>
        <color rgb="FF000000"/>
        <rFont val="Calibri"/>
      </rPr>
      <t>Check "Use vSphere Authentication Proxy".</t>
    </r>
    <r>
      <rPr>
        <sz val="11"/>
        <color rgb="FF000000"/>
        <rFont val="Calibri"/>
      </rPr>
      <t xml:space="preserve">
</t>
    </r>
    <r>
      <rPr>
        <sz val="11"/>
        <color rgb="FF000000"/>
        <rFont val="Calibri"/>
      </rPr>
      <t>Enter the proxy server address.</t>
    </r>
    <r>
      <rPr>
        <sz val="11"/>
        <color rgb="FF000000"/>
        <rFont val="Calibri"/>
      </rPr>
      <t xml:space="preserve">
</t>
    </r>
    <r>
      <rPr>
        <sz val="11"/>
        <color rgb="FF000000"/>
        <rFont val="Calibri"/>
      </rPr>
      <t>Click "Join Domain".</t>
    </r>
  </si>
  <si>
    <r>
      <rPr>
        <sz val="11"/>
        <color rgb="FF000000"/>
        <rFont val="Calibri"/>
      </rPr>
      <t>If you configure your host to join an Active Directory domain using Host Profiles the Active Directory credentials are saved in the host profile and are transmitted over the network. To avoid having to save Active Directory credentials in the Host Profile and to avoid transmitting Active Directory credentials over the network use the vSphere Authentication Proxy.</t>
    </r>
  </si>
  <si>
    <r>
      <rPr>
        <sz val="11"/>
        <color rgb="FF000000"/>
        <rFont val="Calibri"/>
      </rPr>
      <t>From the vSphere Client go to Home &gt;&gt; Host Profiles.</t>
    </r>
    <r>
      <rPr>
        <sz val="11"/>
        <color rgb="FF000000"/>
        <rFont val="Calibri"/>
      </rPr>
      <t xml:space="preserve">
</t>
    </r>
    <r>
      <rPr>
        <sz val="11"/>
        <color rgb="FF000000"/>
        <rFont val="Calibri"/>
      </rPr>
      <t xml:space="preserve">Select a Host Profile to edit.  </t>
    </r>
    <r>
      <rPr>
        <sz val="11"/>
        <color rgb="FF000000"/>
        <rFont val="Calibri"/>
      </rPr>
      <t xml:space="preserve">
</t>
    </r>
    <r>
      <rPr>
        <sz val="11"/>
        <color rgb="FF000000"/>
        <rFont val="Calibri"/>
      </rPr>
      <t xml:space="preserve">View the settings under Authentication Configuration &gt;&gt; Active Directory Configuration &gt;&gt; JoinDomain Method.  </t>
    </r>
    <r>
      <rPr>
        <sz val="11"/>
        <color rgb="FF000000"/>
        <rFont val="Calibri"/>
      </rPr>
      <t xml:space="preserve">
</t>
    </r>
    <r>
      <rPr>
        <sz val="11"/>
        <color rgb="FF000000"/>
        <rFont val="Calibri"/>
      </rPr>
      <t>Verify the method used to join hosts to a domain is set to "Use vSphere Authentication Proxy to add the host to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vCenter run the following command:</t>
    </r>
    <r>
      <rPr>
        <sz val="11"/>
        <color rgb="FF000000"/>
        <rFont val="Calibri"/>
      </rPr>
      <t xml:space="preserve">
</t>
    </r>
    <r>
      <rPr>
        <sz val="11"/>
        <color rgb="FF000000"/>
        <rFont val="Calibri"/>
      </rPr>
      <t>Get-VMHost | Select Name, ` @{N="HostProfile";E={$_ | Get-VMHostProfile}}, ` @{N="JoinADEnabled";E={($_ | Get-VmHostProfile).ExtensionData.Config.ApplyProfile.Authentication.ActiveDirectory.Enabled}}, ` @{N="JoinDomainMethod";E={(($_ | Get-VMHostProfile).ExtensionData.Config.ApplyProfile.Authentication.ActiveDirectory | Select -ExpandProperty Policy | Where {$_.Id -eq "JoinDomainMethodPolicy"}).Policyoption.Id}}</t>
    </r>
    <r>
      <rPr>
        <sz val="11"/>
        <color rgb="FF000000"/>
        <rFont val="Calibri"/>
      </rPr>
      <t xml:space="preserve">
</t>
    </r>
    <r>
      <rPr>
        <sz val="11"/>
        <color rgb="FF000000"/>
        <rFont val="Calibri"/>
      </rPr>
      <t>Verify if "JoinADEnabled" is "True" then "JoinDomainMethod" should be "FixedCAMConfigOption".</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vSphere Authentication Proxy is not used to join hosts to an Active Directory domain, this is a finding.</t>
    </r>
  </si>
  <si>
    <t>V-63247</t>
  </si>
  <si>
    <r>
      <rPr>
        <sz val="11"/>
        <rFont val="Calibri"/>
      </rPr>
      <t>Active Directory ESX Admin group membership must not be used.</t>
    </r>
  </si>
  <si>
    <r>
      <rPr>
        <sz val="11"/>
        <color rgb="FF000000"/>
        <rFont val="Calibri"/>
      </rPr>
      <t xml:space="preserve">From the vSphere Client, select the ESXi Host and go to Configuration &gt;&gt; Advanced Settings.  </t>
    </r>
    <r>
      <rPr>
        <sz val="11"/>
        <color rgb="FF000000"/>
        <rFont val="Calibri"/>
      </rPr>
      <t xml:space="preserve">
</t>
    </r>
    <r>
      <rPr>
        <sz val="11"/>
        <color rgb="FF000000"/>
        <rFont val="Calibri"/>
      </rPr>
      <t>Select the "Config.HostAgent.plugins.hostsvc.esxAdminsGroup" value.</t>
    </r>
    <r>
      <rPr>
        <sz val="11"/>
        <color rgb="FF000000"/>
        <rFont val="Calibri"/>
      </rPr>
      <t xml:space="preserve">
</t>
    </r>
    <r>
      <rPr>
        <sz val="11"/>
        <color rgb="FF000000"/>
        <rFont val="Calibri"/>
      </rPr>
      <t>Configure it to an Active Directory group other than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Config.HostAgent.plugins.hostsvc.esxAdminsGroup | Set-AdvancedSetting -Value &lt;AD Group&gt;</t>
    </r>
  </si>
  <si>
    <r>
      <rPr>
        <sz val="11"/>
        <color rgb="FF000000"/>
        <rFont val="Calibri"/>
      </rPr>
      <t>When adding ESXi hosts to Active Directory, if the group "ESX Admins" exists, all user/group accounts assigned to the group will have full administrative access to the host. Discretion should be used when managing membership to the "ESX Admins" group.</t>
    </r>
  </si>
  <si>
    <r>
      <rPr>
        <sz val="11"/>
        <color rgb="FF000000"/>
        <rFont val="Calibri"/>
      </rPr>
      <t xml:space="preserve">From the vSphere Client, select the ESXi Host and go to Configuration &gt;&gt; Advanced Settings.  </t>
    </r>
    <r>
      <rPr>
        <sz val="11"/>
        <color rgb="FF000000"/>
        <rFont val="Calibri"/>
      </rPr>
      <t xml:space="preserve">
</t>
    </r>
    <r>
      <rPr>
        <sz val="11"/>
        <color rgb="FF000000"/>
        <rFont val="Calibri"/>
      </rPr>
      <t xml:space="preserve">Select the "Config.HostAgent.plugins.hostsvc.esxAdminsGroup" value. </t>
    </r>
    <r>
      <rPr>
        <sz val="11"/>
        <color rgb="FF000000"/>
        <rFont val="Calibri"/>
      </rPr>
      <t xml:space="preserve">
</t>
    </r>
    <r>
      <rPr>
        <sz val="11"/>
        <color rgb="FF000000"/>
        <rFont val="Calibri"/>
      </rPr>
      <t>Verify it is not set to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Config.HostAgent.plugins.hostsvc.esxAdminsGroup</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the "Config.HostAgent.plugins.hostsvc.esxAdminsGroup" keyword is set to "ESX Admins", this is a finding.</t>
    </r>
  </si>
  <si>
    <t>V-63249</t>
  </si>
  <si>
    <r>
      <rPr>
        <sz val="11"/>
        <rFont val="Calibri"/>
      </rPr>
      <t>The system must use multifactor authentication for local access to privileged accounts.</t>
    </r>
  </si>
  <si>
    <r>
      <rPr>
        <sz val="11"/>
        <color rgb="FF000000"/>
        <rFont val="Calibri"/>
      </rPr>
      <t>The following are pre-requisites to configuration smart card authentication for the ESXi DCUI:</t>
    </r>
    <r>
      <rPr>
        <sz val="11"/>
        <color rgb="FF000000"/>
        <rFont val="Calibri"/>
      </rPr>
      <t xml:space="preserve">
</t>
    </r>
    <r>
      <rPr>
        <sz val="11"/>
        <color rgb="FF000000"/>
        <rFont val="Calibri"/>
      </rPr>
      <t>-Active Directory domain that supports smart card authentication, smart card readers, and smart cards.</t>
    </r>
    <r>
      <rPr>
        <sz val="11"/>
        <color rgb="FF000000"/>
        <rFont val="Calibri"/>
      </rPr>
      <t xml:space="preserve">
</t>
    </r>
    <r>
      <rPr>
        <sz val="11"/>
        <color rgb="FF000000"/>
        <rFont val="Calibri"/>
      </rPr>
      <t>-ESXi joined to an Active Directory domain.</t>
    </r>
    <r>
      <rPr>
        <sz val="11"/>
        <color rgb="FF000000"/>
        <rFont val="Calibri"/>
      </rPr>
      <t xml:space="preserve">
</t>
    </r>
    <r>
      <rPr>
        <sz val="11"/>
        <color rgb="FF000000"/>
        <rFont val="Calibri"/>
      </rPr>
      <t>-Trusted certificates for root and intermediary certificate authorities.</t>
    </r>
    <r>
      <rPr>
        <sz val="11"/>
        <color rgb="FF000000"/>
        <rFont val="Calibri"/>
      </rPr>
      <t xml:space="preserve">
</t>
    </r>
    <r>
      <rPr>
        <sz val="11"/>
        <color rgb="FF000000"/>
        <rFont val="Calibri"/>
      </rPr>
      <t>From the vSphere Web Client, select the ESXi Host and go to Manage &gt;&gt; Authentication Services.</t>
    </r>
    <r>
      <rPr>
        <sz val="11"/>
        <color rgb="FF000000"/>
        <rFont val="Calibri"/>
      </rPr>
      <t xml:space="preserve">
</t>
    </r>
    <r>
      <rPr>
        <sz val="11"/>
        <color rgb="FF000000"/>
        <rFont val="Calibri"/>
      </rPr>
      <t>Edit the Smart Card Authentication configuration to add trusted certificate authority certificates.</t>
    </r>
    <r>
      <rPr>
        <sz val="11"/>
        <color rgb="FF000000"/>
        <rFont val="Calibri"/>
      </rPr>
      <t xml:space="preserve">
</t>
    </r>
    <r>
      <rPr>
        <sz val="11"/>
        <color rgb="FF000000"/>
        <rFont val="Calibri"/>
      </rPr>
      <t>Select "Enable Smart Card Authentication".</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For more information see the vSphere 6.0 documentation on VMware's website.</t>
    </r>
  </si>
  <si>
    <r>
      <rPr>
        <sz val="11"/>
        <color rgb="FF000000"/>
        <rFont val="Calibri"/>
      </rPr>
      <t>To assure accountability and prevent unauthenticated access, privileged users must utilize multifactor authentication to prevent potential misuse and compromise of the system.</t>
    </r>
  </si>
  <si>
    <r>
      <rPr>
        <sz val="11"/>
        <color rgb="FF000000"/>
        <rFont val="Calibri"/>
      </rPr>
      <t>From the vSphere Web Client, select the ESXi Host and go to Manage &gt;&gt; Authentication Services.</t>
    </r>
    <r>
      <rPr>
        <sz val="11"/>
        <color rgb="FF000000"/>
        <rFont val="Calibri"/>
      </rPr>
      <t xml:space="preserve">
</t>
    </r>
    <r>
      <rPr>
        <sz val="11"/>
        <color rgb="FF000000"/>
        <rFont val="Calibri"/>
      </rPr>
      <t>View the Smart Card Authentication status.</t>
    </r>
    <r>
      <rPr>
        <sz val="11"/>
        <color rgb="FF000000"/>
        <rFont val="Calibri"/>
      </rPr>
      <t xml:space="preserve">
</t>
    </r>
    <r>
      <rPr>
        <sz val="11"/>
        <color rgb="FF000000"/>
        <rFont val="Calibri"/>
      </rPr>
      <t>If "Enable Smart Card Authentication" is checked, the system requires smart cards to authenticate to an Active Directory Domain.</t>
    </r>
    <r>
      <rPr>
        <sz val="11"/>
        <color rgb="FF000000"/>
        <rFont val="Calibri"/>
      </rPr>
      <t xml:space="preserve">
</t>
    </r>
    <r>
      <rPr>
        <sz val="11"/>
        <color rgb="FF000000"/>
        <rFont val="Calibri"/>
      </rPr>
      <t>For systems that have no local user accounts, other than root, dcui, and/or vpxuser, this is Not Applicable.</t>
    </r>
    <r>
      <rPr>
        <sz val="11"/>
        <color rgb="FF000000"/>
        <rFont val="Calibri"/>
      </rPr>
      <t xml:space="preserve">
</t>
    </r>
    <r>
      <rPr>
        <sz val="11"/>
        <color rgb="FF000000"/>
        <rFont val="Calibri"/>
      </rPr>
      <t>For environments that do not use vCenter server to manage ESXi, this is Not Applicable.</t>
    </r>
    <r>
      <rPr>
        <sz val="11"/>
        <color rgb="FF000000"/>
        <rFont val="Calibri"/>
      </rPr>
      <t xml:space="preserve">
</t>
    </r>
    <r>
      <rPr>
        <sz val="11"/>
        <color rgb="FF000000"/>
        <rFont val="Calibri"/>
      </rPr>
      <t>For systems that do not use smart cards with Active Directory and do have local user accounts, other than root, dcui, and/or vpxuser, this is a finding.</t>
    </r>
  </si>
  <si>
    <t>V-63251</t>
  </si>
  <si>
    <r>
      <rPr>
        <sz val="11"/>
        <rFont val="Calibri"/>
      </rPr>
      <t>The system must set a timeout to automatically disable idle sessions after a predetermined period.</t>
    </r>
  </si>
  <si>
    <r>
      <rPr>
        <sz val="11"/>
        <color rgb="FF000000"/>
        <rFont val="Calibri"/>
      </rPr>
      <t>From the vSphere Client select the ESXi Host and go to Configuration &gt;&gt; Advanced Settings.  Select the UserVars.ESXiShellInteractiveTimeOut value and configure it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UserVars.ESXiShellInteractiveTimeOut | Set-AdvancedSetting -Value 600</t>
    </r>
  </si>
  <si>
    <r>
      <rPr>
        <sz val="11"/>
        <color rgb="FF000000"/>
        <rFont val="Calibri"/>
      </rPr>
      <t>If a user forgets to log out of their SSH session, the idle connection will remains open indefinitely, increasing the potential for someone to gain privileged access to the host.  The ESXiShellInteractiveTimeOut allows you to automatically terminate idle shell sessions.</t>
    </r>
  </si>
  <si>
    <r>
      <rPr>
        <sz val="11"/>
        <color rgb="FF000000"/>
        <rFont val="Calibri"/>
      </rPr>
      <t>From the vSphere Client select the ESXi Host and go to Configuration &gt;&gt; Advanced Settings.  Select the UserVars.ESXiShellInteractiveTimeOut value and verify it is set to 600 (10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UserVars.ESXiShellInteractiveTimeOut</t>
    </r>
    <r>
      <rPr>
        <sz val="11"/>
        <color rgb="FF000000"/>
        <rFont val="Calibri"/>
      </rPr>
      <t xml:space="preserve">
</t>
    </r>
    <r>
      <rPr>
        <sz val="11"/>
        <color rgb="FF000000"/>
        <rFont val="Calibri"/>
      </rPr>
      <t>If the UserVars.ESXiShellInteractiveTimeOut setting is not set to 600, this is a finding.</t>
    </r>
  </si>
  <si>
    <t>V-63253</t>
  </si>
  <si>
    <r>
      <rPr>
        <sz val="11"/>
        <rFont val="Calibri"/>
      </rPr>
      <t>The system must terminate shell services after a predetermined period.</t>
    </r>
  </si>
  <si>
    <r>
      <rPr>
        <sz val="11"/>
        <color rgb="FF000000"/>
        <rFont val="Calibri"/>
      </rPr>
      <t>From the vSphere Client select the ESXi Host and go to Configuration &gt;&gt; Advanced Settings.  Select the UserVars.ESXiShellTimeOut value and configure it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UserVars.ESXiShellTimeOut | Set-AdvancedSetting -Value 600</t>
    </r>
  </si>
  <si>
    <r>
      <rPr>
        <sz val="11"/>
        <color rgb="FF000000"/>
        <rFont val="Calibri"/>
      </rPr>
      <t>When the ESXi Shell or SSH services are enabled on a host they will run indefinitely.  To avoid having these services left running set the ESXiShellTimeOut.  The ESXiShellTimeOut defines a window of time after which the ESXi Shell and SSH services will automatically be terminated.</t>
    </r>
  </si>
  <si>
    <r>
      <rPr>
        <sz val="11"/>
        <color rgb="FF000000"/>
        <rFont val="Calibri"/>
      </rPr>
      <t>From the vSphere Client select the ESXi Host and go to Configuration &gt;&gt; Advanced Settings.  Select the UserVars.ESXiShellTimeOut value and verify it is set to 600 (10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UserVars.ESXiShellTimeOut</t>
    </r>
    <r>
      <rPr>
        <sz val="11"/>
        <color rgb="FF000000"/>
        <rFont val="Calibri"/>
      </rPr>
      <t xml:space="preserve">
</t>
    </r>
    <r>
      <rPr>
        <sz val="11"/>
        <color rgb="FF000000"/>
        <rFont val="Calibri"/>
      </rPr>
      <t>If the UserVars.ESXiShellTimeOut setting is not set to 600, this is a finding.</t>
    </r>
  </si>
  <si>
    <t>V-63255</t>
  </si>
  <si>
    <r>
      <rPr>
        <sz val="11"/>
        <rFont val="Calibri"/>
      </rPr>
      <t>The system must logout of the console UI after a predetermined period.</t>
    </r>
  </si>
  <si>
    <r>
      <rPr>
        <sz val="11"/>
        <color rgb="FF000000"/>
        <rFont val="Calibri"/>
      </rPr>
      <t>From the vSphere Client select the ESXi Host and go to Configuration &gt;&gt; Advanced Settings.  Select the UserVars.DcuiTimeOut value and configure it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UserVars.DcuiTimeOut | Set-AdvancedSetting -Value 600</t>
    </r>
  </si>
  <si>
    <r>
      <rPr>
        <sz val="11"/>
        <color rgb="FF000000"/>
        <rFont val="Calibri"/>
      </rPr>
      <t>When the Direct console user interface (DCUI) is enabled and logged in it should be automatically logged out if left logged in to avoid unauthorized privilege gains.  The DcuiTimeOut defines a window of time after which the DCUI will be logged out.</t>
    </r>
  </si>
  <si>
    <r>
      <rPr>
        <sz val="11"/>
        <color rgb="FF000000"/>
        <rFont val="Calibri"/>
      </rPr>
      <t>From the vSphere Client select the ESXi Host and go to Configuration &gt;&gt; Advanced Settings.  Select the UserVars.DcuiTimeOut value and verify it is set to 600 (10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UserVars.DcuiTimeOut</t>
    </r>
    <r>
      <rPr>
        <sz val="11"/>
        <color rgb="FF000000"/>
        <rFont val="Calibri"/>
      </rPr>
      <t xml:space="preserve">
</t>
    </r>
    <r>
      <rPr>
        <sz val="11"/>
        <color rgb="FF000000"/>
        <rFont val="Calibri"/>
      </rPr>
      <t>If the UserVars.DcuiTimeOut setting is not set to 600, this is a finding.</t>
    </r>
  </si>
  <si>
    <t>V-63257</t>
  </si>
  <si>
    <r>
      <rPr>
        <sz val="11"/>
        <rFont val="Calibri"/>
      </rPr>
      <t>The system must enable kernel core dumps.</t>
    </r>
  </si>
  <si>
    <r>
      <rPr>
        <sz val="11"/>
        <color rgb="FF000000"/>
        <rFont val="Calibri"/>
      </rPr>
      <t>From the vSphere Web Client select the ESXi Host and right click.  Select the "Add Diagnostic Partition" option configure a core dump diagnostic partition.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at least one of the following sets of commands:</t>
    </r>
    <r>
      <rPr>
        <sz val="11"/>
        <color rgb="FF000000"/>
        <rFont val="Calibri"/>
      </rPr>
      <t xml:space="preserve">
</t>
    </r>
    <r>
      <rPr>
        <sz val="11"/>
        <color rgb="FF000000"/>
        <rFont val="Calibri"/>
      </rPr>
      <t>To configure a core dump partition:</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#View available partitions to configure</t>
    </r>
    <r>
      <rPr>
        <sz val="11"/>
        <color rgb="FF000000"/>
        <rFont val="Calibri"/>
      </rPr>
      <t xml:space="preserve">
</t>
    </r>
    <r>
      <rPr>
        <sz val="11"/>
        <color rgb="FF000000"/>
        <rFont val="Calibri"/>
      </rPr>
      <t>$esxcli.system.coredump.partition.list()</t>
    </r>
    <r>
      <rPr>
        <sz val="11"/>
        <color rgb="FF000000"/>
        <rFont val="Calibri"/>
      </rPr>
      <t xml:space="preserve">
</t>
    </r>
    <r>
      <rPr>
        <sz val="11"/>
        <color rgb="FF000000"/>
        <rFont val="Calibri"/>
      </rPr>
      <t>$esxcli.system.coredump.partition.set($null,"PartitionName",$null,$null)</t>
    </r>
    <r>
      <rPr>
        <sz val="11"/>
        <color rgb="FF000000"/>
        <rFont val="Calibri"/>
      </rPr>
      <t xml:space="preserve">
</t>
    </r>
    <r>
      <rPr>
        <sz val="11"/>
        <color rgb="FF000000"/>
        <rFont val="Calibri"/>
      </rPr>
      <t>To configure a core dump collector:</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$esxcli.system.coredump.network.set($null,"vmkernel port to use",$null,"CollectorIP","CollectorPort")</t>
    </r>
    <r>
      <rPr>
        <sz val="11"/>
        <color rgb="FF000000"/>
        <rFont val="Calibri"/>
      </rPr>
      <t xml:space="preserve">
</t>
    </r>
    <r>
      <rPr>
        <sz val="11"/>
        <color rgb="FF000000"/>
        <rFont val="Calibri"/>
      </rPr>
      <t>$esxcli.system.coredump.network.set($true)</t>
    </r>
  </si>
  <si>
    <r>
      <rPr>
        <sz val="11"/>
        <color rgb="FF000000"/>
        <rFont val="Calibri"/>
      </rPr>
      <t>In the event of a system failure, the system must preserve any information necessary to determine cause of failure and any information necessary to return to operations with least disruption to mission processes.</t>
    </r>
  </si>
  <si>
    <r>
      <rPr>
        <sz val="11"/>
        <color rgb="FF000000"/>
        <rFont val="Calibri"/>
      </rPr>
      <t>From the vSphere Web Client select the ESXi Host and right click.  If the "Add Diagnostic Partition" option is greyed out then core dumps are configured.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$esxcli.system.coredump.partition.get()</t>
    </r>
    <r>
      <rPr>
        <sz val="11"/>
        <color rgb="FF000000"/>
        <rFont val="Calibri"/>
      </rPr>
      <t xml:space="preserve">
</t>
    </r>
    <r>
      <rPr>
        <sz val="11"/>
        <color rgb="FF000000"/>
        <rFont val="Calibri"/>
      </rPr>
      <t>$esxcli.system.coredump.network.get()</t>
    </r>
    <r>
      <rPr>
        <sz val="11"/>
        <color rgb="FF000000"/>
        <rFont val="Calibri"/>
      </rPr>
      <t xml:space="preserve">
</t>
    </r>
    <r>
      <rPr>
        <sz val="11"/>
        <color rgb="FF000000"/>
        <rFont val="Calibri"/>
      </rPr>
      <t xml:space="preserve">The first command prepares for the other two. The second command shows whether there is an active core dump partition configured. The third command shows whether a network core dump collector is configured and enabled, via the "HostVNic", "NetworkServerIP", "NetworkServerPort", and "Enabled" variables. </t>
    </r>
    <r>
      <rPr>
        <sz val="11"/>
        <color rgb="FF000000"/>
        <rFont val="Calibri"/>
      </rPr>
      <t xml:space="preserve">
</t>
    </r>
    <r>
      <rPr>
        <sz val="11"/>
        <color rgb="FF000000"/>
        <rFont val="Calibri"/>
      </rPr>
      <t>If there is no active core dump partition or the network core dump collector is not configured and enabled, this is a finding.</t>
    </r>
  </si>
  <si>
    <t>V-63259</t>
  </si>
  <si>
    <r>
      <rPr>
        <sz val="11"/>
        <rFont val="Calibri"/>
      </rPr>
      <t>The system must enable a persistent log location for all locally stored logs.</t>
    </r>
  </si>
  <si>
    <r>
      <rPr>
        <sz val="11"/>
        <color rgb="FF000000"/>
        <rFont val="Calibri"/>
      </rPr>
      <t>From the vSphere Client select the ESXi Host and go to Configuration &gt;&gt; Advanced Settings.  Select the Syslog.global.logDir value and set it to a known persistent location.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Syslog.global.logDir | Set-AdvancedSetting -Value "New Log Location"</t>
    </r>
  </si>
  <si>
    <r>
      <rPr>
        <sz val="11"/>
        <color rgb="FF000000"/>
        <rFont val="Calibri"/>
      </rPr>
      <t>ESXi can be configured to store log files on an in-memory file system.  This occurs when the host's "/scratch" directory is linked to "/tmp/scratch". When this is done only a single day's worth of logs are stored at any time. In addition log files will be reinitialized upon each reboot.  This presents a security risk as user activity logged on the host is only stored temporarily and will not persistent across reboots.  This can also complicate auditing and make it harder to monitor events and diagnose issues.  ESXi host logging should always be configured to a persistent datastore.</t>
    </r>
    <r>
      <rPr>
        <sz val="11"/>
        <color rgb="FF000000"/>
        <rFont val="Calibri"/>
      </rPr>
      <t xml:space="preserve">
</t>
    </r>
    <r>
      <rPr>
        <sz val="11"/>
        <color rgb="FF000000"/>
        <rFont val="Calibri"/>
      </rPr>
      <t>Note: Scratch space is configured automatically during installation or first boot of an ESXi host, and does not usually need to be manually configured. ESXi Installable creates a 4 GB Fat16 partition on the target device during installation if there is sufficient space, and if the device is considered Local.  If ESXi is installed on an SD card or USB device a persistent log location may not be configured upon install as normal.</t>
    </r>
  </si>
  <si>
    <r>
      <rPr>
        <sz val="11"/>
        <color rgb="FF000000"/>
        <rFont val="Calibri"/>
      </rPr>
      <t>From the vSphere Client select the ESXi Host and go to Configuration &gt;&gt; Advanced Settings.  Select the Syslog.global.logDir value and verify it is set to a persistent location.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Syslog.global.logDir</t>
    </r>
    <r>
      <rPr>
        <sz val="11"/>
        <color rgb="FF000000"/>
        <rFont val="Calibri"/>
      </rPr>
      <t xml:space="preserve">
</t>
    </r>
    <r>
      <rPr>
        <sz val="11"/>
        <color rgb="FF000000"/>
        <rFont val="Calibri"/>
      </rPr>
      <t>or</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$esxcli.system.syslog.config.get() | Select LocalLogOutput,LocalLogOutputIsPersistent</t>
    </r>
    <r>
      <rPr>
        <sz val="11"/>
        <color rgb="FF000000"/>
        <rFont val="Calibri"/>
      </rPr>
      <t xml:space="preserve">
</t>
    </r>
    <r>
      <rPr>
        <sz val="11"/>
        <color rgb="FF000000"/>
        <rFont val="Calibri"/>
      </rPr>
      <t>If the Syslog.global.logDir or LocalLogOutput value is not on persistent storage, this is a finding.</t>
    </r>
    <r>
      <rPr>
        <sz val="11"/>
        <color rgb="FF000000"/>
        <rFont val="Calibri"/>
      </rPr>
      <t xml:space="preserve">
</t>
    </r>
    <r>
      <rPr>
        <sz val="11"/>
        <color rgb="FF000000"/>
        <rFont val="Calibri"/>
      </rPr>
      <t>If the LocalLogOutputIsPersistent value is not true, this is a finding.</t>
    </r>
  </si>
  <si>
    <t>V-63261</t>
  </si>
  <si>
    <r>
      <rPr>
        <sz val="11"/>
        <rFont val="Calibri"/>
      </rPr>
      <t>The system must configure NTP time synchronization.</t>
    </r>
  </si>
  <si>
    <r>
      <rPr>
        <sz val="11"/>
        <color rgb="FF000000"/>
        <rFont val="Calibri"/>
      </rPr>
      <t>From the vSphere Client select the ESXi Host and go to Configuration &gt;&gt; Time Configuration.  Select Properties &gt;&gt; Options and configure the NTP service to start and stop with the host and with authoritative DoD time sources.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$NTPServers = "ntpserver1","ntpserver2"</t>
    </r>
    <r>
      <rPr>
        <sz val="11"/>
        <color rgb="FF000000"/>
        <rFont val="Calibri"/>
      </rPr>
      <t xml:space="preserve">
</t>
    </r>
    <r>
      <rPr>
        <sz val="11"/>
        <color rgb="FF000000"/>
        <rFont val="Calibri"/>
      </rPr>
      <t>Get-VMHost | Add-VMHostNTPServer $NTPServers</t>
    </r>
    <r>
      <rPr>
        <sz val="11"/>
        <color rgb="FF000000"/>
        <rFont val="Calibri"/>
      </rPr>
      <t xml:space="preserve">
</t>
    </r>
    <r>
      <rPr>
        <sz val="11"/>
        <color rgb="FF000000"/>
        <rFont val="Calibri"/>
      </rPr>
      <t>Get-VMHost | Get-VMHostService | Where {$_.Label -eq "NTP Daemon"} | Set-VMHostService -Policy On</t>
    </r>
    <r>
      <rPr>
        <sz val="11"/>
        <color rgb="FF000000"/>
        <rFont val="Calibri"/>
      </rPr>
      <t xml:space="preserve">
</t>
    </r>
    <r>
      <rPr>
        <sz val="11"/>
        <color rgb="FF000000"/>
        <rFont val="Calibri"/>
      </rPr>
      <t>Get-VMHost | Get-VMHostService | Where {$_.Label -eq "NTP Daemon"} | Start-VMHostService</t>
    </r>
  </si>
  <si>
    <r>
      <rPr>
        <sz val="11"/>
        <color rgb="FF000000"/>
        <rFont val="Calibri"/>
      </rPr>
      <t>To assure the accuracy of the system clock, it must be synchronized with an authoritative time source within DoD. Many system functions, including time-based login and activity restrictions, automated reports, system logs, and audit records depend on an accurate system clock. If there is no confidence in the correctness of the system clock, time-based functions may not operate as intended and records may be of diminished value.</t>
    </r>
  </si>
  <si>
    <r>
      <rPr>
        <sz val="11"/>
        <color rgb="FF000000"/>
        <rFont val="Calibri"/>
      </rPr>
      <t>From the vSphere Client select the ESXi Host and go to Configuration &gt;&gt; Time Configuration.  Select Properties &gt;&gt; Options and view the configured NTP servers and service startup policy.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Get-VMHostNTPServer</t>
    </r>
    <r>
      <rPr>
        <sz val="11"/>
        <color rgb="FF000000"/>
        <rFont val="Calibri"/>
      </rPr>
      <t xml:space="preserve">
</t>
    </r>
    <r>
      <rPr>
        <sz val="11"/>
        <color rgb="FF000000"/>
        <rFont val="Calibri"/>
      </rPr>
      <t>Get-VMHost | Get-VMHostService | Where {$_.Label -eq "NTP Daemon"}</t>
    </r>
    <r>
      <rPr>
        <sz val="11"/>
        <color rgb="FF000000"/>
        <rFont val="Calibri"/>
      </rPr>
      <t xml:space="preserve">
</t>
    </r>
    <r>
      <rPr>
        <sz val="11"/>
        <color rgb="FF000000"/>
        <rFont val="Calibri"/>
      </rPr>
      <t>If the NTP service is not configured with authoritative DoD time sources and the service is not configured to start and stop with the host and is running, this is a finding.</t>
    </r>
  </si>
  <si>
    <t>V-63263</t>
  </si>
  <si>
    <r>
      <rPr>
        <sz val="11"/>
        <rFont val="Calibri"/>
      </rPr>
      <t>The Image Profile and VIB Acceptance Levels must be verified.</t>
    </r>
  </si>
  <si>
    <r>
      <rPr>
        <sz val="11"/>
        <color rgb="FF000000"/>
        <rFont val="Calibri"/>
      </rPr>
      <t>From the vSphere Client select the ESXi Host and go to Configuration &gt;&gt; Security Profile.  Under "Host Image Profile Acceptance Level" edit the acceptance level to be either VMwareCertified, VMwareAccepted, or PartnerSupported.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$esxcli.software.acceptance.Set("PartnerSupported")</t>
    </r>
    <r>
      <rPr>
        <sz val="11"/>
        <color rgb="FF000000"/>
        <rFont val="Calibri"/>
      </rPr>
      <t xml:space="preserve">
</t>
    </r>
    <r>
      <rPr>
        <sz val="11"/>
        <color rgb="FF000000"/>
        <rFont val="Calibri"/>
      </rPr>
      <t>Note: VMwareCertified or VMwareAccepted may be substituted for PartnerSupported, depending upon local requirements.</t>
    </r>
  </si>
  <si>
    <r>
      <rPr>
        <sz val="11"/>
        <color rgb="FF000000"/>
        <rFont val="Calibri"/>
      </rPr>
      <t xml:space="preserve">Verify the ESXi Image Profile to only allow signed VIBs.  An unsigned VIB represents untested code installed on an ESXi host.  The ESXi Image profile supports four acceptance levels: </t>
    </r>
    <r>
      <rPr>
        <sz val="11"/>
        <color rgb="FF000000"/>
        <rFont val="Calibri"/>
      </rPr>
      <t xml:space="preserve">
</t>
    </r>
    <r>
      <rPr>
        <sz val="11"/>
        <color rgb="FF000000"/>
        <rFont val="Calibri"/>
      </rPr>
      <t>(1) VMwareCertified - VIBs created, tested and signed by VMware</t>
    </r>
    <r>
      <rPr>
        <sz val="11"/>
        <color rgb="FF000000"/>
        <rFont val="Calibri"/>
      </rPr>
      <t xml:space="preserve">
</t>
    </r>
    <r>
      <rPr>
        <sz val="11"/>
        <color rgb="FF000000"/>
        <rFont val="Calibri"/>
      </rPr>
      <t xml:space="preserve">(2) VMwareAccepted - VIBs created by a VMware partner but tested and signed by VMware, </t>
    </r>
    <r>
      <rPr>
        <sz val="11"/>
        <color rgb="FF000000"/>
        <rFont val="Calibri"/>
      </rPr>
      <t xml:space="preserve">
</t>
    </r>
    <r>
      <rPr>
        <sz val="11"/>
        <color rgb="FF000000"/>
        <rFont val="Calibri"/>
      </rPr>
      <t xml:space="preserve">(3) PartnerSupported - VIBs created, tested and signed by a certified VMware partner </t>
    </r>
    <r>
      <rPr>
        <sz val="11"/>
        <color rgb="FF000000"/>
        <rFont val="Calibri"/>
      </rPr>
      <t xml:space="preserve">
</t>
    </r>
    <r>
      <rPr>
        <sz val="11"/>
        <color rgb="FF000000"/>
        <rFont val="Calibri"/>
      </rPr>
      <t xml:space="preserve">(4) CommunitySupported - VIBs that have not been tested by VMware or a VMware partner.  </t>
    </r>
    <r>
      <rPr>
        <sz val="11"/>
        <color rgb="FF000000"/>
        <rFont val="Calibri"/>
      </rPr>
      <t xml:space="preserve">
</t>
    </r>
    <r>
      <rPr>
        <sz val="11"/>
        <color rgb="FF000000"/>
        <rFont val="Calibri"/>
      </rPr>
      <t>Community Supported VIBs are not supported and do not have a digital signature.  To protect the security and integrity of your ESXi hosts do not allow unsigned (CommunitySupported) VIBs to be installed on your hosts.</t>
    </r>
  </si>
  <si>
    <r>
      <rPr>
        <sz val="11"/>
        <color rgb="FF000000"/>
        <rFont val="Calibri"/>
      </rPr>
      <t>From the vSphere Client select the ESXi Host and go to Configuration &gt;&gt; Security Profile.  Under "Host Image Profile Acceptance Level" view the acceptance level.</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$esxcli.software.acceptance.get()</t>
    </r>
    <r>
      <rPr>
        <sz val="11"/>
        <color rgb="FF000000"/>
        <rFont val="Calibri"/>
      </rPr>
      <t xml:space="preserve">
</t>
    </r>
    <r>
      <rPr>
        <sz val="11"/>
        <color rgb="FF000000"/>
        <rFont val="Calibri"/>
      </rPr>
      <t>If the acceptance level is CommunitySupported, this is a finding.</t>
    </r>
  </si>
  <si>
    <t>V-63265</t>
  </si>
  <si>
    <r>
      <rPr>
        <sz val="11"/>
        <rFont val="Calibri"/>
      </rPr>
      <t>The system must protect the confidentiality and integrity of transmitted information by isolating vMotion traffic.</t>
    </r>
  </si>
  <si>
    <r>
      <rPr>
        <sz val="11"/>
        <color rgb="FF000000"/>
        <rFont val="Calibri"/>
      </rPr>
      <t>Configuration of the vMotion VMkernel will be unique to each environment. As an example, to modify the IP address and VLAN information to the correct network on a standard switch do the following:</t>
    </r>
    <r>
      <rPr>
        <sz val="11"/>
        <color rgb="FF000000"/>
        <rFont val="Calibri"/>
      </rPr>
      <t xml:space="preserve">
</t>
    </r>
    <r>
      <rPr>
        <sz val="11"/>
        <color rgb="FF000000"/>
        <rFont val="Calibri"/>
      </rPr>
      <t>From the vSphere Client select the ESXi host and go to Configuration &gt;&gt; Networking &gt;&gt; On the vSwitch that contains the vMotion VMkernel select Properties.  Select the vMotion VMkernel and click Edit &gt;&gt; On the General tab uncheck everything but "vMotion" and set the appropriate VLAN ID &gt;&gt; Go to the IP Settings tab &gt;&gt; Enter the appropriate IP address and subnet information and click OK.</t>
    </r>
  </si>
  <si>
    <r>
      <rPr>
        <sz val="11"/>
        <color rgb="FF000000"/>
        <rFont val="Calibri"/>
      </rPr>
      <t xml:space="preserve">The security issue with vMotion migrations is that information is transmitted in plain text, and anyone with access to the network over which this information flows can view it. Potential attackers can intercept vMotion traffic to obtain memory contents of a virtual machine. They might also potentially stage a MiTM attack in which the contents are modified during migration. </t>
    </r>
    <r>
      <rPr>
        <sz val="11"/>
        <color rgb="FF000000"/>
        <rFont val="Calibri"/>
      </rPr>
      <t xml:space="preserve">
</t>
    </r>
    <r>
      <rPr>
        <sz val="11"/>
        <color rgb="FF000000"/>
        <rFont val="Calibri"/>
      </rPr>
      <t>vMotion traffic must be sequestered from production traffic on an isolated network. This network must be non-routable to other systems preventing outside access to the network.</t>
    </r>
  </si>
  <si>
    <r>
      <rPr>
        <sz val="11"/>
        <color rgb="FF000000"/>
        <rFont val="Calibri"/>
      </rPr>
      <t>The vMotion VMkernel port group should in a dedicated VLAN that can be on a common standard or distributed virtual switch as long as the vMotion VLAN is not shared by any other function and it not routed to anything but ESXi hosts.  The check for this will be unique per environment.  From the vSphere Client select the ESXi host and go to Configuration &gt;&gt; Networking and review the VLAN associated with the vMotion VMkernel(s) and verify they are dedicated for that purpose and are logically separated from other functions.</t>
    </r>
    <r>
      <rPr>
        <sz val="11"/>
        <color rgb="FF000000"/>
        <rFont val="Calibri"/>
      </rPr>
      <t xml:space="preserve">
</t>
    </r>
    <r>
      <rPr>
        <sz val="11"/>
        <color rgb="FF000000"/>
        <rFont val="Calibri"/>
      </rPr>
      <t>If long distance or cross vCenter vMotion is used the vMotion network can be routable but must be accessible to only the intended ESXi hosts.</t>
    </r>
    <r>
      <rPr>
        <sz val="11"/>
        <color rgb="FF000000"/>
        <rFont val="Calibri"/>
      </rPr>
      <t xml:space="preserve">
</t>
    </r>
    <r>
      <rPr>
        <sz val="11"/>
        <color rgb="FF000000"/>
        <rFont val="Calibri"/>
      </rPr>
      <t>If the vMotion port group is not on an isolated VLAN and/or is routable to systems other than ESXi hosts, this is a finding.</t>
    </r>
    <r>
      <rPr>
        <sz val="11"/>
        <color rgb="FF000000"/>
        <rFont val="Calibri"/>
      </rPr>
      <t xml:space="preserve">
</t>
    </r>
    <r>
      <rPr>
        <sz val="11"/>
        <color rgb="FF000000"/>
        <rFont val="Calibri"/>
      </rPr>
      <t>For environments that do not use vCenter server to manage ESXi, this is not applicable.</t>
    </r>
  </si>
  <si>
    <t>V-63267</t>
  </si>
  <si>
    <r>
      <rPr>
        <sz val="11"/>
        <rFont val="Calibri"/>
      </rPr>
      <t>The system must protect the confidentiality and integrity of transmitted information by protecting ESXi management traffic.</t>
    </r>
  </si>
  <si>
    <r>
      <rPr>
        <sz val="11"/>
        <color rgb="FF000000"/>
        <rFont val="Calibri"/>
      </rPr>
      <t>Configuration of the Management VMkernel will be unique to each environment but for example to modify the IP address and VLAN information to the correct network on a standard switch do the following:</t>
    </r>
    <r>
      <rPr>
        <sz val="11"/>
        <color rgb="FF000000"/>
        <rFont val="Calibri"/>
      </rPr>
      <t xml:space="preserve">
</t>
    </r>
    <r>
      <rPr>
        <sz val="11"/>
        <color rgb="FF000000"/>
        <rFont val="Calibri"/>
      </rPr>
      <t>From the vSphere Client select the ESXi host and go to Configuration &gt;&gt; Networking &gt;&gt; On the vSwitch that contains the Management VMkernel select Properties.  Select the Management VMkernel and click Edit &gt;&gt; On the General tab uncheck everything but "Management Traffic" and set the appropriate VLAN ID &gt;&gt; Go to the IP Settings tab &gt;&gt; Enter the appropriate IP address and subnet information and click OK.</t>
    </r>
  </si>
  <si>
    <r>
      <rPr>
        <sz val="11"/>
        <color rgb="FF000000"/>
        <rFont val="Calibri"/>
      </rPr>
      <t>The vSphere management network provides access to the vSphere management interface on each component. Services running on the management interface provide an opportunity for an attacker to gain privileged access to the systems. Any remote attack most likely would begin with gaining entry to this network.</t>
    </r>
  </si>
  <si>
    <r>
      <rPr>
        <sz val="11"/>
        <color rgb="FF000000"/>
        <rFont val="Calibri"/>
      </rPr>
      <t>The Management VMkernel port group should in a dedicated VLAN that can be on a common standard or distributed virtual switch as long as the Management VLAN is not shared by any other function and it not routed to anything other than management related functions such as vCenter.  The check for this will be unique per environment.  From the vSphere Client select the ESXi host and go to Configuration &gt;&gt; Networking and review the VLAN associated with the Management VMkernel and verify they are dedicated for that purpose and are logically separated from other functions.</t>
    </r>
    <r>
      <rPr>
        <sz val="11"/>
        <color rgb="FF000000"/>
        <rFont val="Calibri"/>
      </rPr>
      <t xml:space="preserve">
</t>
    </r>
    <r>
      <rPr>
        <sz val="11"/>
        <color rgb="FF000000"/>
        <rFont val="Calibri"/>
      </rPr>
      <t>If the network segment is routed, except to networks where other management-related entities are located such as vCenter, this is a finding.</t>
    </r>
    <r>
      <rPr>
        <sz val="11"/>
        <color rgb="FF000000"/>
        <rFont val="Calibri"/>
      </rPr>
      <t xml:space="preserve">
</t>
    </r>
    <r>
      <rPr>
        <sz val="11"/>
        <color rgb="FF000000"/>
        <rFont val="Calibri"/>
      </rPr>
      <t>If production virtual machine traffic is routed to this network, this is a finding.</t>
    </r>
  </si>
  <si>
    <t>V-63269</t>
  </si>
  <si>
    <r>
      <rPr>
        <sz val="11"/>
        <rFont val="Calibri"/>
      </rPr>
      <t>The system must protect the confidentiality and integrity of transmitted information by protecting IP based management traffic.</t>
    </r>
  </si>
  <si>
    <r>
      <rPr>
        <sz val="11"/>
        <color rgb="FF000000"/>
        <rFont val="Calibri"/>
      </rPr>
      <t>Configuration of an IP-Based VMkernel will be unique to each environment but for example to modify the IP address and VLAN information to the correct network on a standard switch for an iSCSI VMkernel do the following:</t>
    </r>
    <r>
      <rPr>
        <sz val="11"/>
        <color rgb="FF000000"/>
        <rFont val="Calibri"/>
      </rPr>
      <t xml:space="preserve">
</t>
    </r>
    <r>
      <rPr>
        <sz val="11"/>
        <color rgb="FF000000"/>
        <rFont val="Calibri"/>
      </rPr>
      <t>From the vSphere Client select the ESXi host and go to Configuration &gt;&gt; Networking &gt;&gt; On the vSwitch that contains the iSCSI VMkernel select Properties.  Select the iSCSI VMkernel and click Edit &gt;&gt; On the General tab uncheck everything and set the appropriate VLAN ID &gt;&gt; Go to the IP Settings tab &gt;&gt; Enter the appropriate IP address and subnet information and click OK.</t>
    </r>
  </si>
  <si>
    <r>
      <rPr>
        <sz val="11"/>
        <color rgb="FF000000"/>
        <rFont val="Calibri"/>
      </rPr>
      <t>Virtual machines might share virtual switches and VLANs with the IP-based storage configurations. IP-based storage includes iSCSI and NFS. This configuration might expose IP-based storage traffic to unauthorized virtual machine users. IP-based storage frequently is not encrypted. It can be viewed by anyone with access to this network. To restrict unauthorized users from viewing the IP-based storage traffic, the IP-based storage network must be logically separated from the production traffic. Configuring the IP-based storage adaptors on separate VLANs or network segments from other VMkernels and Virtual Machines will limit unauthorized users from viewing the traffic.</t>
    </r>
  </si>
  <si>
    <r>
      <rPr>
        <sz val="11"/>
        <color rgb="FF000000"/>
        <rFont val="Calibri"/>
      </rPr>
      <t>IP-Based storage (iSCSI, NFS, VSAN) VMkernel port groups must be in a dedicated VLAN that can be on a common standard or distributed virtual switch that is logically separated from other traffic types.  The check for this will be unique per environment.  From the vSphere Client select the ESXi host and go to Configuration &gt;&gt; Networking and review the VLANs associated with any IP-Based storage VMkernels and verify they are dedicated for that purpose and are logically separated from other functions.</t>
    </r>
    <r>
      <rPr>
        <sz val="11"/>
        <color rgb="FF000000"/>
        <rFont val="Calibri"/>
      </rPr>
      <t xml:space="preserve">
</t>
    </r>
    <r>
      <rPr>
        <sz val="11"/>
        <color rgb="FF000000"/>
        <rFont val="Calibri"/>
      </rPr>
      <t>If any IP-Based storage networks are not isolated from other traffic types, this is a finding.</t>
    </r>
    <r>
      <rPr>
        <sz val="11"/>
        <color rgb="FF000000"/>
        <rFont val="Calibri"/>
      </rPr>
      <t xml:space="preserve">
</t>
    </r>
    <r>
      <rPr>
        <sz val="11"/>
        <color rgb="FF000000"/>
        <rFont val="Calibri"/>
      </rPr>
      <t>If IP-based storage is not used, this is not applicable.</t>
    </r>
  </si>
  <si>
    <t>V-63271</t>
  </si>
  <si>
    <r>
      <rPr>
        <sz val="11"/>
        <rFont val="Calibri"/>
      </rPr>
      <t>The system must protect the confidentiality and integrity of transmitted information.</t>
    </r>
  </si>
  <si>
    <r>
      <rPr>
        <sz val="11"/>
        <color rgb="FF000000"/>
        <rFont val="Calibri"/>
      </rPr>
      <t>From the vSphere Web Client select the ESXi Host and go to Manage &gt;&gt; Networking &gt;&gt; VMkernel adapters &gt;&gt; Select a VMkernel Adapter &gt;&gt; Click Edit &gt;&gt; Uncheck any additional services that have been enabled on the VMkernel adapter so that there is only one service left checked.</t>
    </r>
  </si>
  <si>
    <r>
      <rPr>
        <sz val="11"/>
        <color rgb="FF000000"/>
        <rFont val="Calibri"/>
      </rPr>
      <t>There are now six types of management VMkernels that can be created for different types of traffic.  In order to protect these types of management traffic admins must logically separate these onto different networks and dedicate VMkernel ports to each.</t>
    </r>
  </si>
  <si>
    <r>
      <rPr>
        <sz val="11"/>
        <color rgb="FF000000"/>
        <rFont val="Calibri"/>
      </rPr>
      <t>From the vSphere Web Client select the ESXi Host and go to Manage &gt;&gt; Networking &gt;&gt; VMkernel adapters.  Review each VMkernel adapter that is defined and ensure it is enabled for only one type of management traffic.</t>
    </r>
    <r>
      <rPr>
        <sz val="11"/>
        <color rgb="FF000000"/>
        <rFont val="Calibri"/>
      </rPr>
      <t xml:space="preserve">
</t>
    </r>
    <r>
      <rPr>
        <sz val="11"/>
        <color rgb="FF000000"/>
        <rFont val="Calibri"/>
      </rPr>
      <t>If any VMkernel is used for more than one type of management traffic, this is a finding.</t>
    </r>
  </si>
  <si>
    <t>V-63273</t>
  </si>
  <si>
    <r>
      <rPr>
        <sz val="11"/>
        <rFont val="Calibri"/>
      </rPr>
      <t>The system must protect the confidentiality and integrity of transmitted information by utilizing different TCP/IP stacks where possible.</t>
    </r>
  </si>
  <si>
    <r>
      <rPr>
        <sz val="11"/>
        <color rgb="FF000000"/>
        <rFont val="Calibri"/>
      </rPr>
      <t>From the vSphere Web Client select the ESXi Host and go to Manage &gt;&gt; Networking &gt;&gt; TCP/IP configuration &gt;&gt; Select a TCP/IP stack &gt;&gt; Click Edit &gt;&gt; Enter the appropriate site specific IP address information for the particular TCP/IP stack and click OK.</t>
    </r>
  </si>
  <si>
    <r>
      <rPr>
        <sz val="11"/>
        <color rgb="FF000000"/>
        <rFont val="Calibri"/>
      </rPr>
      <t>There are three different TCP/IP stacks by default available on ESXi now which are Default, Provisioning, and vMotion.  To better protect and isolate sensitive network traffic within ESXi admins must configure each of these stacks.  Additional custom TCP/IP stacks can be created if desired.</t>
    </r>
  </si>
  <si>
    <r>
      <rPr>
        <sz val="11"/>
        <color rgb="FF000000"/>
        <rFont val="Calibri"/>
      </rPr>
      <t>From the vSphere Web Client select the ESXi Host and go to Manage &gt;&gt; Networking &gt;&gt; TCP/IP configuration.  Review the default system TCP/IP stacks and verify they are configured with the appropriate IP address information.</t>
    </r>
    <r>
      <rPr>
        <sz val="11"/>
        <color rgb="FF000000"/>
        <rFont val="Calibri"/>
      </rPr>
      <t xml:space="preserve">
</t>
    </r>
    <r>
      <rPr>
        <sz val="11"/>
        <color rgb="FF000000"/>
        <rFont val="Calibri"/>
      </rPr>
      <t>If any system TCP/IP stack is configured and not in use by a VMkernel adapter, this is a finding.</t>
    </r>
  </si>
  <si>
    <t>V-63275</t>
  </si>
  <si>
    <r>
      <rPr>
        <sz val="11"/>
        <rFont val="Calibri"/>
      </rPr>
      <t>SNMP must be configured properly.</t>
    </r>
  </si>
  <si>
    <r>
      <rPr>
        <sz val="11"/>
        <color rgb="FF000000"/>
        <rFont val="Calibri"/>
      </rPr>
      <t>To disable SNMP run the following command from a PowerCLI command prompt while connected to the ESXi Host:</t>
    </r>
    <r>
      <rPr>
        <sz val="11"/>
        <color rgb="FF000000"/>
        <rFont val="Calibri"/>
      </rPr>
      <t xml:space="preserve">
</t>
    </r>
    <r>
      <rPr>
        <sz val="11"/>
        <color rgb="FF000000"/>
        <rFont val="Calibri"/>
      </rPr>
      <t>Get-VMHostSnmp | Set-VMHostSnmp -Enabled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console or ssh session run the follow command:</t>
    </r>
    <r>
      <rPr>
        <sz val="11"/>
        <color rgb="FF000000"/>
        <rFont val="Calibri"/>
      </rPr>
      <t xml:space="preserve">
</t>
    </r>
    <r>
      <rPr>
        <sz val="11"/>
        <color rgb="FF000000"/>
        <rFont val="Calibri"/>
      </rPr>
      <t>esxcli system snmp set -e no</t>
    </r>
    <r>
      <rPr>
        <sz val="11"/>
        <color rgb="FF000000"/>
        <rFont val="Calibri"/>
      </rPr>
      <t xml:space="preserve">
</t>
    </r>
    <r>
      <rPr>
        <sz val="11"/>
        <color rgb="FF000000"/>
        <rFont val="Calibri"/>
      </rPr>
      <t>To configure SNMP for v3 targets use the "esxcli system snmp set" command set.</t>
    </r>
  </si>
  <si>
    <r>
      <rPr>
        <sz val="11"/>
        <color rgb="FF000000"/>
        <rFont val="Calibri"/>
      </rPr>
      <t>If SNMP is not being used, it must remain disabled. If it is being used, the proper trap destination must be configured. If SNMP is not properly configured, monitoring information can be sent to a malicious host that can then use this information to plan an attack.</t>
    </r>
  </si>
  <si>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Get-VMHostSnmp | Select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console or ssh session run the follow command:</t>
    </r>
    <r>
      <rPr>
        <sz val="11"/>
        <color rgb="FF000000"/>
        <rFont val="Calibri"/>
      </rPr>
      <t xml:space="preserve">
</t>
    </r>
    <r>
      <rPr>
        <sz val="11"/>
        <color rgb="FF000000"/>
        <rFont val="Calibri"/>
      </rPr>
      <t>esxcli system snmp get</t>
    </r>
    <r>
      <rPr>
        <sz val="11"/>
        <color rgb="FF000000"/>
        <rFont val="Calibri"/>
      </rPr>
      <t xml:space="preserve">
</t>
    </r>
    <r>
      <rPr>
        <sz val="11"/>
        <color rgb="FF000000"/>
        <rFont val="Calibri"/>
      </rPr>
      <t>If SNMP is not in use and is enabled, this is a finding.</t>
    </r>
    <r>
      <rPr>
        <sz val="11"/>
        <color rgb="FF000000"/>
        <rFont val="Calibri"/>
      </rPr>
      <t xml:space="preserve">
</t>
    </r>
    <r>
      <rPr>
        <sz val="11"/>
        <color rgb="FF000000"/>
        <rFont val="Calibri"/>
      </rPr>
      <t>If SNMP is enabled and "read only communities" is set to public, this is a finding.</t>
    </r>
    <r>
      <rPr>
        <sz val="11"/>
        <color rgb="FF000000"/>
        <rFont val="Calibri"/>
      </rPr>
      <t xml:space="preserve">
</t>
    </r>
    <r>
      <rPr>
        <sz val="11"/>
        <color rgb="FF000000"/>
        <rFont val="Calibri"/>
      </rPr>
      <t>If SNMP is enabled and is not using v3 targets, this is a finding.</t>
    </r>
    <r>
      <rPr>
        <sz val="11"/>
        <color rgb="FF000000"/>
        <rFont val="Calibri"/>
      </rPr>
      <t xml:space="preserve">
</t>
    </r>
    <r>
      <rPr>
        <sz val="11"/>
        <color rgb="FF000000"/>
        <rFont val="Calibri"/>
      </rPr>
      <t>Note: SNMP v3 targets can only be viewed and configured from the esxcli command.</t>
    </r>
  </si>
  <si>
    <t>V-63277</t>
  </si>
  <si>
    <r>
      <rPr>
        <sz val="11"/>
        <rFont val="Calibri"/>
      </rPr>
      <t>The system must enable bidirectional CHAP authentication for iSCSI traffic.</t>
    </r>
  </si>
  <si>
    <r>
      <rPr>
        <sz val="11"/>
        <color rgb="FF000000"/>
        <rFont val="Calibri"/>
      </rPr>
      <t>From the vSphere Client select the ESXi Host and go to Configuration &gt;&gt; Storage Adapters &gt;&gt; Select the iSCSI adapter &gt;&gt; Properties &gt;&gt; CHAP.  Change CHAP and Mutual CHAP to "Use CHAP" and enter a unique secret.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Get-VMHostHba | Where {$_.Type -eq "iscsi"} | Set-VMHostHba -ChapType Required -ChapName "chapname" -ChapPassword "password" -MutualChapEnabled $true -MutualChapName "mutualchapname" -MutualChapPassword "mutualpassword"</t>
    </r>
  </si>
  <si>
    <r>
      <rPr>
        <sz val="11"/>
        <color rgb="FF000000"/>
        <rFont val="Calibri"/>
      </rPr>
      <t>When enabled, vSphere performs bidirectional authentication of both the iSCSI target and host. There is a potential for a MiTM attack, when not authenticating both the iSCSI target and host, in which an attacker might impersonate either side of the connection to steal data. Bidirectional authentication mitigates this risk.</t>
    </r>
  </si>
  <si>
    <r>
      <rPr>
        <sz val="11"/>
        <color rgb="FF000000"/>
        <rFont val="Calibri"/>
      </rPr>
      <t>From the vSphere Client select the ESXi Host and go to Configuration &gt;&gt; Storage Adapters &gt;&gt; Select the iSCSI adapter &gt;&gt; Properties &gt;&gt; CHAP.  View the CHAP configuration and verify CHAP is required for target and host authentication.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Get-VMHostHba | Where {$_.Type -eq "iscsi"} | Select AuthenticationProperties -ExpandProperty AuthenticationProperties</t>
    </r>
    <r>
      <rPr>
        <sz val="11"/>
        <color rgb="FF000000"/>
        <rFont val="Calibri"/>
      </rPr>
      <t xml:space="preserve">
</t>
    </r>
    <r>
      <rPr>
        <sz val="11"/>
        <color rgb="FF000000"/>
        <rFont val="Calibri"/>
      </rPr>
      <t>If iSCSI is not used, this is not a finding.</t>
    </r>
    <r>
      <rPr>
        <sz val="11"/>
        <color rgb="FF000000"/>
        <rFont val="Calibri"/>
      </rPr>
      <t xml:space="preserve">
</t>
    </r>
    <r>
      <rPr>
        <sz val="11"/>
        <color rgb="FF000000"/>
        <rFont val="Calibri"/>
      </rPr>
      <t>If iSCSI is used and CHAP is not set to required for both the target and host, this is a finding.</t>
    </r>
    <r>
      <rPr>
        <sz val="11"/>
        <color rgb="FF000000"/>
        <rFont val="Calibri"/>
      </rPr>
      <t xml:space="preserve">
</t>
    </r>
    <r>
      <rPr>
        <sz val="11"/>
        <color rgb="FF000000"/>
        <rFont val="Calibri"/>
      </rPr>
      <t>If iSCSI is used and unique CHAP secrets are not used for each host, this is a finding.</t>
    </r>
  </si>
  <si>
    <t>V-63279</t>
  </si>
  <si>
    <r>
      <rPr>
        <sz val="11"/>
        <rFont val="Calibri"/>
      </rPr>
      <t>The system must disable Inter-VM transparent page sharing.</t>
    </r>
  </si>
  <si>
    <r>
      <rPr>
        <sz val="11"/>
        <color rgb="FF000000"/>
        <rFont val="Calibri"/>
      </rPr>
      <t>From the vSphere Client select the ESXi Host and go to Configuration &gt;&gt; Advanced Settings.  Select the Mem.ShareForceSalting value and configure it to 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Mem.ShareForceSalting | Set-AdvancedSetting -Value 2</t>
    </r>
  </si>
  <si>
    <r>
      <rPr>
        <sz val="11"/>
        <color rgb="FF000000"/>
        <rFont val="Calibri"/>
      </rPr>
      <t>Published academic papers have demonstrated that by forcing a flush and reload of cache memory, it is possible to measure memory timings to try and determine an AES encryption key in use on another virtual machine running on the same physical processor of the host server if Transparent Page Sharing is enabled between the two virtual machines. This technique works only in a highly controlled system configured in a non-standard way that VMware believes would not be recreated in a production environment.</t>
    </r>
    <r>
      <rPr>
        <sz val="11"/>
        <color rgb="FF000000"/>
        <rFont val="Calibri"/>
      </rPr>
      <t xml:space="preserve">
</t>
    </r>
    <r>
      <rPr>
        <sz val="11"/>
        <color rgb="FF000000"/>
        <rFont val="Calibri"/>
      </rPr>
      <t>Even though VMware believes information being disclosed in real world conditions is unrealistic, out of an abundance of caution upcoming ESXi Update releases will no longer enable TPS between Virtual Machines by default (TPS will still be utilized within individual VMs).</t>
    </r>
  </si>
  <si>
    <r>
      <rPr>
        <sz val="11"/>
        <color rgb="FF000000"/>
        <rFont val="Calibri"/>
      </rPr>
      <t>From the vSphere Client select the ESXi Host and go to Configuration &gt;&gt; Advanced Settings.  Select the Mem.ShareForceSalting value and verify it is set to 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Mem.ShareForceSalting</t>
    </r>
    <r>
      <rPr>
        <sz val="11"/>
        <color rgb="FF000000"/>
        <rFont val="Calibri"/>
      </rPr>
      <t xml:space="preserve">
</t>
    </r>
    <r>
      <rPr>
        <sz val="11"/>
        <color rgb="FF000000"/>
        <rFont val="Calibri"/>
      </rPr>
      <t>If the Mem.ShareForceSalting setting is not set to 2, this is a finding.</t>
    </r>
  </si>
  <si>
    <t>V-63281</t>
  </si>
  <si>
    <r>
      <rPr>
        <sz val="11"/>
        <rFont val="Calibri"/>
      </rPr>
      <t>The system must configure the firewall to restrict access to services running on the host.</t>
    </r>
  </si>
  <si>
    <r>
      <rPr>
        <sz val="11"/>
        <color rgb="FF000000"/>
        <rFont val="Calibri"/>
      </rPr>
      <t xml:space="preserve">From the vSphere Client select the ESXi Host and go to Configuration &gt;&gt; Security Profile.  Under the Firewall section select properties and for each enabled service click the "Only allow connections from the following networks" option and input the site specific network(s).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$esxcli = Get-EsxCli</t>
    </r>
    <r>
      <rPr>
        <sz val="11"/>
        <color rgb="FF000000"/>
        <rFont val="Calibri"/>
      </rPr>
      <t xml:space="preserve">
</t>
    </r>
    <r>
      <rPr>
        <sz val="11"/>
        <color rgb="FF000000"/>
        <rFont val="Calibri"/>
      </rPr>
      <t>#This disables the allow all rule for the target service</t>
    </r>
    <r>
      <rPr>
        <sz val="11"/>
        <color rgb="FF000000"/>
        <rFont val="Calibri"/>
      </rPr>
      <t xml:space="preserve">
</t>
    </r>
    <r>
      <rPr>
        <sz val="11"/>
        <color rgb="FF000000"/>
        <rFont val="Calibri"/>
      </rPr>
      <t>$esxcli.network.firewall.ruleset.set($false,$true,"sshServer")</t>
    </r>
    <r>
      <rPr>
        <sz val="11"/>
        <color rgb="FF000000"/>
        <rFont val="Calibri"/>
      </rPr>
      <t xml:space="preserve">
</t>
    </r>
    <r>
      <rPr>
        <sz val="11"/>
        <color rgb="FF000000"/>
        <rFont val="Calibri"/>
      </rPr>
      <t>$esxcli.network.firewall.ruleset.allowedip.add("192.168.0.0/24","sshServer")</t>
    </r>
    <r>
      <rPr>
        <sz val="11"/>
        <color rgb="FF000000"/>
        <rFont val="Calibri"/>
      </rPr>
      <t xml:space="preserve">
</t>
    </r>
    <r>
      <rPr>
        <sz val="11"/>
        <color rgb="FF000000"/>
        <rFont val="Calibri"/>
      </rPr>
      <t>This must be done for each enabled service.</t>
    </r>
  </si>
  <si>
    <r>
      <rPr>
        <sz val="11"/>
        <color rgb="FF000000"/>
        <rFont val="Calibri"/>
      </rPr>
      <t>Unrestricted access to services running on an ESXi host can expose a host to outside attacks and unauthorized access. Reduce the risk by configuring the ESXi firewall to only allow access from authorized networks.</t>
    </r>
  </si>
  <si>
    <r>
      <rPr>
        <sz val="11"/>
        <color rgb="FF000000"/>
        <rFont val="Calibri"/>
      </rPr>
      <t xml:space="preserve">From the vSphere Client select the ESXi Host and go to Configuration &gt;&gt; Security Profile.  Under the Firewall section select properties and for each enabled service click Firewall and review the allowed IPs.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Get-VMHostFirewallException | Where {$_.Enabled -eq $true} | Select Name,Enabled,@{N="AllIPEnabled";E={$_.ExtensionData.AllowedHosts.AllIP}}</t>
    </r>
    <r>
      <rPr>
        <sz val="11"/>
        <color rgb="FF000000"/>
        <rFont val="Calibri"/>
      </rPr>
      <t xml:space="preserve">
</t>
    </r>
    <r>
      <rPr>
        <sz val="11"/>
        <color rgb="FF000000"/>
        <rFont val="Calibri"/>
      </rPr>
      <t>If for an enabled service "Allow connections from any IP address" is selected, this is a finding.</t>
    </r>
  </si>
  <si>
    <t>V-63283</t>
  </si>
  <si>
    <r>
      <rPr>
        <sz val="11"/>
        <rFont val="Calibri"/>
      </rPr>
      <t>The system must configure the firewall to block network traffic by default.</t>
    </r>
  </si>
  <si>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Get-VMHostFirewallDefaultPolicy | Set-VMHostFirewallDefaultPolicy -AllowIncoming $false -AllowOutgoing $false</t>
    </r>
  </si>
  <si>
    <r>
      <rPr>
        <sz val="11"/>
        <color rgb="FF000000"/>
        <rFont val="Calibri"/>
      </rPr>
      <t>In addition to service specific firewall rules ESXi has a default firewall rule policy to allow or deny incoming and outgoing traffic.  Reduce the risk of attack by making sure this is set to deny incoming and outgoing traffic.</t>
    </r>
  </si>
  <si>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Get-VMHostFirewallDefaultPolicy</t>
    </r>
    <r>
      <rPr>
        <sz val="11"/>
        <color rgb="FF000000"/>
        <rFont val="Calibri"/>
      </rPr>
      <t xml:space="preserve">
</t>
    </r>
    <r>
      <rPr>
        <sz val="11"/>
        <color rgb="FF000000"/>
        <rFont val="Calibri"/>
      </rPr>
      <t>If the Incoming or Outgoing policies are True, this is a finding.</t>
    </r>
  </si>
  <si>
    <t>V-63285</t>
  </si>
  <si>
    <r>
      <rPr>
        <sz val="11"/>
        <rFont val="Calibri"/>
      </rPr>
      <t>The system must enable BPDU filter on the host to prevent being locked out of physical switch ports with Portfast and BPDU Guard enabled.</t>
    </r>
  </si>
  <si>
    <r>
      <rPr>
        <sz val="11"/>
        <color rgb="FF000000"/>
        <rFont val="Calibri"/>
      </rPr>
      <t>From the vSphere Client select the ESXi Host and go to Configuration &gt;&gt; Advanced Settings.  Select the Net.BlockGuestBPDU value and configure it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Net.BlockGuestBPDU | Set-AdvancedSetting -Value 1</t>
    </r>
  </si>
  <si>
    <r>
      <rPr>
        <sz val="11"/>
        <color rgb="FF000000"/>
        <rFont val="Calibri"/>
      </rPr>
      <t>BPDU Guard and Portfast are commonly enabled on the physical switch to which the ESXi host is directly connected to reduce the STP convergence delay. If a BPDU packet is sent from a virtual machine on the ESXi host to the physical switch so configured, a cascading lockout of all the uplink interfaces from the ESXi host can occur. To prevent this type of lockout, BPDU Filter can be enabled on the ESXi host to drop any BPDU packets being sent to the physical switch. The caveat is that certain SSL VPN which uses Windows bridging capability can legitimately generate BPDU packets. The administrator should verify that there are no legitimate BPDU packets generated by virtual machines on the ESXi host prior to enabling BPDU Filter.  If BPDU Filter is enabled in this situation, enabling Reject Forged Transmits on the virtual switch port group adds protection against Spanning Tree loops.</t>
    </r>
  </si>
  <si>
    <r>
      <rPr>
        <sz val="11"/>
        <color rgb="FF000000"/>
        <rFont val="Calibri"/>
      </rPr>
      <t>From the vSphere Client select the ESXi Host and go to Configuration &gt;&gt; Advanced Settings.  Select the Net.BlockGuestBPDU value and verify it is set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Net.BlockGuestBPDU</t>
    </r>
    <r>
      <rPr>
        <sz val="11"/>
        <color rgb="FF000000"/>
        <rFont val="Calibri"/>
      </rPr>
      <t xml:space="preserve">
</t>
    </r>
    <r>
      <rPr>
        <sz val="11"/>
        <color rgb="FF000000"/>
        <rFont val="Calibri"/>
      </rPr>
      <t>If the Net.BlockGuestBPDU setting is not set to 1, this is a finding.</t>
    </r>
  </si>
  <si>
    <t>V-63287</t>
  </si>
  <si>
    <r>
      <rPr>
        <sz val="11"/>
        <rFont val="Calibri"/>
      </rPr>
      <t>The virtual switch Forged Transmits policy must be set to reject.</t>
    </r>
  </si>
  <si>
    <r>
      <rPr>
        <sz val="11"/>
        <color rgb="FF000000"/>
        <rFont val="Calibri"/>
      </rPr>
      <t>From the vSphere Client go to Configuration &gt;&gt; Networking &gt;&gt; vSphere Standard Switch.  For each virtual switch go to properties and change "Forged Transmits" to reject for the switch and each port group.</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-ForgedTransmits $false</t>
    </r>
    <r>
      <rPr>
        <sz val="11"/>
        <color rgb="FF000000"/>
        <rFont val="Calibri"/>
      </rPr>
      <t xml:space="preserve">
</t>
    </r>
    <r>
      <rPr>
        <sz val="11"/>
        <color rgb="FF000000"/>
        <rFont val="Calibri"/>
      </rPr>
      <t>Get-VirtualPortGroup | Get-SecurityPolicy | Set-SecurityPolicy -ForgedTransmitsInherited $true</t>
    </r>
  </si>
  <si>
    <r>
      <rPr>
        <sz val="11"/>
        <color rgb="FF000000"/>
        <rFont val="Calibri"/>
      </rPr>
      <t xml:space="preserve">If the virtual machine operating system changes the MAC address, the operating system can send frames with an impersonated source MAC address at any time. This allows an operating system to stage malicious attacks on the devices in a network by impersonating a network adaptor authorized by the receiving network. </t>
    </r>
    <r>
      <rPr>
        <sz val="11"/>
        <color rgb="FF000000"/>
        <rFont val="Calibri"/>
      </rPr>
      <t xml:space="preserve">
</t>
    </r>
    <r>
      <rPr>
        <sz val="11"/>
        <color rgb="FF000000"/>
        <rFont val="Calibri"/>
      </rPr>
      <t xml:space="preserve">This means the virtual switch does not compare the source and effective MAC addresses.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protect against MAC address impersonation, all virtual switches should have forged transmissions set to Reject. Reject Forged Transmit can be set at the vSwitch and/or the Portgroup level. You can override switch level settings at the Portgroup level.</t>
    </r>
  </si>
  <si>
    <r>
      <rPr>
        <sz val="11"/>
        <color rgb="FF000000"/>
        <rFont val="Calibri"/>
      </rPr>
      <t>From the vSphere Client go to Configuration &gt;&gt; Networking &gt;&gt; vSphere Standard Switch.  View the properties on each virtual switch and port group and verify "Forged Transmits"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t>
    </r>
    <r>
      <rPr>
        <sz val="11"/>
        <color rgb="FF000000"/>
        <rFont val="Calibri"/>
      </rPr>
      <t xml:space="preserve">
</t>
    </r>
    <r>
      <rPr>
        <sz val="11"/>
        <color rgb="FF000000"/>
        <rFont val="Calibri"/>
      </rPr>
      <t>If the "Forged Transmits" policy is set to accept, this is a finding.</t>
    </r>
  </si>
  <si>
    <t>V-63289</t>
  </si>
  <si>
    <r>
      <rPr>
        <sz val="11"/>
        <rFont val="Calibri"/>
      </rPr>
      <t>The virtual switch MAC Address Change policy must be set to reject.</t>
    </r>
  </si>
  <si>
    <r>
      <rPr>
        <sz val="11"/>
        <color rgb="FF000000"/>
        <rFont val="Calibri"/>
      </rPr>
      <t>From the vSphere Client go to Configuration &gt;&gt; Networking &gt;&gt; vSphere Standard Switch.  For each virtual switch go to properties and change "MAC Address Changes" to reject for the switch and each port group.</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-MacChanges $false</t>
    </r>
    <r>
      <rPr>
        <sz val="11"/>
        <color rgb="FF000000"/>
        <rFont val="Calibri"/>
      </rPr>
      <t xml:space="preserve">
</t>
    </r>
    <r>
      <rPr>
        <sz val="11"/>
        <color rgb="FF000000"/>
        <rFont val="Calibri"/>
      </rPr>
      <t>Get-VirtualPortGroup | Get-SecurityPolicy | Set-SecurityPolicy -MacChangesInherited $true</t>
    </r>
  </si>
  <si>
    <r>
      <rPr>
        <sz val="11"/>
        <color rgb="FF000000"/>
        <rFont val="Calibri"/>
      </rPr>
      <t>If the virtual machine operating system changes the MAC address, it can send frames with an impersonated source MAC address at any time. This allows it to stage malicious attacks on the devices in a network by impersonating a network adaptor authorized by the receiving network. This will prevent VMs from changing their effective MAC address. It will affect applications that require this functionality. This will also affect how a layer 2 bridge will operate. This will also affect applications that require a specific MAC address for licensing. Reject MAC Changes can be set at the vSwitch and/or the Portgroup level. You can override switch level settings at the Portgroup level.</t>
    </r>
  </si>
  <si>
    <r>
      <rPr>
        <sz val="11"/>
        <color rgb="FF000000"/>
        <rFont val="Calibri"/>
      </rPr>
      <t>From the vSphere Client go to Configuration &gt;&gt; Networking &gt;&gt; vSphere Standard Switch.  View the properties on each virtual switch and port group and verify "MAC Address Changes"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t>
    </r>
    <r>
      <rPr>
        <sz val="11"/>
        <color rgb="FF000000"/>
        <rFont val="Calibri"/>
      </rPr>
      <t xml:space="preserve">
</t>
    </r>
    <r>
      <rPr>
        <sz val="11"/>
        <color rgb="FF000000"/>
        <rFont val="Calibri"/>
      </rPr>
      <t>If the "MAC Address Changes" policy is set to accept, this is a finding.</t>
    </r>
  </si>
  <si>
    <t>V-63291</t>
  </si>
  <si>
    <r>
      <rPr>
        <sz val="11"/>
        <rFont val="Calibri"/>
      </rPr>
      <t>The virtual switch Promiscuous Mode policy must be set to reject.</t>
    </r>
  </si>
  <si>
    <r>
      <rPr>
        <sz val="11"/>
        <color rgb="FF000000"/>
        <rFont val="Calibri"/>
      </rPr>
      <t>From the vSphere Client go to Configuration &gt;&gt; Networking &gt;&gt; vSphere Standard Switch.  For each virtual switch go to properties and change "Promiscuous Mode" to reject for the switch and each port group.</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-AllowPromiscuous $false</t>
    </r>
    <r>
      <rPr>
        <sz val="11"/>
        <color rgb="FF000000"/>
        <rFont val="Calibri"/>
      </rPr>
      <t xml:space="preserve">
</t>
    </r>
    <r>
      <rPr>
        <sz val="11"/>
        <color rgb="FF000000"/>
        <rFont val="Calibri"/>
      </rPr>
      <t>Get-VirtualPortGroup | Get-SecurityPolicy | Set-SecurityPolicy -AllowPromiscuousInherited $true</t>
    </r>
  </si>
  <si>
    <r>
      <rPr>
        <sz val="11"/>
        <color rgb="FF000000"/>
        <rFont val="Calibri"/>
      </rPr>
      <t>When promiscuous mode is enabled for a virtual switch all virtual machines connected to the Portgroup have the potential of reading all packets across that network, meaning only the virtual machines connected to that Portgroup. Promiscuous mode is disabled by default on the ESXi Server, and this is the recommended setting. Promiscuous mode can be set at the vSwitch and/or the Portgroup level. You can override switch level settings at the Portgroup level.</t>
    </r>
  </si>
  <si>
    <r>
      <rPr>
        <sz val="11"/>
        <color rgb="FF000000"/>
        <rFont val="Calibri"/>
      </rPr>
      <t>From the vSphere Client go to Configuration &gt;&gt; Networking &gt;&gt; vSphere Standard Switch.  View the properties on each virtual switch and port group and verify "Promiscuous Mode"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t>
    </r>
    <r>
      <rPr>
        <sz val="11"/>
        <color rgb="FF000000"/>
        <rFont val="Calibri"/>
      </rPr>
      <t xml:space="preserve">
</t>
    </r>
    <r>
      <rPr>
        <sz val="11"/>
        <color rgb="FF000000"/>
        <rFont val="Calibri"/>
      </rPr>
      <t>If the "Promiscuous Mode" policy is set to accept, this is a finding.</t>
    </r>
  </si>
  <si>
    <t>V-63293</t>
  </si>
  <si>
    <r>
      <rPr>
        <sz val="11"/>
        <rFont val="Calibri"/>
      </rPr>
      <t>The system must prevent unintended use of the dvFilter network APIs.</t>
    </r>
  </si>
  <si>
    <r>
      <rPr>
        <sz val="11"/>
        <color rgb="FF000000"/>
        <rFont val="Calibri"/>
      </rPr>
      <t>From the vSphere Client select the ESXi Host and go to Configuration &gt;&gt; Advanced Settings.  Select the Net.DVFilterBindIpAddress setting and remove any incorrect addresses.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Net.DVFilterBindIpAddress | Set-AdvancedSetting -Value ""</t>
    </r>
  </si>
  <si>
    <r>
      <rPr>
        <sz val="11"/>
        <color rgb="FF000000"/>
        <rFont val="Calibri"/>
      </rPr>
      <t>If you are not using products that make use of the dvfilter network API, the host should not be configured to send network information to a VM. If the API is enabled an attacker might attempt to connect a VM to it thereby potentially providing access to the network of other VMs on the host. If you are using a product that makes use of this API then verify that the host has been configured correctly. If you are not using such a product make sure the setting is blank.</t>
    </r>
  </si>
  <si>
    <r>
      <rPr>
        <sz val="11"/>
        <color rgb="FF000000"/>
        <rFont val="Calibri"/>
      </rPr>
      <t>From the vSphere Client select the ESXi Host and go to Configuration &gt;&gt; Advanced Settings.  Select the Net.DVFilterBindIpAddress value and verify the value is blank or the correct IP address of a security appliance if in use.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Net.DVFilterBindIpAddress</t>
    </r>
    <r>
      <rPr>
        <sz val="11"/>
        <color rgb="FF000000"/>
        <rFont val="Calibri"/>
      </rPr>
      <t xml:space="preserve">
</t>
    </r>
    <r>
      <rPr>
        <sz val="11"/>
        <color rgb="FF000000"/>
        <rFont val="Calibri"/>
      </rPr>
      <t>If the Net.DVFilterBindIpAddress is not blank and security appliances are not in use on the host, this is a finding.</t>
    </r>
  </si>
  <si>
    <t>V-63295</t>
  </si>
  <si>
    <r>
      <rPr>
        <sz val="11"/>
        <rFont val="Calibri"/>
      </rPr>
      <t>All port groups must be configured to a value other than that of the native VLAN.</t>
    </r>
  </si>
  <si>
    <r>
      <rPr>
        <sz val="11"/>
        <color rgb="FF000000"/>
        <rFont val="Calibri"/>
      </rPr>
      <t>From the vSphere Client select the ESXi Host and go to Configuration &gt;&gt; Networking &gt;&gt; Select properties on the virtual switch &gt;&gt; Select the port group and click Edit.  Change the VLAN ID to a non-native VLAN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</si>
  <si>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ESXi does not use the concept of native VLAN. Frames with VLAN specified in the port group will have a tag, but frames with VLAN not specified in the port group are not tagged and therefore will end up as belonging to native VLAN of the physical switch. For example, frames on VLAN 1 from a Cisco physical switch will be untagged, because this is considered as the native VLAN. However, frames from ESXi specified as VLAN 1 will be tagged with a "1"; therefore, traffic from ESXi that is destined for the native VLAN will not be correctly routed (because it is tagged with a "1" instead of being untagged), and traffic from the physical switch coming from the native VLAN will not be visible (because it is not tagged). If the ESXi virtual switch port group uses the native VLAN ID, traffic from those VMs will not be visible to the native VLAN on the switch, because the switch is expecting untagged traffic.</t>
    </r>
  </si>
  <si>
    <r>
      <rPr>
        <sz val="11"/>
        <color rgb="FF000000"/>
        <rFont val="Calibri"/>
      </rPr>
      <t>From the vSphere Client select the ESXi Host and go to Configuration &gt;&gt; Networking.  Review the port group VLAN tags and verify they are not set to the native VLAN ID of the attached physical switch.</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 Select Name, VLanId</t>
    </r>
    <r>
      <rPr>
        <sz val="11"/>
        <color rgb="FF000000"/>
        <rFont val="Calibri"/>
      </rPr>
      <t xml:space="preserve">
</t>
    </r>
    <r>
      <rPr>
        <sz val="11"/>
        <color rgb="FF000000"/>
        <rFont val="Calibri"/>
      </rPr>
      <t>If any port group is configured with the native VLAN of the ESXi hosts attached physical switch, this is a finding.</t>
    </r>
  </si>
  <si>
    <t>V-63297</t>
  </si>
  <si>
    <r>
      <rPr>
        <sz val="11"/>
        <rFont val="Calibri"/>
      </rPr>
      <t>All port groups must not be configured to VLAN 4095 unless Virtual Guest Tagging (VGT) is required.</t>
    </r>
  </si>
  <si>
    <r>
      <rPr>
        <sz val="11"/>
        <color rgb="FF000000"/>
        <rFont val="Calibri"/>
      </rPr>
      <t>From the vSphere Client select the ESXi Host and go to Configuration &gt;&gt; Networking &gt;&gt; Select properties on the virtual switch &gt;&gt; Select the port group and click Edit.  Change the VLAN ID to not be 4095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</si>
  <si>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When a port group is set to VLAN 4095, this activates VGT mode. In this mode, the vSwitch passes all network frames to the guest VM without modifying the VLAN tags, leaving it up to the guest to deal with them. VLAN 4095 should be used only if the guest has been specifically configured to manage VLAN tags itself. If VGT is enabled inappropriately, it might cause denial-of-service or allow a guest VM to interact with traffic on an unauthorized VLAN.</t>
    </r>
  </si>
  <si>
    <r>
      <rPr>
        <sz val="11"/>
        <color rgb="FF000000"/>
        <rFont val="Calibri"/>
      </rPr>
      <t>From the vSphere Client select the ESXi Host and go to Configuration &gt;&gt; Networking.  Review the port group VLAN tags and verify they are not set 4095.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 Select Name, VLanID</t>
    </r>
    <r>
      <rPr>
        <sz val="11"/>
        <color rgb="FF000000"/>
        <rFont val="Calibri"/>
      </rPr>
      <t xml:space="preserve">
</t>
    </r>
    <r>
      <rPr>
        <sz val="11"/>
        <color rgb="FF000000"/>
        <rFont val="Calibri"/>
      </rPr>
      <t>If any port group is configured with VLAN 4095 and is not documented as a needed exception, this is a finding.</t>
    </r>
  </si>
  <si>
    <t>V-63299</t>
  </si>
  <si>
    <r>
      <rPr>
        <sz val="11"/>
        <rFont val="Calibri"/>
      </rPr>
      <t>All port groups must not be configured to VLAN values reserved by upstream physical switches.</t>
    </r>
  </si>
  <si>
    <r>
      <rPr>
        <sz val="11"/>
        <color rgb="FF000000"/>
        <rFont val="Calibri"/>
      </rPr>
      <t>From the vSphere Client select the ESXi Host and go to Configuration &gt;&gt; Networking &gt;&gt; Select properties on the virtual switch &gt;&gt; Select the port group and click Edit.  Change the VLAN ID to not be a reserved VLAN ID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</si>
  <si>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Certain physical switches reserve certain VLAN IDs for internal purposes and often disallow traffic configured to these values. For example, Cisco Catalyst switches typically reserve VLANs 1001–1024 and 4094, while Nexus switches typically reserve 3968–4047 and 4094. Check with the documentation for your specific switch. Using a reserved VLAN might result in a denial of service on the network.</t>
    </r>
  </si>
  <si>
    <r>
      <rPr>
        <sz val="11"/>
        <color rgb="FF000000"/>
        <rFont val="Calibri"/>
      </rPr>
      <t>From the vSphere Client select the ESXi Host and go to Configuration &gt;&gt; Networking.  Review the port group VLAN tags and verify they are not set to a reserved VLAN ID.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 Select Name, VLanId</t>
    </r>
    <r>
      <rPr>
        <sz val="11"/>
        <color rgb="FF000000"/>
        <rFont val="Calibri"/>
      </rPr>
      <t xml:space="preserve">
</t>
    </r>
    <r>
      <rPr>
        <sz val="11"/>
        <color rgb="FF000000"/>
        <rFont val="Calibri"/>
      </rPr>
      <t>If any port group is configured with a reserved VLAN ID, this is a finding.</t>
    </r>
  </si>
  <si>
    <t>V-63301</t>
  </si>
  <si>
    <r>
      <rPr>
        <sz val="11"/>
        <rFont val="Calibri"/>
      </rPr>
      <t>The non-negotiate option must be configured for trunk links between external physical switches and virtual switches in VST mode.</t>
    </r>
  </si>
  <si>
    <r>
      <rPr>
        <sz val="11"/>
        <color rgb="FF000000"/>
        <rFont val="Calibri"/>
      </rPr>
      <t>Note: This check refers to an entity outside the physical scope of the ESXi server system. Document the configuration of external switch ports as trunk ports. Log in to the vendor-specific physical switch and disable DTP on the physical switch ports connected to the ESXi Host. Update the documentation on a regular basis or whenever modifications are made to either ESXi hosts or the upstream external switch ports.</t>
    </r>
  </si>
  <si>
    <r>
      <rPr>
        <sz val="11"/>
        <color rgb="FF000000"/>
        <rFont val="Calibri"/>
      </rPr>
      <t>In order to communicate with virtual switches in VST mode, external switch ports must be configured as trunk ports. VST mode does not support Dynamic Trunking Protocol (DTP), so the trunk must be static and unconditional. The auto or desirable physical switch settings do not work with the ESXi Server because the physical switch communicates with the ESXi Server using DTP. The non-negotiate and on options unconditionally enable VLAN trunking on the physical switch and create a VLAN trunk link between the ESXi Server and the physical switch. The difference between non-negotiate and on options is that on mode still sends out DTP frames, whereas the non-negotiate option does not.  The non-negotiate option should be used for all VLAN trunks, to minimize unnecessary network traffic for virtual switches in VST mode.</t>
    </r>
  </si>
  <si>
    <r>
      <rPr>
        <sz val="11"/>
        <color rgb="FF000000"/>
        <rFont val="Calibri"/>
      </rPr>
      <t>Note: This check refers to an entity outside the physical scope of the ESXi server system. The configuration of external switch ports as trunk ports must be documented. Virtual Switch Tagging (VST) mode does not support Dynamic Trunking Protocol (DTP), so the trunk must be static and unconditional. Inspect the documentation and verify that the documentation is correct and updated on a regular basis and/or whenever modifications are made to either ESXi hosts or the upstream external switch ports.</t>
    </r>
    <r>
      <rPr>
        <sz val="11"/>
        <color rgb="FF000000"/>
        <rFont val="Calibri"/>
      </rPr>
      <t xml:space="preserve">
</t>
    </r>
    <r>
      <rPr>
        <sz val="11"/>
        <color rgb="FF000000"/>
        <rFont val="Calibri"/>
      </rPr>
      <t>If DTP is enabled on the physical switch ports connected to the ESXi Host, this is a finding.</t>
    </r>
  </si>
  <si>
    <t>V-63303</t>
  </si>
  <si>
    <r>
      <rPr>
        <sz val="11"/>
        <rFont val="Calibri"/>
      </rPr>
      <t>All physical switch ports must be configured with spanning tree disabled.</t>
    </r>
  </si>
  <si>
    <r>
      <rPr>
        <sz val="11"/>
        <color rgb="FF000000"/>
        <rFont val="Calibri"/>
      </rPr>
      <t>Note: This fix refers to an entity outside the scope of the ESXi server system. Document the upstream physical switch configuration for spanning tree protocol disablement and/or portfast configuration for all physical ports connected to ESXi hosts. Log in to the physical switch(es) and disable spanning tree protocol and/or configure portfast for all physical ports connected to ESXi hosts. Update the documentation on a regular basis or whenever modifications are made to either ESXi hosts or the upstream physical switches.</t>
    </r>
  </si>
  <si>
    <r>
      <rPr>
        <sz val="11"/>
        <color rgb="FF000000"/>
        <rFont val="Calibri"/>
      </rPr>
      <t>Since VMware virtual switches do not support STP, the ESXi host-connected physical switch ports must have portfast configured if spanning tree is enabled to avoid loops within the physical switch network. If these are not set, potential performance and connectivity issues might arise.</t>
    </r>
  </si>
  <si>
    <r>
      <rPr>
        <sz val="11"/>
        <color rgb="FF000000"/>
        <rFont val="Calibri"/>
      </rPr>
      <t>Note: This check refers to an entity outside the physical scope of the ESXi server system. The configuration of upstream physical switches must be documented to ensure that spanning tree protocol is disabled and/or portfast is configured for all physical ports connected to ESXi hosts. Inspect the documentation and verify that the documentation is updated on a regular basis and/or whenever modifications are made to either ESXi hosts or the upstream physical switches. Alternatively, log in to the physical switch and verify that spanning tree protocol is disabled and/or portfast is configured for all physical ports connected to ESXi hosts.</t>
    </r>
    <r>
      <rPr>
        <sz val="11"/>
        <color rgb="FF000000"/>
        <rFont val="Calibri"/>
      </rPr>
      <t xml:space="preserve">
</t>
    </r>
    <r>
      <rPr>
        <sz val="11"/>
        <color rgb="FF000000"/>
        <rFont val="Calibri"/>
      </rPr>
      <t>If the physical switch's spanning tree protocol is not disabled or portfast is not configured for all physical ports connected to ESXi hosts, this is a finding.</t>
    </r>
  </si>
  <si>
    <t>V-63305</t>
  </si>
  <si>
    <r>
      <rPr>
        <sz val="11"/>
        <rFont val="Calibri"/>
      </rPr>
      <t>Virtual switch VLANs must be fully documented and have only the required VLANs.</t>
    </r>
  </si>
  <si>
    <r>
      <rPr>
        <sz val="11"/>
        <color rgb="FF000000"/>
        <rFont val="Calibri"/>
      </rPr>
      <t>Note: This fix refers to an entity outside the scope of the ESXi server system.</t>
    </r>
    <r>
      <rPr>
        <sz val="11"/>
        <color rgb="FF000000"/>
        <rFont val="Calibri"/>
      </rPr>
      <t xml:space="preserve">
</t>
    </r>
    <r>
      <rPr>
        <sz val="11"/>
        <color rgb="FF000000"/>
        <rFont val="Calibri"/>
      </rPr>
      <t>Remove any VLANs trunked across physical ports connected to ESXi hosts that are not in use.</t>
    </r>
  </si>
  <si>
    <r>
      <rPr>
        <sz val="11"/>
        <color rgb="FF000000"/>
        <rFont val="Calibri"/>
      </rPr>
      <t>When defining a physical switch port for trunk mode, only specified VLANs must be configured on the VLAN trunk link. The risk with not fully documenting all VLANs on the vSwitch is that it is possible that a physical trunk port might be configured without needed VLANs, or with unneeded VLANs, potentially enabling an administrator to either accidentally or maliciously connect a VM to an unauthorized VLAN.</t>
    </r>
  </si>
  <si>
    <r>
      <rPr>
        <sz val="11"/>
        <color rgb="FF000000"/>
        <rFont val="Calibri"/>
      </rPr>
      <t>Note: This check refers to an entity outside the physical scope of the ESXi server system. The configuration of upstream physical switches must be documented to ensure that unneeded VLANs are configured for all physical ports connected to ESXi hosts. Inspect the documentation and verify that the documentation is updated on a regular basis and/or whenever modifications are made to either ESXi hosts or the upstream physical switches. Alternatively, log in to the physical switch and verify that only needed VLANs are configured for all physical ports connected to ESXi hosts.</t>
    </r>
    <r>
      <rPr>
        <sz val="11"/>
        <color rgb="FF000000"/>
        <rFont val="Calibri"/>
      </rPr>
      <t xml:space="preserve">
</t>
    </r>
    <r>
      <rPr>
        <sz val="11"/>
        <color rgb="FF000000"/>
        <rFont val="Calibri"/>
      </rPr>
      <t>If the physical switch's configuration is trunked VLANs that are not used by ESXi for all physical ports connected to ESXi hosts, this is a finding.</t>
    </r>
  </si>
  <si>
    <t>V-63309</t>
  </si>
  <si>
    <r>
      <rPr>
        <sz val="11"/>
        <rFont val="Calibri"/>
      </rPr>
      <t>The system must not provide root/administrator level access to CIM-based hardware monitoring tools or other third-party applications.</t>
    </r>
  </si>
  <si>
    <r>
      <rPr>
        <sz val="11"/>
        <color rgb="FF000000"/>
        <rFont val="Calibri"/>
      </rPr>
      <t>From the vSphere client, select the ESXi host; go to "Local Users and Groups". Create a limited-privileged, read-only service account for CIM. Place the CIM account into the "root" group. Select Users and right-click in the user screen. Select "Add", then Add a new user. If write access is required only grant the minimum required privileges. CIM accounts should be limited to the "Host &gt;&gt; Config &gt;&gt; System Management" and "Host &gt;&gt; CIM &gt;&gt; CIMInteraction" privileges.</t>
    </r>
  </si>
  <si>
    <r>
      <rPr>
        <sz val="11"/>
        <color rgb="FF000000"/>
        <rFont val="Calibri"/>
      </rPr>
      <t>The CIM system provides an interface that enables hardware-level management from remote applications via a set of standard APIs. Create a limited-privilege, read-only service account for CIM. Grant this role to the user on the ESXi server.  Place this user in the Exception Users list.  When/where write access is required, create/enable a limited-privilege, service account and grant only the minimum required privileges.</t>
    </r>
  </si>
  <si>
    <r>
      <rPr>
        <sz val="11"/>
        <color rgb="FF000000"/>
        <rFont val="Calibri"/>
      </rPr>
      <t>If the CIM account does not exist, this check is not applicable.</t>
    </r>
    <r>
      <rPr>
        <sz val="11"/>
        <color rgb="FF000000"/>
        <rFont val="Calibri"/>
      </rPr>
      <t xml:space="preserve">
</t>
    </r>
    <r>
      <rPr>
        <sz val="11"/>
        <color rgb="FF000000"/>
        <rFont val="Calibri"/>
      </rPr>
      <t>If write access is required, this check is not applicable.</t>
    </r>
    <r>
      <rPr>
        <sz val="11"/>
        <color rgb="FF000000"/>
        <rFont val="Calibri"/>
      </rPr>
      <t xml:space="preserve">
</t>
    </r>
    <r>
      <rPr>
        <sz val="11"/>
        <color rgb="FF000000"/>
        <rFont val="Calibri"/>
      </rPr>
      <t>From the vSphere client, select the ESXi host, and go to "Permissions". Select the CIM account user, then right-click and select properties to verify read-only access.</t>
    </r>
    <r>
      <rPr>
        <sz val="11"/>
        <color rgb="FF000000"/>
        <rFont val="Calibri"/>
      </rPr>
      <t xml:space="preserve">
</t>
    </r>
    <r>
      <rPr>
        <sz val="11"/>
        <color rgb="FF000000"/>
        <rFont val="Calibri"/>
      </rPr>
      <t>If write access is not required and the access level is not "read-only", this is a finding.</t>
    </r>
  </si>
  <si>
    <t>V-63311</t>
  </si>
  <si>
    <r>
      <rPr>
        <sz val="11"/>
        <rFont val="Calibri"/>
      </rPr>
      <t>The system must verify the integrity of the installation media before installing ESXi.</t>
    </r>
  </si>
  <si>
    <r>
      <rPr>
        <sz val="11"/>
        <color rgb="FF000000"/>
        <rFont val="Calibri"/>
      </rPr>
      <t xml:space="preserve">If the hash returned from the md5sum or sha1sum commands do not match the vendor's hash, the downloaded software must be discarded. </t>
    </r>
    <r>
      <rPr>
        <sz val="11"/>
        <color rgb="FF000000"/>
        <rFont val="Calibri"/>
      </rPr>
      <t xml:space="preserve">
</t>
    </r>
    <r>
      <rPr>
        <sz val="11"/>
        <color rgb="FF000000"/>
        <rFont val="Calibri"/>
      </rPr>
      <t>If the physical media is obtained from VMware and the security seal is broken, the software must be returned to VMware for replacement.</t>
    </r>
  </si>
  <si>
    <r>
      <rPr>
        <sz val="11"/>
        <color rgb="FF000000"/>
        <rFont val="Calibri"/>
      </rPr>
      <t>Always check the SHA1 hash after downloading an ISO, offline bundle, or patch to ensure integrity and authenticity of the downloaded files.</t>
    </r>
  </si>
  <si>
    <r>
      <rPr>
        <sz val="11"/>
        <color rgb="FF000000"/>
        <rFont val="Calibri"/>
      </rPr>
      <t xml:space="preserve">The downloaded ISO, offline bundle, or patch hash must be verified against the vendor's checksum to ensure the integrity and authenticity of the files. </t>
    </r>
    <r>
      <rPr>
        <sz val="11"/>
        <color rgb="FF000000"/>
        <rFont val="Calibri"/>
      </rPr>
      <t xml:space="preserve">
</t>
    </r>
    <r>
      <rPr>
        <sz val="11"/>
        <color rgb="FF000000"/>
        <rFont val="Calibri"/>
      </rPr>
      <t>See some typical command line example(s) for both the md5 and sha1 hash check(s) directly below.</t>
    </r>
    <r>
      <rPr>
        <sz val="11"/>
        <color rgb="FF000000"/>
        <rFont val="Calibri"/>
      </rPr>
      <t xml:space="preserve">
</t>
    </r>
    <r>
      <rPr>
        <sz val="11"/>
        <color rgb="FF000000"/>
        <rFont val="Calibri"/>
      </rPr>
      <t># md5sum &lt;filename&gt;.iso</t>
    </r>
    <r>
      <rPr>
        <sz val="11"/>
        <color rgb="FF000000"/>
        <rFont val="Calibri"/>
      </rPr>
      <t xml:space="preserve">
</t>
    </r>
    <r>
      <rPr>
        <sz val="11"/>
        <color rgb="FF000000"/>
        <rFont val="Calibri"/>
      </rPr>
      <t># sha1sum &lt;filename&gt;.iso</t>
    </r>
    <r>
      <rPr>
        <sz val="11"/>
        <color rgb="FF000000"/>
        <rFont val="Calibri"/>
      </rPr>
      <t xml:space="preserve">
</t>
    </r>
    <r>
      <rPr>
        <sz val="11"/>
        <color rgb="FF000000"/>
        <rFont val="Calibri"/>
      </rPr>
      <t>If any of the system's downloaded ISO, offline bundle, or system patch hashes cannot be verified against the vendor's checksum, this is a finding.</t>
    </r>
  </si>
  <si>
    <t>V-63313</t>
  </si>
  <si>
    <r>
      <rPr>
        <sz val="11"/>
        <rFont val="Calibri"/>
      </rPr>
      <t>The system must have all security patches and updates installed.</t>
    </r>
  </si>
  <si>
    <r>
      <rPr>
        <sz val="11"/>
        <color rgb="FF000000"/>
        <rFont val="Calibri"/>
      </rPr>
      <t>If vCenter Update Manager is used on the network, hosts can be remediated from the vSphere Client.  From the vSphere Client go to Hosts and Clusters &gt; Update Manager tab and select a non-compliant host and click the Remediate button.</t>
    </r>
    <r>
      <rPr>
        <sz val="11"/>
        <color rgb="FF000000"/>
        <rFont val="Calibri"/>
      </rPr>
      <t xml:space="preserve">
</t>
    </r>
    <r>
      <rPr>
        <sz val="11"/>
        <color rgb="FF000000"/>
        <rFont val="Calibri"/>
      </rPr>
      <t>To manually remediate a host the patch file must be copied locally and the following command run:</t>
    </r>
    <r>
      <rPr>
        <sz val="11"/>
        <color rgb="FF000000"/>
        <rFont val="Calibri"/>
      </rPr>
      <t xml:space="preserve">
</t>
    </r>
    <r>
      <rPr>
        <sz val="11"/>
        <color rgb="FF000000"/>
        <rFont val="Calibri"/>
      </rPr>
      <t>esxcli software vib update -d &lt;path to offline patch bundle.zip&gt;</t>
    </r>
  </si>
  <si>
    <r>
      <rPr>
        <sz val="11"/>
        <color rgb="FF000000"/>
        <rFont val="Calibri"/>
      </rPr>
      <t>Installing software updates is a fundamental mitigation against the exploitation of publicly-known vulnerabilities.</t>
    </r>
  </si>
  <si>
    <r>
      <rPr>
        <sz val="11"/>
        <color rgb="FF000000"/>
        <rFont val="Calibri"/>
      </rPr>
      <t>If vCenter Update Manager is used on the network it can be used to scan all hosts for missing patches.  From the vSphere Client go to Hosts and Clusters &gt;&gt; Update Manager tab and select scan to view all hosts’ compliance status.</t>
    </r>
    <r>
      <rPr>
        <sz val="11"/>
        <color rgb="FF000000"/>
        <rFont val="Calibri"/>
      </rPr>
      <t xml:space="preserve">
</t>
    </r>
    <r>
      <rPr>
        <sz val="11"/>
        <color rgb="FF000000"/>
        <rFont val="Calibri"/>
      </rPr>
      <t>If vCenter Update Manager is not used, a host’s compliance status must be manually determined by the build number.  The following VMware KB 1014508 can be used to correlate patches with build numbers.</t>
    </r>
    <r>
      <rPr>
        <sz val="11"/>
        <color rgb="FF000000"/>
        <rFont val="Calibri"/>
      </rPr>
      <t xml:space="preserve">
</t>
    </r>
    <r>
      <rPr>
        <sz val="11"/>
        <color rgb="FF000000"/>
        <rFont val="Calibri"/>
      </rPr>
      <t>If the ESXi host does not have the latest patches, this is a finding.</t>
    </r>
    <r>
      <rPr>
        <sz val="11"/>
        <color rgb="FF000000"/>
        <rFont val="Calibri"/>
      </rPr>
      <t xml:space="preserve">
</t>
    </r>
    <r>
      <rPr>
        <sz val="11"/>
        <color rgb="FF000000"/>
        <rFont val="Calibri"/>
      </rPr>
      <t>If the ESXi host is not on a supported release, this is a finding.</t>
    </r>
    <r>
      <rPr>
        <sz val="11"/>
        <color rgb="FF000000"/>
        <rFont val="Calibri"/>
      </rPr>
      <t xml:space="preserve">
</t>
    </r>
    <r>
      <rPr>
        <sz val="11"/>
        <color rgb="FF000000"/>
        <rFont val="Calibri"/>
      </rPr>
      <t>VMware also publishes Advisories on security patches, and offers a way to subscribe to email alerts for them.</t>
    </r>
    <r>
      <rPr>
        <sz val="11"/>
        <color rgb="FF000000"/>
        <rFont val="Calibri"/>
      </rPr>
      <t xml:space="preserve">
</t>
    </r>
    <r>
      <rPr>
        <sz val="11"/>
        <color rgb="FF000000"/>
        <rFont val="Calibri"/>
      </rPr>
      <t>https://www.vmware.com/support/policies/security_response</t>
    </r>
  </si>
  <si>
    <t>V-63465</t>
  </si>
  <si>
    <r>
      <rPr>
        <sz val="11"/>
        <rFont val="Calibri"/>
      </rPr>
      <t>The system must enable lockdown mode to restrict remote access.</t>
    </r>
  </si>
  <si>
    <r>
      <rPr>
        <sz val="11"/>
        <color rgb="FF000000"/>
        <rFont val="Calibri"/>
      </rPr>
      <t xml:space="preserve">From the vSphere Web Client, select the ESXi Host and go to Manage &gt;&gt; Settings &gt;&gt; System &gt;&gt; Security Profile.  </t>
    </r>
    <r>
      <rPr>
        <sz val="11"/>
        <color rgb="FF000000"/>
        <rFont val="Calibri"/>
      </rPr>
      <t xml:space="preserve">
</t>
    </r>
    <r>
      <rPr>
        <sz val="11"/>
        <color rgb="FF000000"/>
        <rFont val="Calibri"/>
      </rPr>
      <t>Click edit on "Lockdown Mode" and set to Enabled (Normal or Strict).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$level = "lockdownNormal" OR "lockdownStrict"</t>
    </r>
    <r>
      <rPr>
        <sz val="11"/>
        <color rgb="FF000000"/>
        <rFont val="Calibri"/>
      </rPr>
      <t xml:space="preserve">
</t>
    </r>
    <r>
      <rPr>
        <sz val="11"/>
        <color rgb="FF000000"/>
        <rFont val="Calibri"/>
      </rPr>
      <t>$vmhost = Get-VMHost -Name &lt;hostname&gt; | Get-View</t>
    </r>
    <r>
      <rPr>
        <sz val="11"/>
        <color rgb="FF000000"/>
        <rFont val="Calibri"/>
      </rPr>
      <t xml:space="preserve">
</t>
    </r>
    <r>
      <rPr>
        <sz val="11"/>
        <color rgb="FF000000"/>
        <rFont val="Calibri"/>
      </rPr>
      <t>$lockdown = Get-View $vmhost.ConfigManager.HostAccessManager</t>
    </r>
    <r>
      <rPr>
        <sz val="11"/>
        <color rgb="FF000000"/>
        <rFont val="Calibri"/>
      </rPr>
      <t xml:space="preserve">
</t>
    </r>
    <r>
      <rPr>
        <sz val="11"/>
        <color rgb="FF000000"/>
        <rFont val="Calibri"/>
      </rPr>
      <t>$lockdown.ChangeLockdownMode($level)</t>
    </r>
    <r>
      <rPr>
        <sz val="11"/>
        <color rgb="FF000000"/>
        <rFont val="Calibri"/>
      </rPr>
      <t xml:space="preserve">
</t>
    </r>
    <r>
      <rPr>
        <sz val="11"/>
        <color rgb="FF000000"/>
        <rFont val="Calibri"/>
      </rPr>
      <t>Note: In strict lockdown mode, which is new in vSphere 6.0, the DCUI service is stopped. If the connection to vCenter Server is lost and the vSphere Web Client is no longer available, the ESXi host becomes inaccessible.</t>
    </r>
  </si>
  <si>
    <r>
      <rPr>
        <sz val="11"/>
        <color rgb="FF000000"/>
        <rFont val="Calibri"/>
      </rPr>
      <t>From the vSphere Web Client, select the ESXi Host and go to Manage &gt;&gt; Settings &gt;&gt; System &gt;&gt; Security Profile.  Scroll down to "Lockdown Mode".</t>
    </r>
    <r>
      <rPr>
        <sz val="11"/>
        <color rgb="FF000000"/>
        <rFont val="Calibri"/>
      </rPr>
      <t xml:space="preserve">
</t>
    </r>
    <r>
      <rPr>
        <sz val="11"/>
        <color rgb="FF000000"/>
        <rFont val="Calibri"/>
      </rPr>
      <t>Verify it is set to Enabled (Normal or Strict).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Select Name,@{N="Lockdown";E={$_.Extensiondata.Config.LockdownMode}}</t>
    </r>
    <r>
      <rPr>
        <sz val="11"/>
        <color rgb="FF000000"/>
        <rFont val="Calibri"/>
      </rPr>
      <t xml:space="preserve">
</t>
    </r>
    <r>
      <rPr>
        <sz val="11"/>
        <color rgb="FF000000"/>
        <rFont val="Calibri"/>
      </rPr>
      <t xml:space="preserve">If "Lockdown Mode" is disabled, this is a finding.  </t>
    </r>
    <r>
      <rPr>
        <sz val="11"/>
        <color rgb="FF000000"/>
        <rFont val="Calibri"/>
      </rPr>
      <t xml:space="preserve">
</t>
    </r>
    <r>
      <rPr>
        <sz val="11"/>
        <color rgb="FF000000"/>
        <rFont val="Calibri"/>
      </rPr>
      <t>For environments that do not use vCenter server to manage ESXi, this is Not Applicable.</t>
    </r>
  </si>
  <si>
    <t>V-63477</t>
  </si>
  <si>
    <r>
      <rPr>
        <sz val="11"/>
        <rFont val="Calibri"/>
      </rPr>
      <t>The VMM must support the capability to centrally review and analyze audit records from multiple components within the system by configuring remote logging.</t>
    </r>
  </si>
  <si>
    <t>V-63485</t>
  </si>
  <si>
    <r>
      <rPr>
        <sz val="11"/>
        <rFont val="Calibri"/>
      </rPr>
      <t>The VMM must retain the Standard Mandatory DoD Notice and Consent Banner on the screen until users acknowledge the usage conditions and take explicit actions to log on for further access.</t>
    </r>
  </si>
  <si>
    <r>
      <rPr>
        <sz val="11"/>
        <color rgb="FF000000"/>
        <rFont val="Calibri"/>
      </rPr>
      <t>From a PowerCLI command prompt while connected to the ESXi host copy the following contents into a script(.ps1 file) and run to set the DCUI screen to display the DoD logon banner:</t>
    </r>
    <r>
      <rPr>
        <sz val="11"/>
        <color rgb="FF000000"/>
        <rFont val="Calibri"/>
      </rPr>
      <t xml:space="preserve">
</t>
    </r>
    <r>
      <rPr>
        <sz val="11"/>
        <color rgb="FF000000"/>
        <rFont val="Calibri"/>
      </rPr>
      <t>&lt;script begin&gt;</t>
    </r>
    <r>
      <rPr>
        <sz val="11"/>
        <color rgb="FF000000"/>
        <rFont val="Calibri"/>
      </rPr>
      <t xml:space="preserve">
</t>
    </r>
    <r>
      <rPr>
        <sz val="11"/>
        <color rgb="FF000000"/>
        <rFont val="Calibri"/>
      </rPr>
      <t>$value = @"</t>
    </r>
    <r>
      <rPr>
        <sz val="11"/>
        <color rgb="FF000000"/>
        <rFont val="Calibri"/>
      </rPr>
      <t xml:space="preserve">
</t>
    </r>
    <r>
      <rPr>
        <sz val="11"/>
        <color rgb="FF000000"/>
        <rFont val="Calibri"/>
      </rPr>
      <t>{bgcolor:black} {/color}{align:left}{bgcolor:black}{color:yellow}{hostname} , {ip}{/color}{/bgcolor}{/align}</t>
    </r>
    <r>
      <rPr>
        <sz val="11"/>
        <color rgb="FF000000"/>
        <rFont val="Calibri"/>
      </rPr>
      <t xml:space="preserve">
</t>
    </r>
    <r>
      <rPr>
        <sz val="11"/>
        <color rgb="FF000000"/>
        <rFont val="Calibri"/>
      </rPr>
      <t>{bgcolor:black} {/color}{align:left}{bgcolor:black}{color:yellow}{esxproduct} {esxversion}{/color}{/bgcolor}{/align}</t>
    </r>
    <r>
      <rPr>
        <sz val="11"/>
        <color rgb="FF000000"/>
        <rFont val="Calibri"/>
      </rPr>
      <t xml:space="preserve">
</t>
    </r>
    <r>
      <rPr>
        <sz val="11"/>
        <color rgb="FF000000"/>
        <rFont val="Calibri"/>
      </rPr>
      <t>{bgcolor:black} {/color}{align:left}{bgcolor:black}{color:yellow}{memory} RAM{/color}{/bgcolor}{/align}</t>
    </r>
    <r>
      <rPr>
        <sz val="11"/>
        <color rgb="FF000000"/>
        <rFont val="Calibri"/>
      </rPr>
      <t xml:space="preserve">
</t>
    </r>
    <r>
      <rPr>
        <sz val="11"/>
        <color rgb="FF000000"/>
        <rFont val="Calibri"/>
      </rPr>
      <t>{bgcolor:black} {/color}{align:left}{bgcolor:black}{color:white}{/color}{/bgcolor}{/align}</t>
    </r>
    <r>
      <rPr>
        <sz val="11"/>
        <color rgb="FF000000"/>
        <rFont val="Calibri"/>
      </rPr>
      <t xml:space="preserve">
</t>
    </r>
    <r>
      <rPr>
        <sz val="11"/>
        <color rgb="FF000000"/>
        <rFont val="Calibri"/>
      </rPr>
      <t>{bgcolor:black} {/color}{align:left}{bgcolor:yellow}{color:black}{/color}{/bgcolor}{/align}</t>
    </r>
    <r>
      <rPr>
        <sz val="11"/>
        <color rgb="FF000000"/>
        <rFont val="Calibri"/>
      </rPr>
      <t xml:space="preserve">
</t>
    </r>
    <r>
      <rPr>
        <sz val="11"/>
        <color rgb="FF000000"/>
        <rFont val="Calibri"/>
      </rPr>
      <t>{bgcolor:black} {/color}{align:left}{bgcolor:yellow}{color:black}  You are accessing a U.S. Government (USG) Information System (IS) that is provided for USG-authorized use only. By      {/color}{/bgcolor}{/align}</t>
    </r>
    <r>
      <rPr>
        <sz val="11"/>
        <color rgb="FF000000"/>
        <rFont val="Calibri"/>
      </rPr>
      <t xml:space="preserve">
</t>
    </r>
    <r>
      <rPr>
        <sz val="11"/>
        <color rgb="FF000000"/>
        <rFont val="Calibri"/>
      </rPr>
      <t>{bgcolor:black} {/color}{align:left}{bgcolor:yellow}{color:black}  using this IS (which includes any device attached to this IS), you consent to the following conditions:                 {/color}{/bgcolor}{/align}</t>
    </r>
    <r>
      <rPr>
        <sz val="11"/>
        <color rgb="FF000000"/>
        <rFont val="Calibri"/>
      </rPr>
      <t xml:space="preserve">
</t>
    </r>
    <r>
      <rPr>
        <sz val="11"/>
        <color rgb="FF000000"/>
        <rFont val="Calibri"/>
      </rPr>
      <t>{bgcolor:black} {/color}{align:left}{bgcolor:yellow}{color:black}{/color}{/bgcolor}{/align}</t>
    </r>
    <r>
      <rPr>
        <sz val="11"/>
        <color rgb="FF000000"/>
        <rFont val="Calibri"/>
      </rPr>
      <t xml:space="preserve">
</t>
    </r>
    <r>
      <rPr>
        <sz val="11"/>
        <color rgb="FF000000"/>
        <rFont val="Calibri"/>
      </rPr>
      <t>{bgcolor:black} {/color}{align:left}{bgcolor:yellow}{color:black}  - The USG routinely intercepts and monitors communications on this IS for purposes including, but not limited     {/color}{/bgcolor}{/align}</t>
    </r>
    <r>
      <rPr>
        <sz val="11"/>
        <color rgb="FF000000"/>
        <rFont val="Calibri"/>
      </rPr>
      <t xml:space="preserve">
</t>
    </r>
    <r>
      <rPr>
        <sz val="11"/>
        <color rgb="FF000000"/>
        <rFont val="Calibri"/>
      </rPr>
      <t>{bgcolor:black} {/color}{align:left}{bgcolor:yellow}{color:black} to, penetration testing, COMSEC monitoring, network operations and defense, personnel misconduct (PM), law      {/color}{/bgcolor}{/align}</t>
    </r>
    <r>
      <rPr>
        <sz val="11"/>
        <color rgb="FF000000"/>
        <rFont val="Calibri"/>
      </rPr>
      <t xml:space="preserve">
</t>
    </r>
    <r>
      <rPr>
        <sz val="11"/>
        <color rgb="FF000000"/>
        <rFont val="Calibri"/>
      </rPr>
      <t>{bgcolor:black} {/color}{align:left}{bgcolor:yellow}{color:black} enforcement (LE), and counterintelligence (CI) investigations.{/color}{/bgcolor}{/align}</t>
    </r>
    <r>
      <rPr>
        <sz val="11"/>
        <color rgb="FF000000"/>
        <rFont val="Calibri"/>
      </rPr>
      <t xml:space="preserve">
</t>
    </r>
    <r>
      <rPr>
        <sz val="11"/>
        <color rgb="FF000000"/>
        <rFont val="Calibri"/>
      </rPr>
      <t>{bgcolor:black} {/color}{align:left}{bgcolor:yellow}{color:black}{/color}{/bgcolor}{/align}</t>
    </r>
    <r>
      <rPr>
        <sz val="11"/>
        <color rgb="FF000000"/>
        <rFont val="Calibri"/>
      </rPr>
      <t xml:space="preserve">
</t>
    </r>
    <r>
      <rPr>
        <sz val="11"/>
        <color rgb="FF000000"/>
        <rFont val="Calibri"/>
      </rPr>
      <t>{bgcolor:black} {/color}{align:left}{bgcolor:yellow}{color:black}  - At any time, the USG may inspect and seize data stored on this IS.{/color}{/bgcolor}{/align}</t>
    </r>
    <r>
      <rPr>
        <sz val="11"/>
        <color rgb="FF000000"/>
        <rFont val="Calibri"/>
      </rPr>
      <t xml:space="preserve">
</t>
    </r>
    <r>
      <rPr>
        <sz val="11"/>
        <color rgb="FF000000"/>
        <rFont val="Calibri"/>
      </rPr>
      <t>{bgcolor:black} {/color}{align:left}{bgcolor:yellow}{color:black}{/color}{/bgcolor}{/align}</t>
    </r>
    <r>
      <rPr>
        <sz val="11"/>
        <color rgb="FF000000"/>
        <rFont val="Calibri"/>
      </rPr>
      <t xml:space="preserve">
</t>
    </r>
    <r>
      <rPr>
        <sz val="11"/>
        <color rgb="FF000000"/>
        <rFont val="Calibri"/>
      </rPr>
      <t>{bgcolor:black} {/color}{align:left}{bgcolor:yellow}{color:black}  - Communications using, or data stored on, this IS are not private, are subject to routine monitoring,            {/color}{/bgcolor}{/align}</t>
    </r>
    <r>
      <rPr>
        <sz val="11"/>
        <color rgb="FF000000"/>
        <rFont val="Calibri"/>
      </rPr>
      <t xml:space="preserve">
</t>
    </r>
    <r>
      <rPr>
        <sz val="11"/>
        <color rgb="FF000000"/>
        <rFont val="Calibri"/>
      </rPr>
      <t>{bgcolor:black} {/color}{align:left}{bgcolor:yellow}{color:black} interception, and search, and may be disclosed or used for any USG-authorized purpose.                          {/color}{/bgcolor}{/align}</t>
    </r>
    <r>
      <rPr>
        <sz val="11"/>
        <color rgb="FF000000"/>
        <rFont val="Calibri"/>
      </rPr>
      <t xml:space="preserve">
</t>
    </r>
    <r>
      <rPr>
        <sz val="11"/>
        <color rgb="FF000000"/>
        <rFont val="Calibri"/>
      </rPr>
      <t>{bgcolor:black} {/color}{align:left}{bgcolor:yellow}{color:black}{/color}{/bgcolor}{/align}</t>
    </r>
    <r>
      <rPr>
        <sz val="11"/>
        <color rgb="FF000000"/>
        <rFont val="Calibri"/>
      </rPr>
      <t xml:space="preserve">
</t>
    </r>
    <r>
      <rPr>
        <sz val="11"/>
        <color rgb="FF000000"/>
        <rFont val="Calibri"/>
      </rPr>
      <t>{bgcolor:black} {/color}{align:left}{bgcolor:yellow}{color:black}  - This IS includes security measures (e.g., authentication and access controls) to protect USG interests--not     {/color}{/bgcolor}{/align}</t>
    </r>
    <r>
      <rPr>
        <sz val="11"/>
        <color rgb="FF000000"/>
        <rFont val="Calibri"/>
      </rPr>
      <t xml:space="preserve">
</t>
    </r>
    <r>
      <rPr>
        <sz val="11"/>
        <color rgb="FF000000"/>
        <rFont val="Calibri"/>
      </rPr>
      <t>{bgcolor:black} {/color}{align:left}{bgcolor:yellow}{color:black} for your personal benefit or privacy.{/color}{/bgcolor}{/align}</t>
    </r>
    <r>
      <rPr>
        <sz val="11"/>
        <color rgb="FF000000"/>
        <rFont val="Calibri"/>
      </rPr>
      <t xml:space="preserve">
</t>
    </r>
    <r>
      <rPr>
        <sz val="11"/>
        <color rgb="FF000000"/>
        <rFont val="Calibri"/>
      </rPr>
      <t>{bgcolor:black} {/color}{align:left}{bgcolor:yellow}{color:black}{/color}{/bgcolor}{/align}</t>
    </r>
    <r>
      <rPr>
        <sz val="11"/>
        <color rgb="FF000000"/>
        <rFont val="Calibri"/>
      </rPr>
      <t xml:space="preserve">
</t>
    </r>
    <r>
      <rPr>
        <sz val="11"/>
        <color rgb="FF000000"/>
        <rFont val="Calibri"/>
      </rPr>
      <t>{bgcolor:black} {/color}{align:left}{bgcolor:yellow}{color:black}  - Notwithstanding the above, using this IS does not constitute consent to PM, LE or CI investigative searching    {/color}{/bgcolor}{/align}</t>
    </r>
    <r>
      <rPr>
        <sz val="11"/>
        <color rgb="FF000000"/>
        <rFont val="Calibri"/>
      </rPr>
      <t xml:space="preserve">
</t>
    </r>
    <r>
      <rPr>
        <sz val="11"/>
        <color rgb="FF000000"/>
        <rFont val="Calibri"/>
      </rPr>
      <t>{bgcolor:black} {/color}{align:left}{bgcolor:yellow}{color:black} or monitoring of the content of privileged communications, or work product, related to personal representation  {/color}{/bgcolor}{/align}</t>
    </r>
    <r>
      <rPr>
        <sz val="11"/>
        <color rgb="FF000000"/>
        <rFont val="Calibri"/>
      </rPr>
      <t xml:space="preserve">
</t>
    </r>
    <r>
      <rPr>
        <sz val="11"/>
        <color rgb="FF000000"/>
        <rFont val="Calibri"/>
      </rPr>
      <t>{bgcolor:black} {/color}{align:left}{bgcolor:yellow}{color:black}  or services by attorneys, psychotherapists, or clergy, and their assistants. Such communications and work       {/color}{/bgcolor}{/align}</t>
    </r>
    <r>
      <rPr>
        <sz val="11"/>
        <color rgb="FF000000"/>
        <rFont val="Calibri"/>
      </rPr>
      <t xml:space="preserve">
</t>
    </r>
    <r>
      <rPr>
        <sz val="11"/>
        <color rgb="FF000000"/>
        <rFont val="Calibri"/>
      </rPr>
      <t>{bgcolor:black} {/color}{align:left}{bgcolor:yellow}{color:black} product are private and confidential. See User Agreement for details.{/color}{/bgcolor}{/align}</t>
    </r>
    <r>
      <rPr>
        <sz val="11"/>
        <color rgb="FF000000"/>
        <rFont val="Calibri"/>
      </rPr>
      <t xml:space="preserve">
</t>
    </r>
    <r>
      <rPr>
        <sz val="11"/>
        <color rgb="FF000000"/>
        <rFont val="Calibri"/>
      </rPr>
      <t>{bgcolor:black} {/color}{align:left}{bgcolor:yellow}{color:black}{/color}{/bgcolor}{/align}</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{bgcolor:black} {/color}{align:left}{bgcolor:dark-grey}{color:white}  &lt;F2&gt; Accept Conditions and Customize System / View Logs{/align}{align:right}&lt;F12&gt; Accept Conditions and Shut Down/Restart  {bgcolor:black} {/color}{/color}{/bgcolor}{/align}</t>
    </r>
    <r>
      <rPr>
        <sz val="11"/>
        <color rgb="FF000000"/>
        <rFont val="Calibri"/>
      </rPr>
      <t xml:space="preserve">
</t>
    </r>
    <r>
      <rPr>
        <sz val="11"/>
        <color rgb="FF000000"/>
        <rFont val="Calibri"/>
      </rPr>
      <t>{bgcolor:black} {/color}{bgcolor:dark-grey}{color:black}{/color}{/bgcolor}</t>
    </r>
    <r>
      <rPr>
        <sz val="11"/>
        <color rgb="FF000000"/>
        <rFont val="Calibri"/>
      </rPr>
      <t xml:space="preserve">
</t>
    </r>
    <r>
      <rPr>
        <sz val="11"/>
        <color rgb="FF000000"/>
        <rFont val="Calibri"/>
      </rPr>
      <t>"</t>
    </r>
    <r>
      <rPr>
        <sz val="11"/>
        <color rgb="FF000000"/>
        <rFont val="Calibri"/>
      </rPr>
      <t xml:space="preserve">
</t>
    </r>
    <r>
      <rPr>
        <sz val="11"/>
        <color rgb="FF000000"/>
        <rFont val="Calibri"/>
      </rPr>
      <t>@Get-VMHost | Get-AdvancedSetting -Name Annotations.WelcomeMessage | Set-AdvancedSetting -Value $value</t>
    </r>
    <r>
      <rPr>
        <sz val="11"/>
        <color rgb="FF000000"/>
        <rFont val="Calibri"/>
      </rPr>
      <t xml:space="preserve">
</t>
    </r>
    <r>
      <rPr>
        <sz val="11"/>
        <color rgb="FF000000"/>
        <rFont val="Calibri"/>
      </rPr>
      <t>&lt;script end&gt;</t>
    </r>
  </si>
  <si>
    <t>V-63501</t>
  </si>
  <si>
    <r>
      <rPr>
        <sz val="11"/>
        <rFont val="Calibri"/>
      </rPr>
      <t>The SSH daemon must be configured to only use FIPS 140-2 approved ciphers.</t>
    </r>
  </si>
  <si>
    <r>
      <rPr>
        <sz val="11"/>
        <color rgb="FF000000"/>
        <rFont val="Calibri"/>
      </rPr>
      <t>Approved algorithms should impart some level of confidence in their implementation. These are also required for compliance.</t>
    </r>
    <r>
      <rPr>
        <sz val="11"/>
        <color rgb="FF000000"/>
        <rFont val="Calibri"/>
      </rPr>
      <t xml:space="preserve">
</t>
    </r>
    <r>
      <rPr>
        <sz val="11"/>
        <color rgb="FF000000"/>
        <rFont val="Calibri"/>
      </rPr>
      <t>Note: That this does not imply FIPS 140-2 certification.</t>
    </r>
  </si>
  <si>
    <r>
      <rPr>
        <sz val="11"/>
        <color rgb="FF000000"/>
        <rFont val="Calibri"/>
      </rPr>
      <t xml:space="preserve">Only FIPS-approved ciphers should be used. To verify that only FIPS-approved ciphers are in use, run the following command: </t>
    </r>
    <r>
      <rPr>
        <sz val="11"/>
        <color rgb="FF000000"/>
        <rFont val="Calibri"/>
      </rPr>
      <t xml:space="preserve">
</t>
    </r>
    <r>
      <rPr>
        <sz val="11"/>
        <color rgb="FF000000"/>
        <rFont val="Calibri"/>
      </rPr>
      <t># grep -i "^Ciphers" /etc/ssh/sshd_config</t>
    </r>
    <r>
      <rPr>
        <sz val="11"/>
        <color rgb="FF000000"/>
        <rFont val="Calibri"/>
      </rPr>
      <t xml:space="preserve">
</t>
    </r>
    <r>
      <rPr>
        <sz val="11"/>
        <color rgb="FF000000"/>
        <rFont val="Calibri"/>
      </rPr>
      <t>If there is no output or the output is not exactly "Ciphers aes128-ctr,aes192-ctr,aes256-ctr,aes128-cbc,aes192-cbc,aes256-cbc", this is a finding.</t>
    </r>
  </si>
  <si>
    <t>V-63509</t>
  </si>
  <si>
    <r>
      <rPr>
        <sz val="11"/>
        <rFont val="Calibri"/>
      </rPr>
      <t>The VMM must allow only the ISSM (or individuals or roles appointed by the ISSM) to select which auditable events are to be audited.</t>
    </r>
  </si>
  <si>
    <t>V-63531</t>
  </si>
  <si>
    <r>
      <rPr>
        <sz val="11"/>
        <rFont val="Calibri"/>
      </rPr>
      <t>The VMM must enforce password complexity by requiring that at least one lower-case character be used.</t>
    </r>
  </si>
  <si>
    <t>V-63605</t>
  </si>
  <si>
    <r>
      <rPr>
        <sz val="11"/>
        <rFont val="Calibri"/>
      </rPr>
      <t>The VMM must require individuals to be authenticated with an individual authenticator prior to using a group authenticator by using Active Directory for local user authentication.</t>
    </r>
  </si>
  <si>
    <r>
      <rPr>
        <sz val="11"/>
        <color rgb="FF000000"/>
        <rFont val="Calibri"/>
      </rPr>
      <t xml:space="preserve">From the vSphere Client, select the ESXi Host and go to Configuration &gt;&gt; Authentication Services.  </t>
    </r>
    <r>
      <rPr>
        <sz val="11"/>
        <color rgb="FF000000"/>
        <rFont val="Calibri"/>
      </rPr>
      <t xml:space="preserve">
</t>
    </r>
    <r>
      <rPr>
        <sz val="11"/>
        <color rgb="FF000000"/>
        <rFont val="Calibri"/>
      </rPr>
      <t>Click Properties.</t>
    </r>
    <r>
      <rPr>
        <sz val="11"/>
        <color rgb="FF000000"/>
        <rFont val="Calibri"/>
      </rPr>
      <t xml:space="preserve">
</t>
    </r>
    <r>
      <rPr>
        <sz val="11"/>
        <color rgb="FF000000"/>
        <rFont val="Calibri"/>
      </rPr>
      <t>Change the "Directory Service Type" to "Active Directory".</t>
    </r>
    <r>
      <rPr>
        <sz val="11"/>
        <color rgb="FF000000"/>
        <rFont val="Calibri"/>
      </rPr>
      <t xml:space="preserve">
</t>
    </r>
    <r>
      <rPr>
        <sz val="11"/>
        <color rgb="FF000000"/>
        <rFont val="Calibri"/>
      </rPr>
      <t>Enter the domain to join.</t>
    </r>
    <r>
      <rPr>
        <sz val="11"/>
        <color rgb="FF000000"/>
        <rFont val="Calibri"/>
      </rPr>
      <t xml:space="preserve">
</t>
    </r>
    <r>
      <rPr>
        <sz val="11"/>
        <color rgb="FF000000"/>
        <rFont val="Calibri"/>
      </rPr>
      <t>Check "Use vSphere Authentication Proxy".</t>
    </r>
    <r>
      <rPr>
        <sz val="11"/>
        <color rgb="FF000000"/>
        <rFont val="Calibri"/>
      </rPr>
      <t xml:space="preserve">
</t>
    </r>
    <r>
      <rPr>
        <sz val="11"/>
        <color rgb="FF000000"/>
        <rFont val="Calibri"/>
      </rPr>
      <t>Enter the proxy server address.</t>
    </r>
    <r>
      <rPr>
        <sz val="11"/>
        <color rgb="FF000000"/>
        <rFont val="Calibri"/>
      </rPr>
      <t xml:space="preserve">
</t>
    </r>
    <r>
      <rPr>
        <sz val="11"/>
        <color rgb="FF000000"/>
        <rFont val="Calibri"/>
      </rPr>
      <t>Click "Join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 | Set-VMHostAuthentication -JoinDomain -Domain "domain name" -User "username" -Password "password"</t>
    </r>
  </si>
  <si>
    <r>
      <rPr>
        <sz val="11"/>
        <color rgb="FF000000"/>
        <rFont val="Calibri"/>
      </rPr>
      <t xml:space="preserve">From the vSphere Client, select the ESXi Host and go to Configuration &gt;&gt; Authentication Services.  </t>
    </r>
    <r>
      <rPr>
        <sz val="11"/>
        <color rgb="FF000000"/>
        <rFont val="Calibri"/>
      </rPr>
      <t xml:space="preserve">
</t>
    </r>
    <r>
      <rPr>
        <sz val="11"/>
        <color rgb="FF000000"/>
        <rFont val="Calibri"/>
      </rPr>
      <t>Verify the Directory Services Type is set to Active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the "Directory Services Type" is not set to "Active Directory", this is a finding.</t>
    </r>
  </si>
  <si>
    <t>V-63757</t>
  </si>
  <si>
    <r>
      <rPr>
        <sz val="11"/>
        <rFont val="Calibri"/>
      </rPr>
      <t>The VMM must require individuals to be authenticated with an individual authenticator prior to using a group authenticator by using the vSphere Authentication Proxy.</t>
    </r>
  </si>
  <si>
    <r>
      <rPr>
        <sz val="11"/>
        <color rgb="FF000000"/>
        <rFont val="Calibri"/>
      </rPr>
      <t>When using host profiles do the following:</t>
    </r>
    <r>
      <rPr>
        <sz val="11"/>
        <color rgb="FF000000"/>
        <rFont val="Calibri"/>
      </rPr>
      <t xml:space="preserve">
</t>
    </r>
    <r>
      <rPr>
        <sz val="11"/>
        <color rgb="FF000000"/>
        <rFont val="Calibri"/>
      </rPr>
      <t>From the vSphere Client, go to Home &gt;&gt; Host Profiles.</t>
    </r>
    <r>
      <rPr>
        <sz val="11"/>
        <color rgb="FF000000"/>
        <rFont val="Calibri"/>
      </rPr>
      <t xml:space="preserve">
</t>
    </r>
    <r>
      <rPr>
        <sz val="11"/>
        <color rgb="FF000000"/>
        <rFont val="Calibri"/>
      </rPr>
      <t xml:space="preserve">Select a Host Profile to edit.  </t>
    </r>
    <r>
      <rPr>
        <sz val="11"/>
        <color rgb="FF000000"/>
        <rFont val="Calibri"/>
      </rPr>
      <t xml:space="preserve">
</t>
    </r>
    <r>
      <rPr>
        <sz val="11"/>
        <color rgb="FF000000"/>
        <rFont val="Calibri"/>
      </rPr>
      <t xml:space="preserve">View the settings under Authentication Configuration &gt;&gt; Active Directory Configuration &gt;&gt; JoinDomain Method.  </t>
    </r>
    <r>
      <rPr>
        <sz val="11"/>
        <color rgb="FF000000"/>
        <rFont val="Calibri"/>
      </rPr>
      <t xml:space="preserve">
</t>
    </r>
    <r>
      <rPr>
        <sz val="11"/>
        <color rgb="FF000000"/>
        <rFont val="Calibri"/>
      </rPr>
      <t>Set the method used to join hosts to a domain to "Use vSphere Authentication Proxy to add the host to domain".</t>
    </r>
    <r>
      <rPr>
        <sz val="11"/>
        <color rgb="FF000000"/>
        <rFont val="Calibri"/>
      </rPr>
      <t xml:space="preserve">
</t>
    </r>
    <r>
      <rPr>
        <sz val="11"/>
        <color rgb="FF000000"/>
        <rFont val="Calibri"/>
      </rPr>
      <t>Provide the IP address of the vSphere Authentication Proxy server.</t>
    </r>
    <r>
      <rPr>
        <sz val="11"/>
        <color rgb="FF000000"/>
        <rFont val="Calibri"/>
      </rPr>
      <t xml:space="preserve">
</t>
    </r>
    <r>
      <rPr>
        <sz val="11"/>
        <color rgb="FF000000"/>
        <rFont val="Calibri"/>
      </rPr>
      <t>To join a host to Active Directory manually without host profiles do the following:</t>
    </r>
    <r>
      <rPr>
        <sz val="11"/>
        <color rgb="FF000000"/>
        <rFont val="Calibri"/>
      </rPr>
      <t xml:space="preserve">
</t>
    </r>
    <r>
      <rPr>
        <sz val="11"/>
        <color rgb="FF000000"/>
        <rFont val="Calibri"/>
      </rPr>
      <t xml:space="preserve">From the vSphere Client, select the ESXi Host and go to Configuration &gt;&gt; Authentication Services.  </t>
    </r>
    <r>
      <rPr>
        <sz val="11"/>
        <color rgb="FF000000"/>
        <rFont val="Calibri"/>
      </rPr>
      <t xml:space="preserve">
</t>
    </r>
    <r>
      <rPr>
        <sz val="11"/>
        <color rgb="FF000000"/>
        <rFont val="Calibri"/>
      </rPr>
      <t>Click "Properties".</t>
    </r>
    <r>
      <rPr>
        <sz val="11"/>
        <color rgb="FF000000"/>
        <rFont val="Calibri"/>
      </rPr>
      <t xml:space="preserve">
</t>
    </r>
    <r>
      <rPr>
        <sz val="11"/>
        <color rgb="FF000000"/>
        <rFont val="Calibri"/>
      </rPr>
      <t>Change the "Directory Service Type" to "Active Directory".</t>
    </r>
    <r>
      <rPr>
        <sz val="11"/>
        <color rgb="FF000000"/>
        <rFont val="Calibri"/>
      </rPr>
      <t xml:space="preserve">
</t>
    </r>
    <r>
      <rPr>
        <sz val="11"/>
        <color rgb="FF000000"/>
        <rFont val="Calibri"/>
      </rPr>
      <t>Enter the domain to join.</t>
    </r>
    <r>
      <rPr>
        <sz val="11"/>
        <color rgb="FF000000"/>
        <rFont val="Calibri"/>
      </rPr>
      <t xml:space="preserve">
</t>
    </r>
    <r>
      <rPr>
        <sz val="11"/>
        <color rgb="FF000000"/>
        <rFont val="Calibri"/>
      </rPr>
      <t>Check "Use vSphere Authentication Proxy".</t>
    </r>
    <r>
      <rPr>
        <sz val="11"/>
        <color rgb="FF000000"/>
        <rFont val="Calibri"/>
      </rPr>
      <t xml:space="preserve">
</t>
    </r>
    <r>
      <rPr>
        <sz val="11"/>
        <color rgb="FF000000"/>
        <rFont val="Calibri"/>
      </rPr>
      <t>Enter the proxy server address.</t>
    </r>
    <r>
      <rPr>
        <sz val="11"/>
        <color rgb="FF000000"/>
        <rFont val="Calibri"/>
      </rPr>
      <t xml:space="preserve">
</t>
    </r>
    <r>
      <rPr>
        <sz val="11"/>
        <color rgb="FF000000"/>
        <rFont val="Calibri"/>
      </rPr>
      <t>Click "Join Domain".</t>
    </r>
  </si>
  <si>
    <r>
      <rPr>
        <sz val="11"/>
        <color rgb="FF000000"/>
        <rFont val="Calibri"/>
      </rPr>
      <t>From the vSphere Client go to Home &gt;&gt; Host Profiles.</t>
    </r>
    <r>
      <rPr>
        <sz val="11"/>
        <color rgb="FF000000"/>
        <rFont val="Calibri"/>
      </rPr>
      <t xml:space="preserve">
</t>
    </r>
    <r>
      <rPr>
        <sz val="11"/>
        <color rgb="FF000000"/>
        <rFont val="Calibri"/>
      </rPr>
      <t xml:space="preserve">Select a Host Profile to edit.  </t>
    </r>
    <r>
      <rPr>
        <sz val="11"/>
        <color rgb="FF000000"/>
        <rFont val="Calibri"/>
      </rPr>
      <t xml:space="preserve">
</t>
    </r>
    <r>
      <rPr>
        <sz val="11"/>
        <color rgb="FF000000"/>
        <rFont val="Calibri"/>
      </rPr>
      <t>View the settings under Authentication Configuration &gt;&gt; Active Directory Configuration &gt;&gt; JoinDomain Method.</t>
    </r>
    <r>
      <rPr>
        <sz val="11"/>
        <color rgb="FF000000"/>
        <rFont val="Calibri"/>
      </rPr>
      <t xml:space="preserve">
</t>
    </r>
    <r>
      <rPr>
        <sz val="11"/>
        <color rgb="FF000000"/>
        <rFont val="Calibri"/>
      </rPr>
      <t>Verify the method used to join hosts to a domain is set to "Use vSphere Authentication Proxy to add the host to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vCenter run the following command:</t>
    </r>
    <r>
      <rPr>
        <sz val="11"/>
        <color rgb="FF000000"/>
        <rFont val="Calibri"/>
      </rPr>
      <t xml:space="preserve">
</t>
    </r>
    <r>
      <rPr>
        <sz val="11"/>
        <color rgb="FF000000"/>
        <rFont val="Calibri"/>
      </rPr>
      <t>Get-VMHost | Select Name, ` @{N="HostProfile";E={$_ | Get-VMHostProfile}}, ` @{N="JoinADEnabled";E={($_ | Get-VmHostProfile).ExtensionData.Config.ApplyProfile.Authentication.ActiveDirectory.Enabled}}, ` @{N="JoinDomainMethod";E={(($_ | Get-VMHostProfile).ExtensionData.Config.ApplyProfile.Authentication.ActiveDirectory | Select -ExpandProperty Policy | Where {$_.Id -eq "JoinDomainMethodPolicy"}).Policyoption.Id}}</t>
    </r>
    <r>
      <rPr>
        <sz val="11"/>
        <color rgb="FF000000"/>
        <rFont val="Calibri"/>
      </rPr>
      <t xml:space="preserve">
</t>
    </r>
    <r>
      <rPr>
        <sz val="11"/>
        <color rgb="FF000000"/>
        <rFont val="Calibri"/>
      </rPr>
      <t>Verify if "JoinADEnabled" is "True" then "JoinDomainMethod" should be "FixedCAMConfigOption".</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vSphere Authentication Proxy is not used to join hosts to an Active Directory domain, this is a finding.</t>
    </r>
  </si>
  <si>
    <t>V-63769</t>
  </si>
  <si>
    <r>
      <rPr>
        <sz val="11"/>
        <rFont val="Calibri"/>
      </rPr>
      <t>The VMM must require individuals to be authenticated with an individual authenticator prior to using a group authenticator by restricting use of Active Directory ESX Admin group membership.</t>
    </r>
  </si>
  <si>
    <r>
      <rPr>
        <sz val="11"/>
        <color rgb="FF000000"/>
        <rFont val="Calibri"/>
      </rPr>
      <t xml:space="preserve">From the vSphere Client, select the ESXi Host and go to Configuration &gt;&gt; Advanced Settings.  </t>
    </r>
    <r>
      <rPr>
        <sz val="11"/>
        <color rgb="FF000000"/>
        <rFont val="Calibri"/>
      </rPr>
      <t xml:space="preserve">
</t>
    </r>
    <r>
      <rPr>
        <sz val="11"/>
        <color rgb="FF000000"/>
        <rFont val="Calibri"/>
      </rPr>
      <t>Select the Config.HostAgent.plugins.hostsvc.esxAdminsGroup value.</t>
    </r>
    <r>
      <rPr>
        <sz val="11"/>
        <color rgb="FF000000"/>
        <rFont val="Calibri"/>
      </rPr>
      <t xml:space="preserve">
</t>
    </r>
    <r>
      <rPr>
        <sz val="11"/>
        <color rgb="FF000000"/>
        <rFont val="Calibri"/>
      </rPr>
      <t>Configure it to an Active Directory group other than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Config.HostAgent.plugins.hostsvc.esxAdminsGroup | Set-AdvancedSetting -Value &lt;AD Group&gt;</t>
    </r>
  </si>
  <si>
    <r>
      <rPr>
        <sz val="11"/>
        <color rgb="FF000000"/>
        <rFont val="Calibri"/>
      </rPr>
      <t xml:space="preserve">From the vSphere Client, select the ESXi Host and go to Configuration &gt;&gt; Advanced Settings.  </t>
    </r>
    <r>
      <rPr>
        <sz val="11"/>
        <color rgb="FF000000"/>
        <rFont val="Calibri"/>
      </rPr>
      <t xml:space="preserve">
</t>
    </r>
    <r>
      <rPr>
        <sz val="11"/>
        <color rgb="FF000000"/>
        <rFont val="Calibri"/>
      </rPr>
      <t>Select the Config.HostAgent.plugins.hostsvc.esxAdminsGroup value.</t>
    </r>
    <r>
      <rPr>
        <sz val="11"/>
        <color rgb="FF000000"/>
        <rFont val="Calibri"/>
      </rPr>
      <t xml:space="preserve">
</t>
    </r>
    <r>
      <rPr>
        <sz val="11"/>
        <color rgb="FF000000"/>
        <rFont val="Calibri"/>
      </rPr>
      <t>Verify it is not set to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Config.HostAgent.plugins.hostsvc.esxAdminsGroup</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the "Config.HostAgent.plugins.hostsvc.esxAdminsGroup" keyword is set to "ESX Admins", this is a finding.</t>
    </r>
  </si>
  <si>
    <t>V-63771</t>
  </si>
  <si>
    <r>
      <rPr>
        <sz val="11"/>
        <rFont val="Calibri"/>
      </rPr>
      <t>The VMM must accept Personal Identity Verification (PIV) credentials.</t>
    </r>
  </si>
  <si>
    <r>
      <rPr>
        <sz val="11"/>
        <color rgb="FF000000"/>
        <rFont val="Calibri"/>
      </rPr>
      <t>The following are pre-requisites to configuration smart card authentication for the ESXi DCUI:</t>
    </r>
    <r>
      <rPr>
        <sz val="11"/>
        <color rgb="FF000000"/>
        <rFont val="Calibri"/>
      </rPr>
      <t xml:space="preserve">
</t>
    </r>
    <r>
      <rPr>
        <sz val="11"/>
        <color rgb="FF000000"/>
        <rFont val="Calibri"/>
      </rPr>
      <t>-Active Directory domain that supports smart card authentication, smart card readers, and smart cards.</t>
    </r>
    <r>
      <rPr>
        <sz val="11"/>
        <color rgb="FF000000"/>
        <rFont val="Calibri"/>
      </rPr>
      <t xml:space="preserve">
</t>
    </r>
    <r>
      <rPr>
        <sz val="11"/>
        <color rgb="FF000000"/>
        <rFont val="Calibri"/>
      </rPr>
      <t>-ESXi joined to an Active Directory domain.</t>
    </r>
    <r>
      <rPr>
        <sz val="11"/>
        <color rgb="FF000000"/>
        <rFont val="Calibri"/>
      </rPr>
      <t xml:space="preserve">
</t>
    </r>
    <r>
      <rPr>
        <sz val="11"/>
        <color rgb="FF000000"/>
        <rFont val="Calibri"/>
      </rPr>
      <t>-Trusted certificates for root and intermediary certificate authorities.</t>
    </r>
    <r>
      <rPr>
        <sz val="11"/>
        <color rgb="FF000000"/>
        <rFont val="Calibri"/>
      </rPr>
      <t xml:space="preserve">
</t>
    </r>
    <r>
      <rPr>
        <sz val="11"/>
        <color rgb="FF000000"/>
        <rFont val="Calibri"/>
      </rPr>
      <t>From the vSphere Web Client, select the ESXi Host and go to Manage &gt;&gt; Authentication Services.</t>
    </r>
    <r>
      <rPr>
        <sz val="11"/>
        <color rgb="FF000000"/>
        <rFont val="Calibri"/>
      </rPr>
      <t xml:space="preserve">
</t>
    </r>
    <r>
      <rPr>
        <sz val="11"/>
        <color rgb="FF000000"/>
        <rFont val="Calibri"/>
      </rPr>
      <t>Edit the "Smart Card Authentication" configuration to add trusted certificate authority certificates.</t>
    </r>
    <r>
      <rPr>
        <sz val="11"/>
        <color rgb="FF000000"/>
        <rFont val="Calibri"/>
      </rPr>
      <t xml:space="preserve">
</t>
    </r>
    <r>
      <rPr>
        <sz val="11"/>
        <color rgb="FF000000"/>
        <rFont val="Calibri"/>
      </rPr>
      <t>Select "Enable Smart Card Authentication".</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For more information see the vSphere 6.0 documentation on VMware's website.</t>
    </r>
  </si>
  <si>
    <t>V-63773</t>
  </si>
  <si>
    <r>
      <rPr>
        <sz val="11"/>
        <rFont val="Calibri"/>
      </rPr>
      <t>The VMM must automatically terminate a user session after inactivity timeouts have expired or at shutdown by setting an idle timeout.</t>
    </r>
  </si>
  <si>
    <t>V-63775</t>
  </si>
  <si>
    <r>
      <rPr>
        <sz val="11"/>
        <rFont val="Calibri"/>
      </rPr>
      <t>The VMM must automatically terminate a user session after inactivity timeouts have expired or at shutdown by setting an idle timeout on shell services.</t>
    </r>
  </si>
  <si>
    <t>V-63777</t>
  </si>
  <si>
    <r>
      <rPr>
        <sz val="11"/>
        <rFont val="Calibri"/>
      </rPr>
      <t>The VMM must automatically terminate a user session after inactivity timeouts have expired or at shutdown.</t>
    </r>
  </si>
  <si>
    <t>V-63779</t>
  </si>
  <si>
    <r>
      <rPr>
        <sz val="11"/>
        <rFont val="Calibri"/>
      </rPr>
      <t>The VMM must synchronize internal information system clocks to the authoritative time source when the time difference is greater than one second.</t>
    </r>
  </si>
  <si>
    <t>V-63823</t>
  </si>
  <si>
    <r>
      <rPr>
        <sz val="11"/>
        <rFont val="Calibri"/>
      </rPr>
      <t>The VMM must employ a deny-all, permit-by-exception policy to allow the execution of authorized software programs and guest VMs by verifying Image Profile and VIP Acceptance Levels.</t>
    </r>
  </si>
  <si>
    <t>V-63833</t>
  </si>
  <si>
    <r>
      <rPr>
        <sz val="11"/>
        <rFont val="Calibri"/>
      </rPr>
      <t>The VMM must protect audit information from unauthorized modification by configuring remote logging.</t>
    </r>
  </si>
  <si>
    <t>V-63867</t>
  </si>
  <si>
    <r>
      <rPr>
        <sz val="11"/>
        <rFont val="Calibri"/>
      </rPr>
      <t>The VMM must enforce password complexity by requiring that at least one numeric character be used.</t>
    </r>
  </si>
  <si>
    <t>V-63885</t>
  </si>
  <si>
    <r>
      <rPr>
        <sz val="11"/>
        <rFont val="Calibri"/>
      </rPr>
      <t>The VMM must provide the capability to immediately disconnect or disable remote access to the information system by disabling SSH.</t>
    </r>
  </si>
  <si>
    <t>V-63893</t>
  </si>
  <si>
    <r>
      <rPr>
        <sz val="11"/>
        <rFont val="Calibri"/>
      </rPr>
      <t>The VMM must implement replay-resistant authentication mechanisms for network access to privileged accounts by using Active Directory for local user authentication.</t>
    </r>
  </si>
  <si>
    <r>
      <rPr>
        <sz val="11"/>
        <color rgb="FF000000"/>
        <rFont val="Calibri"/>
      </rPr>
      <t xml:space="preserve">From the vSphere Client, select the ESXi Host and go to Configuration &gt;&gt; Authentication Services.  </t>
    </r>
    <r>
      <rPr>
        <sz val="11"/>
        <color rgb="FF000000"/>
        <rFont val="Calibri"/>
      </rPr>
      <t xml:space="preserve">
</t>
    </r>
    <r>
      <rPr>
        <sz val="11"/>
        <color rgb="FF000000"/>
        <rFont val="Calibri"/>
      </rPr>
      <t xml:space="preserve">Click "Properties". </t>
    </r>
    <r>
      <rPr>
        <sz val="11"/>
        <color rgb="FF000000"/>
        <rFont val="Calibri"/>
      </rPr>
      <t xml:space="preserve">
</t>
    </r>
    <r>
      <rPr>
        <sz val="11"/>
        <color rgb="FF000000"/>
        <rFont val="Calibri"/>
      </rPr>
      <t>Change the "Directory Service Type" to "Active Directory".</t>
    </r>
    <r>
      <rPr>
        <sz val="11"/>
        <color rgb="FF000000"/>
        <rFont val="Calibri"/>
      </rPr>
      <t xml:space="preserve">
</t>
    </r>
    <r>
      <rPr>
        <sz val="11"/>
        <color rgb="FF000000"/>
        <rFont val="Calibri"/>
      </rPr>
      <t>Enter the domain to join.</t>
    </r>
    <r>
      <rPr>
        <sz val="11"/>
        <color rgb="FF000000"/>
        <rFont val="Calibri"/>
      </rPr>
      <t xml:space="preserve">
</t>
    </r>
    <r>
      <rPr>
        <sz val="11"/>
        <color rgb="FF000000"/>
        <rFont val="Calibri"/>
      </rPr>
      <t>Check "Use vSphere Authentication Proxy".</t>
    </r>
    <r>
      <rPr>
        <sz val="11"/>
        <color rgb="FF000000"/>
        <rFont val="Calibri"/>
      </rPr>
      <t xml:space="preserve">
</t>
    </r>
    <r>
      <rPr>
        <sz val="11"/>
        <color rgb="FF000000"/>
        <rFont val="Calibri"/>
      </rPr>
      <t>Enter the proxy server address.</t>
    </r>
    <r>
      <rPr>
        <sz val="11"/>
        <color rgb="FF000000"/>
        <rFont val="Calibri"/>
      </rPr>
      <t xml:space="preserve">
</t>
    </r>
    <r>
      <rPr>
        <sz val="11"/>
        <color rgb="FF000000"/>
        <rFont val="Calibri"/>
      </rPr>
      <t>Click "Join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 | Set-VMHostAuthentication -JoinDomain -Domain "domain name" -User "username" -Password "password"</t>
    </r>
  </si>
  <si>
    <r>
      <rPr>
        <sz val="11"/>
        <color rgb="FF000000"/>
        <rFont val="Calibri"/>
      </rPr>
      <t xml:space="preserve">From the vSphere Client, select the ESXi Host and go to Configuration &gt;&gt; Authentication Services.  </t>
    </r>
    <r>
      <rPr>
        <sz val="11"/>
        <color rgb="FF000000"/>
        <rFont val="Calibri"/>
      </rPr>
      <t xml:space="preserve">
</t>
    </r>
    <r>
      <rPr>
        <sz val="11"/>
        <color rgb="FF000000"/>
        <rFont val="Calibri"/>
      </rPr>
      <t>Verify the "Directory Services Type" is set to "Active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the "Directory Services Type" is not set to "Active Directory", this is a finding.</t>
    </r>
  </si>
  <si>
    <t>V-63895</t>
  </si>
  <si>
    <r>
      <rPr>
        <sz val="11"/>
        <rFont val="Calibri"/>
      </rPr>
      <t>The VMM must implement replay-resistant authentication mechanisms for network access to privileged accounts by using the vSphere Authentication Proxy.</t>
    </r>
  </si>
  <si>
    <r>
      <rPr>
        <sz val="11"/>
        <color rgb="FF000000"/>
        <rFont val="Calibri"/>
      </rPr>
      <t>When using host profiles do the following:</t>
    </r>
    <r>
      <rPr>
        <sz val="11"/>
        <color rgb="FF000000"/>
        <rFont val="Calibri"/>
      </rPr>
      <t xml:space="preserve">
</t>
    </r>
    <r>
      <rPr>
        <sz val="11"/>
        <color rgb="FF000000"/>
        <rFont val="Calibri"/>
      </rPr>
      <t>From the vSphere Client, go to Home &gt;&gt; Host Profiles.</t>
    </r>
    <r>
      <rPr>
        <sz val="11"/>
        <color rgb="FF000000"/>
        <rFont val="Calibri"/>
      </rPr>
      <t xml:space="preserve">
</t>
    </r>
    <r>
      <rPr>
        <sz val="11"/>
        <color rgb="FF000000"/>
        <rFont val="Calibri"/>
      </rPr>
      <t xml:space="preserve">Select a Host Profile to edit.  </t>
    </r>
    <r>
      <rPr>
        <sz val="11"/>
        <color rgb="FF000000"/>
        <rFont val="Calibri"/>
      </rPr>
      <t xml:space="preserve">
</t>
    </r>
    <r>
      <rPr>
        <sz val="11"/>
        <color rgb="FF000000"/>
        <rFont val="Calibri"/>
      </rPr>
      <t xml:space="preserve">View the settings under Authentication Configuration &gt;&gt; Active Directory Configuration &gt;&gt; JoinDomain Method.  </t>
    </r>
    <r>
      <rPr>
        <sz val="11"/>
        <color rgb="FF000000"/>
        <rFont val="Calibri"/>
      </rPr>
      <t xml:space="preserve">
</t>
    </r>
    <r>
      <rPr>
        <sz val="11"/>
        <color rgb="FF000000"/>
        <rFont val="Calibri"/>
      </rPr>
      <t>Set the method used to join hosts to a domain to "Use vSphere Authentication Proxy to add the host to domain".</t>
    </r>
    <r>
      <rPr>
        <sz val="11"/>
        <color rgb="FF000000"/>
        <rFont val="Calibri"/>
      </rPr>
      <t xml:space="preserve">
</t>
    </r>
    <r>
      <rPr>
        <sz val="11"/>
        <color rgb="FF000000"/>
        <rFont val="Calibri"/>
      </rPr>
      <t>Provide the IP address of the vSphere Authentication Proxy server.</t>
    </r>
    <r>
      <rPr>
        <sz val="11"/>
        <color rgb="FF000000"/>
        <rFont val="Calibri"/>
      </rPr>
      <t xml:space="preserve">
</t>
    </r>
    <r>
      <rPr>
        <sz val="11"/>
        <color rgb="FF000000"/>
        <rFont val="Calibri"/>
      </rPr>
      <t>To join a host to Active Directory manually without host profiles do the following:</t>
    </r>
    <r>
      <rPr>
        <sz val="11"/>
        <color rgb="FF000000"/>
        <rFont val="Calibri"/>
      </rPr>
      <t xml:space="preserve">
</t>
    </r>
    <r>
      <rPr>
        <sz val="11"/>
        <color rgb="FF000000"/>
        <rFont val="Calibri"/>
      </rPr>
      <t xml:space="preserve">From the vSphere Client, select the ESXi Host and go to Configuration &gt;&gt; Authentication Services.  </t>
    </r>
    <r>
      <rPr>
        <sz val="11"/>
        <color rgb="FF000000"/>
        <rFont val="Calibri"/>
      </rPr>
      <t xml:space="preserve">
</t>
    </r>
    <r>
      <rPr>
        <sz val="11"/>
        <color rgb="FF000000"/>
        <rFont val="Calibri"/>
      </rPr>
      <t>Click Properties.</t>
    </r>
    <r>
      <rPr>
        <sz val="11"/>
        <color rgb="FF000000"/>
        <rFont val="Calibri"/>
      </rPr>
      <t xml:space="preserve">
</t>
    </r>
    <r>
      <rPr>
        <sz val="11"/>
        <color rgb="FF000000"/>
        <rFont val="Calibri"/>
      </rPr>
      <t>Change the "Directory Service Type" to "Active Directory".</t>
    </r>
    <r>
      <rPr>
        <sz val="11"/>
        <color rgb="FF000000"/>
        <rFont val="Calibri"/>
      </rPr>
      <t xml:space="preserve">
</t>
    </r>
    <r>
      <rPr>
        <sz val="11"/>
        <color rgb="FF000000"/>
        <rFont val="Calibri"/>
      </rPr>
      <t>Enter the domain to join.</t>
    </r>
    <r>
      <rPr>
        <sz val="11"/>
        <color rgb="FF000000"/>
        <rFont val="Calibri"/>
      </rPr>
      <t xml:space="preserve">
</t>
    </r>
    <r>
      <rPr>
        <sz val="11"/>
        <color rgb="FF000000"/>
        <rFont val="Calibri"/>
      </rPr>
      <t>Check "Use vSphere Authentication Proxy".</t>
    </r>
    <r>
      <rPr>
        <sz val="11"/>
        <color rgb="FF000000"/>
        <rFont val="Calibri"/>
      </rPr>
      <t xml:space="preserve">
</t>
    </r>
    <r>
      <rPr>
        <sz val="11"/>
        <color rgb="FF000000"/>
        <rFont val="Calibri"/>
      </rPr>
      <t>Enter the proxy server address.</t>
    </r>
    <r>
      <rPr>
        <sz val="11"/>
        <color rgb="FF000000"/>
        <rFont val="Calibri"/>
      </rPr>
      <t xml:space="preserve">
</t>
    </r>
    <r>
      <rPr>
        <sz val="11"/>
        <color rgb="FF000000"/>
        <rFont val="Calibri"/>
      </rPr>
      <t>Click "Join Domain".</t>
    </r>
  </si>
  <si>
    <r>
      <rPr>
        <sz val="11"/>
        <color rgb="FF000000"/>
        <rFont val="Calibri"/>
      </rPr>
      <t>From the vSphere Client go to Home &gt;&gt; Host Profiles.</t>
    </r>
    <r>
      <rPr>
        <sz val="11"/>
        <color rgb="FF000000"/>
        <rFont val="Calibri"/>
      </rPr>
      <t xml:space="preserve">
</t>
    </r>
    <r>
      <rPr>
        <sz val="11"/>
        <color rgb="FF000000"/>
        <rFont val="Calibri"/>
      </rPr>
      <t xml:space="preserve">Select a Host Profile to edit.  </t>
    </r>
    <r>
      <rPr>
        <sz val="11"/>
        <color rgb="FF000000"/>
        <rFont val="Calibri"/>
      </rPr>
      <t xml:space="preserve">
</t>
    </r>
    <r>
      <rPr>
        <sz val="11"/>
        <color rgb="FF000000"/>
        <rFont val="Calibri"/>
      </rPr>
      <t xml:space="preserve">View the settings under Authentication Configuration &gt;&gt; Active Directory Configuration &gt;&gt; JoinDomain Method. </t>
    </r>
    <r>
      <rPr>
        <sz val="11"/>
        <color rgb="FF000000"/>
        <rFont val="Calibri"/>
      </rPr>
      <t xml:space="preserve">
</t>
    </r>
    <r>
      <rPr>
        <sz val="11"/>
        <color rgb="FF000000"/>
        <rFont val="Calibri"/>
      </rPr>
      <t>Verify the method used to join hosts to a domain is set to "Use vSphere Authentication Proxy to add the host to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vCenter run the following command:</t>
    </r>
    <r>
      <rPr>
        <sz val="11"/>
        <color rgb="FF000000"/>
        <rFont val="Calibri"/>
      </rPr>
      <t xml:space="preserve">
</t>
    </r>
    <r>
      <rPr>
        <sz val="11"/>
        <color rgb="FF000000"/>
        <rFont val="Calibri"/>
      </rPr>
      <t>Get-VMHost | Select Name, ` @{N="HostProfile";E={$_ | Get-VMHostProfile}}, ` @{N="JoinADEnabled";E={($_ | Get-VmHostProfile).ExtensionData.Config.ApplyProfile.Authentication.ActiveDirectory.Enabled}}, ` @{N="JoinDomainMethod";E={(($_ | Get-VMHostProfile).ExtensionData.Config.ApplyProfile.Authentication.ActiveDirectory | Select -ExpandProperty Policy | Where {$_.Id -eq "JoinDomainMethodPolicy"}).Policyoption.Id}}</t>
    </r>
    <r>
      <rPr>
        <sz val="11"/>
        <color rgb="FF000000"/>
        <rFont val="Calibri"/>
      </rPr>
      <t xml:space="preserve">
</t>
    </r>
    <r>
      <rPr>
        <sz val="11"/>
        <color rgb="FF000000"/>
        <rFont val="Calibri"/>
      </rPr>
      <t>Verify if "JoinADEnabled" is "True" then "JoinDomainMethod" should be "FixedCAMConfigOption".</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vSphere Authentication Proxy is not used to join hosts to an Active Directory domain, this is a finding.</t>
    </r>
  </si>
  <si>
    <t>V-63897</t>
  </si>
  <si>
    <r>
      <rPr>
        <sz val="11"/>
        <rFont val="Calibri"/>
      </rPr>
      <t>The VMM must implement replay-resistant authentication mechanisms for network access to privileged accounts by restricting use of Active Directory ESX Admin group membership.</t>
    </r>
  </si>
  <si>
    <r>
      <rPr>
        <sz val="11"/>
        <color rgb="FF000000"/>
        <rFont val="Calibri"/>
      </rPr>
      <t xml:space="preserve">From the vSphere Client, select the ESXi Host and go to Configuration &gt;&gt; Advanced Settings.  </t>
    </r>
    <r>
      <rPr>
        <sz val="11"/>
        <color rgb="FF000000"/>
        <rFont val="Calibri"/>
      </rPr>
      <t xml:space="preserve">
</t>
    </r>
    <r>
      <rPr>
        <sz val="11"/>
        <color rgb="FF000000"/>
        <rFont val="Calibri"/>
      </rPr>
      <t>Select the "Config.HostAgent.plugins.hostsvc.esxAdminsGroup" value.</t>
    </r>
    <r>
      <rPr>
        <sz val="11"/>
        <color rgb="FF000000"/>
        <rFont val="Calibri"/>
      </rPr>
      <t xml:space="preserve">
</t>
    </r>
    <r>
      <rPr>
        <sz val="11"/>
        <color rgb="FF000000"/>
        <rFont val="Calibri"/>
      </rPr>
      <t>Verify it is not set to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Config.HostAgent.plugins.hostsvc.esxAdminsGroup</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the "Config.HostAgent.plugins.hostsvc.esxAdminsGroup" keyword is set to "ESX Admins", this is a finding.</t>
    </r>
  </si>
  <si>
    <t>V-63899</t>
  </si>
  <si>
    <r>
      <rPr>
        <sz val="11"/>
        <rFont val="Calibri"/>
      </rPr>
      <t>The VMM must electronically verify Personal Identity Verification (PIV) credentials.</t>
    </r>
  </si>
  <si>
    <r>
      <rPr>
        <sz val="11"/>
        <color rgb="FF000000"/>
        <rFont val="Calibri"/>
      </rPr>
      <t>From the vSphere Web Client, select the ESXi Host and go to Manage &gt;&gt; Authentication Services.</t>
    </r>
    <r>
      <rPr>
        <sz val="11"/>
        <color rgb="FF000000"/>
        <rFont val="Calibri"/>
      </rPr>
      <t xml:space="preserve">
</t>
    </r>
    <r>
      <rPr>
        <sz val="11"/>
        <color rgb="FF000000"/>
        <rFont val="Calibri"/>
      </rPr>
      <t>View the "Smart Card Authentication" status.</t>
    </r>
    <r>
      <rPr>
        <sz val="11"/>
        <color rgb="FF000000"/>
        <rFont val="Calibri"/>
      </rPr>
      <t xml:space="preserve">
</t>
    </r>
    <r>
      <rPr>
        <sz val="11"/>
        <color rgb="FF000000"/>
        <rFont val="Calibri"/>
      </rPr>
      <t>If "Enable Smart Card Authentication" is checked, the system requires smart cards to authenticate to an Active Directory Domain.</t>
    </r>
    <r>
      <rPr>
        <sz val="11"/>
        <color rgb="FF000000"/>
        <rFont val="Calibri"/>
      </rPr>
      <t xml:space="preserve">
</t>
    </r>
    <r>
      <rPr>
        <sz val="11"/>
        <color rgb="FF000000"/>
        <rFont val="Calibri"/>
      </rPr>
      <t>For systems that have no local user accounts, other than root, dcui, and/or vpxuser, this is Not Applicable.</t>
    </r>
    <r>
      <rPr>
        <sz val="11"/>
        <color rgb="FF000000"/>
        <rFont val="Calibri"/>
      </rPr>
      <t xml:space="preserve">
</t>
    </r>
    <r>
      <rPr>
        <sz val="11"/>
        <color rgb="FF000000"/>
        <rFont val="Calibri"/>
      </rPr>
      <t>For environments that do not use vCenter server to manage ESXi, this is Not Applicable.</t>
    </r>
    <r>
      <rPr>
        <sz val="11"/>
        <color rgb="FF000000"/>
        <rFont val="Calibri"/>
      </rPr>
      <t xml:space="preserve">
</t>
    </r>
    <r>
      <rPr>
        <sz val="11"/>
        <color rgb="FF000000"/>
        <rFont val="Calibri"/>
      </rPr>
      <t>For systems that do not use smart cards with Active Directory and do have local user accounts, other than root, dcui, and/or vpxuser, this is a finding.</t>
    </r>
  </si>
  <si>
    <t>V-63901</t>
  </si>
  <si>
    <r>
      <rPr>
        <sz val="11"/>
        <rFont val="Calibri"/>
      </rPr>
      <t>The VMM must implement cryptographic mechanisms to prevent unauthorized modification of all information at rest on all VMM components by verifying Image Profile and VIP Acceptance Levels.</t>
    </r>
  </si>
  <si>
    <t>V-63903</t>
  </si>
  <si>
    <r>
      <rPr>
        <sz val="11"/>
        <rFont val="Calibri"/>
      </rPr>
      <t>The VMM must protect audit information from unauthorized deletion by configuring remote logging.</t>
    </r>
  </si>
  <si>
    <t>V-63905</t>
  </si>
  <si>
    <r>
      <rPr>
        <sz val="11"/>
        <rFont val="Calibri"/>
      </rPr>
      <t>The VMM must require the change of at least 8 of the total number of characters when passwords are changed.</t>
    </r>
  </si>
  <si>
    <t>V-63907</t>
  </si>
  <si>
    <r>
      <rPr>
        <sz val="11"/>
        <rFont val="Calibri"/>
      </rPr>
      <t>The VMM must implement replay-resistant authentication mechanisms for network access to non-privileged accounts by using Active Directory for local user authentication.</t>
    </r>
  </si>
  <si>
    <r>
      <rPr>
        <sz val="11"/>
        <color rgb="FF000000"/>
        <rFont val="Calibri"/>
      </rPr>
      <t>From the vSphere Client, select the ESXi Host.</t>
    </r>
    <r>
      <rPr>
        <sz val="11"/>
        <color rgb="FF000000"/>
        <rFont val="Calibri"/>
      </rPr>
      <t xml:space="preserve">
</t>
    </r>
    <r>
      <rPr>
        <sz val="11"/>
        <color rgb="FF000000"/>
        <rFont val="Calibri"/>
      </rPr>
      <t xml:space="preserve">Go to Configuration &gt;&gt; Authentication Services.  </t>
    </r>
    <r>
      <rPr>
        <sz val="11"/>
        <color rgb="FF000000"/>
        <rFont val="Calibri"/>
      </rPr>
      <t xml:space="preserve">
</t>
    </r>
    <r>
      <rPr>
        <sz val="11"/>
        <color rgb="FF000000"/>
        <rFont val="Calibri"/>
      </rPr>
      <t>Click "Properties".</t>
    </r>
    <r>
      <rPr>
        <sz val="11"/>
        <color rgb="FF000000"/>
        <rFont val="Calibri"/>
      </rPr>
      <t xml:space="preserve">
</t>
    </r>
    <r>
      <rPr>
        <sz val="11"/>
        <color rgb="FF000000"/>
        <rFont val="Calibri"/>
      </rPr>
      <t>Change the "Directory Service Type" to "Active Directory".</t>
    </r>
    <r>
      <rPr>
        <sz val="11"/>
        <color rgb="FF000000"/>
        <rFont val="Calibri"/>
      </rPr>
      <t xml:space="preserve">
</t>
    </r>
    <r>
      <rPr>
        <sz val="11"/>
        <color rgb="FF000000"/>
        <rFont val="Calibri"/>
      </rPr>
      <t>Enter the domain to join.</t>
    </r>
    <r>
      <rPr>
        <sz val="11"/>
        <color rgb="FF000000"/>
        <rFont val="Calibri"/>
      </rPr>
      <t xml:space="preserve">
</t>
    </r>
    <r>
      <rPr>
        <sz val="11"/>
        <color rgb="FF000000"/>
        <rFont val="Calibri"/>
      </rPr>
      <t>Check "Use vSphere Authentication Proxy".</t>
    </r>
    <r>
      <rPr>
        <sz val="11"/>
        <color rgb="FF000000"/>
        <rFont val="Calibri"/>
      </rPr>
      <t xml:space="preserve">
</t>
    </r>
    <r>
      <rPr>
        <sz val="11"/>
        <color rgb="FF000000"/>
        <rFont val="Calibri"/>
      </rPr>
      <t>Enter the proxy server address.</t>
    </r>
    <r>
      <rPr>
        <sz val="11"/>
        <color rgb="FF000000"/>
        <rFont val="Calibri"/>
      </rPr>
      <t xml:space="preserve">
</t>
    </r>
    <r>
      <rPr>
        <sz val="11"/>
        <color rgb="FF000000"/>
        <rFont val="Calibri"/>
      </rPr>
      <t>Click "Join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 | Set-VMHostAuthentication -JoinDomain -Domain "domain name" -User "username" -Password "password"</t>
    </r>
  </si>
  <si>
    <r>
      <rPr>
        <sz val="11"/>
        <color rgb="FF000000"/>
        <rFont val="Calibri"/>
      </rPr>
      <t>From the vSphere Client, select the ESXi Host.</t>
    </r>
    <r>
      <rPr>
        <sz val="11"/>
        <color rgb="FF000000"/>
        <rFont val="Calibri"/>
      </rPr>
      <t xml:space="preserve">
</t>
    </r>
    <r>
      <rPr>
        <sz val="11"/>
        <color rgb="FF000000"/>
        <rFont val="Calibri"/>
      </rPr>
      <t xml:space="preserve">Go to Configuration &gt;&gt; Authentication Services.  </t>
    </r>
    <r>
      <rPr>
        <sz val="11"/>
        <color rgb="FF000000"/>
        <rFont val="Calibri"/>
      </rPr>
      <t xml:space="preserve">
</t>
    </r>
    <r>
      <rPr>
        <sz val="11"/>
        <color rgb="FF000000"/>
        <rFont val="Calibri"/>
      </rPr>
      <t>Verify the "Directory Services Type" is set to "Active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the "Directory Services Type" is not set to "Active Directory", this is a finding.</t>
    </r>
  </si>
  <si>
    <t>V-63909</t>
  </si>
  <si>
    <r>
      <rPr>
        <sz val="11"/>
        <rFont val="Calibri"/>
      </rPr>
      <t>The VMM must implement replay-resistant authentication mechanisms for network access to non-privileged accounts by using the vSphere Authentication Proxy.</t>
    </r>
  </si>
  <si>
    <r>
      <rPr>
        <sz val="11"/>
        <color rgb="FF000000"/>
        <rFont val="Calibri"/>
      </rPr>
      <t>When using host profiles do the following:</t>
    </r>
    <r>
      <rPr>
        <sz val="11"/>
        <color rgb="FF000000"/>
        <rFont val="Calibri"/>
      </rPr>
      <t xml:space="preserve">
</t>
    </r>
    <r>
      <rPr>
        <sz val="11"/>
        <color rgb="FF000000"/>
        <rFont val="Calibri"/>
      </rPr>
      <t>From the vSphere Client, go to Home &gt;&gt; Host Profiles.</t>
    </r>
    <r>
      <rPr>
        <sz val="11"/>
        <color rgb="FF000000"/>
        <rFont val="Calibri"/>
      </rPr>
      <t xml:space="preserve">
</t>
    </r>
    <r>
      <rPr>
        <sz val="11"/>
        <color rgb="FF000000"/>
        <rFont val="Calibri"/>
      </rPr>
      <t xml:space="preserve">Select a Host Profile to edit.  </t>
    </r>
    <r>
      <rPr>
        <sz val="11"/>
        <color rgb="FF000000"/>
        <rFont val="Calibri"/>
      </rPr>
      <t xml:space="preserve">
</t>
    </r>
    <r>
      <rPr>
        <sz val="11"/>
        <color rgb="FF000000"/>
        <rFont val="Calibri"/>
      </rPr>
      <t xml:space="preserve">View the settings under Authentication Configuration &gt;&gt; Active Directory Configuration &gt;&gt; JoinDomain Method.  </t>
    </r>
    <r>
      <rPr>
        <sz val="11"/>
        <color rgb="FF000000"/>
        <rFont val="Calibri"/>
      </rPr>
      <t xml:space="preserve">
</t>
    </r>
    <r>
      <rPr>
        <sz val="11"/>
        <color rgb="FF000000"/>
        <rFont val="Calibri"/>
      </rPr>
      <t>Set the method used to join hosts to a domain to "Use vSphere Authentication Proxy to add the host to domain".</t>
    </r>
    <r>
      <rPr>
        <sz val="11"/>
        <color rgb="FF000000"/>
        <rFont val="Calibri"/>
      </rPr>
      <t xml:space="preserve">
</t>
    </r>
    <r>
      <rPr>
        <sz val="11"/>
        <color rgb="FF000000"/>
        <rFont val="Calibri"/>
      </rPr>
      <t>Provide the IP address of the vSphere Authentication Proxy server.</t>
    </r>
    <r>
      <rPr>
        <sz val="11"/>
        <color rgb="FF000000"/>
        <rFont val="Calibri"/>
      </rPr>
      <t xml:space="preserve">
</t>
    </r>
    <r>
      <rPr>
        <sz val="11"/>
        <color rgb="FF000000"/>
        <rFont val="Calibri"/>
      </rPr>
      <t>To join a host to Active Directory manually without host profiles do the following:</t>
    </r>
    <r>
      <rPr>
        <sz val="11"/>
        <color rgb="FF000000"/>
        <rFont val="Calibri"/>
      </rPr>
      <t xml:space="preserve">
</t>
    </r>
    <r>
      <rPr>
        <sz val="11"/>
        <color rgb="FF000000"/>
        <rFont val="Calibri"/>
      </rPr>
      <t>From the vSphere Client, select the ESXi Host.</t>
    </r>
    <r>
      <rPr>
        <sz val="11"/>
        <color rgb="FF000000"/>
        <rFont val="Calibri"/>
      </rPr>
      <t xml:space="preserve">
</t>
    </r>
    <r>
      <rPr>
        <sz val="11"/>
        <color rgb="FF000000"/>
        <rFont val="Calibri"/>
      </rPr>
      <t xml:space="preserve">Go to Configuration &gt;&gt; Authentication Services.  </t>
    </r>
    <r>
      <rPr>
        <sz val="11"/>
        <color rgb="FF000000"/>
        <rFont val="Calibri"/>
      </rPr>
      <t xml:space="preserve">
</t>
    </r>
    <r>
      <rPr>
        <sz val="11"/>
        <color rgb="FF000000"/>
        <rFont val="Calibri"/>
      </rPr>
      <t>Click Properties.</t>
    </r>
    <r>
      <rPr>
        <sz val="11"/>
        <color rgb="FF000000"/>
        <rFont val="Calibri"/>
      </rPr>
      <t xml:space="preserve">
</t>
    </r>
    <r>
      <rPr>
        <sz val="11"/>
        <color rgb="FF000000"/>
        <rFont val="Calibri"/>
      </rPr>
      <t>Change the "Directory Service Type" to Active Directory.</t>
    </r>
    <r>
      <rPr>
        <sz val="11"/>
        <color rgb="FF000000"/>
        <rFont val="Calibri"/>
      </rPr>
      <t xml:space="preserve">
</t>
    </r>
    <r>
      <rPr>
        <sz val="11"/>
        <color rgb="FF000000"/>
        <rFont val="Calibri"/>
      </rPr>
      <t>Enter the domain to join, check "Use vSphere Authentication Proxy".</t>
    </r>
    <r>
      <rPr>
        <sz val="11"/>
        <color rgb="FF000000"/>
        <rFont val="Calibri"/>
      </rPr>
      <t xml:space="preserve">
</t>
    </r>
    <r>
      <rPr>
        <sz val="11"/>
        <color rgb="FF000000"/>
        <rFont val="Calibri"/>
      </rPr>
      <t>Enter the proxy server address.</t>
    </r>
    <r>
      <rPr>
        <sz val="11"/>
        <color rgb="FF000000"/>
        <rFont val="Calibri"/>
      </rPr>
      <t xml:space="preserve">
</t>
    </r>
    <r>
      <rPr>
        <sz val="11"/>
        <color rgb="FF000000"/>
        <rFont val="Calibri"/>
      </rPr>
      <t>Click "Join Domain".</t>
    </r>
  </si>
  <si>
    <r>
      <rPr>
        <sz val="11"/>
        <color rgb="FF000000"/>
        <rFont val="Calibri"/>
      </rPr>
      <t>From the vSphere Client, go to Home &gt;&gt; Host Profiles.</t>
    </r>
    <r>
      <rPr>
        <sz val="11"/>
        <color rgb="FF000000"/>
        <rFont val="Calibri"/>
      </rPr>
      <t xml:space="preserve">
</t>
    </r>
    <r>
      <rPr>
        <sz val="11"/>
        <color rgb="FF000000"/>
        <rFont val="Calibri"/>
      </rPr>
      <t xml:space="preserve">Select a Host Profile to edit.  </t>
    </r>
    <r>
      <rPr>
        <sz val="11"/>
        <color rgb="FF000000"/>
        <rFont val="Calibri"/>
      </rPr>
      <t xml:space="preserve">
</t>
    </r>
    <r>
      <rPr>
        <sz val="11"/>
        <color rgb="FF000000"/>
        <rFont val="Calibri"/>
      </rPr>
      <t>View the settings under Authentication Configuration &gt;&gt; Active Directory Configuration &gt;&gt; JoinDomain Method.</t>
    </r>
    <r>
      <rPr>
        <sz val="11"/>
        <color rgb="FF000000"/>
        <rFont val="Calibri"/>
      </rPr>
      <t xml:space="preserve">
</t>
    </r>
    <r>
      <rPr>
        <sz val="11"/>
        <color rgb="FF000000"/>
        <rFont val="Calibri"/>
      </rPr>
      <t>Verify the method used to join hosts to a domain is set to "Use vSphere Authentication Proxy to add the host to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vCenter run the following command:</t>
    </r>
    <r>
      <rPr>
        <sz val="11"/>
        <color rgb="FF000000"/>
        <rFont val="Calibri"/>
      </rPr>
      <t xml:space="preserve">
</t>
    </r>
    <r>
      <rPr>
        <sz val="11"/>
        <color rgb="FF000000"/>
        <rFont val="Calibri"/>
      </rPr>
      <t>Get-VMHost | Select Name, ` @{N="HostProfile";E={$_ | Get-VMHostProfile}}, ` @{N="JoinADEnabled";E={($_ | Get-VmHostProfile).ExtensionData.Config.ApplyProfile.Authentication.ActiveDirectory.Enabled}}, ` @{N="JoinDomainMethod";E={(($_ | Get-VMHostProfile).ExtensionData.Config.ApplyProfile.Authentication.ActiveDirectory | Select -ExpandProperty Policy | Where {$_.Id -eq "JoinDomainMethodPolicy"}).Policyoption.Id}}</t>
    </r>
    <r>
      <rPr>
        <sz val="11"/>
        <color rgb="FF000000"/>
        <rFont val="Calibri"/>
      </rPr>
      <t xml:space="preserve">
</t>
    </r>
    <r>
      <rPr>
        <sz val="11"/>
        <color rgb="FF000000"/>
        <rFont val="Calibri"/>
      </rPr>
      <t>Verify if "JoinADEnabled" is "True" then "JoinDomainMethod" should be "FixedCAMConfigOption".</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"vSphere Authentication Proxy" is not used to join hosts to an Active Directory domain, this is a finding.</t>
    </r>
  </si>
  <si>
    <t>V-63911</t>
  </si>
  <si>
    <r>
      <rPr>
        <sz val="11"/>
        <rFont val="Calibri"/>
      </rPr>
      <t>The VMM must implement replay-resistant authentication mechanisms for network access to non-privileged accounts by restricting use of Active Directory ESX Admin group membership.</t>
    </r>
  </si>
  <si>
    <r>
      <rPr>
        <sz val="11"/>
        <color rgb="FF000000"/>
        <rFont val="Calibri"/>
      </rPr>
      <t xml:space="preserve">From the vSphere Client, select the ESXi Host and go to Configuration &gt;&gt; Advanced Settings.  </t>
    </r>
    <r>
      <rPr>
        <sz val="11"/>
        <color rgb="FF000000"/>
        <rFont val="Calibri"/>
      </rPr>
      <t xml:space="preserve">
</t>
    </r>
    <r>
      <rPr>
        <sz val="11"/>
        <color rgb="FF000000"/>
        <rFont val="Calibri"/>
      </rPr>
      <t xml:space="preserve">Select the "Config.HostAgent.plugins.hostsvc.esxAdminsGroup" value. </t>
    </r>
    <r>
      <rPr>
        <sz val="11"/>
        <color rgb="FF000000"/>
        <rFont val="Calibri"/>
      </rPr>
      <t xml:space="preserve">
</t>
    </r>
    <r>
      <rPr>
        <sz val="11"/>
        <color rgb="FF000000"/>
        <rFont val="Calibri"/>
      </rPr>
      <t>Configure it to an Active Directory group other than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Config.HostAgent.plugins.hostsvc.esxAdminsGroup | Set-AdvancedSetting -Value &lt;AD Group&gt;</t>
    </r>
  </si>
  <si>
    <r>
      <rPr>
        <sz val="11"/>
        <color rgb="FF000000"/>
        <rFont val="Calibri"/>
      </rPr>
      <t>From the vSphere Client, select the ESXi Host.</t>
    </r>
    <r>
      <rPr>
        <sz val="11"/>
        <color rgb="FF000000"/>
        <rFont val="Calibri"/>
      </rPr>
      <t xml:space="preserve">
</t>
    </r>
    <r>
      <rPr>
        <sz val="11"/>
        <color rgb="FF000000"/>
        <rFont val="Calibri"/>
      </rPr>
      <t xml:space="preserve">Go to Configuration &gt;&gt; Advanced Settings.  </t>
    </r>
    <r>
      <rPr>
        <sz val="11"/>
        <color rgb="FF000000"/>
        <rFont val="Calibri"/>
      </rPr>
      <t xml:space="preserve">
</t>
    </r>
    <r>
      <rPr>
        <sz val="11"/>
        <color rgb="FF000000"/>
        <rFont val="Calibri"/>
      </rPr>
      <t>Select the "Config.HostAgent.plugins.hostsvc.esxAdminsGroup" value.</t>
    </r>
    <r>
      <rPr>
        <sz val="11"/>
        <color rgb="FF000000"/>
        <rFont val="Calibri"/>
      </rPr>
      <t xml:space="preserve">
</t>
    </r>
    <r>
      <rPr>
        <sz val="11"/>
        <color rgb="FF000000"/>
        <rFont val="Calibri"/>
      </rPr>
      <t>Verify it is not set to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Config.HostAgent.plugins.hostsvc.esxAdminsGroup</t>
    </r>
    <r>
      <rPr>
        <sz val="11"/>
        <color rgb="FF000000"/>
        <rFont val="Calibri"/>
      </rPr>
      <t xml:space="preserve">
</t>
    </r>
    <r>
      <rPr>
        <sz val="11"/>
        <color rgb="FF000000"/>
        <rFont val="Calibri"/>
      </rPr>
      <t>For systems that do not use Active Directory and have no local user accounts, other than root, dcui, and/or vpxuser, this is Not Applicable.</t>
    </r>
    <r>
      <rPr>
        <sz val="11"/>
        <color rgb="FF000000"/>
        <rFont val="Calibri"/>
      </rPr>
      <t xml:space="preserve">
</t>
    </r>
    <r>
      <rPr>
        <sz val="11"/>
        <color rgb="FF000000"/>
        <rFont val="Calibri"/>
      </rPr>
      <t>For systems that do not use Active Directory and do have local user accounts, other than root, dcui, and/or vpxuser, this is a finding.</t>
    </r>
    <r>
      <rPr>
        <sz val="11"/>
        <color rgb="FF000000"/>
        <rFont val="Calibri"/>
      </rPr>
      <t xml:space="preserve">
</t>
    </r>
    <r>
      <rPr>
        <sz val="11"/>
        <color rgb="FF000000"/>
        <rFont val="Calibri"/>
      </rPr>
      <t>If the "Config.HostAgent.plugins.hostsvc.esxAdminsGroup" keyword is set to "ESX Admins", this is a finding.</t>
    </r>
  </si>
  <si>
    <t>V-63913</t>
  </si>
  <si>
    <r>
      <rPr>
        <sz val="11"/>
        <rFont val="Calibri"/>
      </rPr>
      <t>The VMM must only allow the use of DoD PKI-established certificate authorities for verification of the establishment of protected sessions.</t>
    </r>
  </si>
  <si>
    <r>
      <rPr>
        <sz val="11"/>
        <color rgb="FF000000"/>
        <rFont val="Calibri"/>
      </rPr>
      <t>From the vSphere Web Client, select the ESXi Host.</t>
    </r>
    <r>
      <rPr>
        <sz val="11"/>
        <color rgb="FF000000"/>
        <rFont val="Calibri"/>
      </rPr>
      <t xml:space="preserve">
</t>
    </r>
    <r>
      <rPr>
        <sz val="11"/>
        <color rgb="FF000000"/>
        <rFont val="Calibri"/>
      </rPr>
      <t>Go to Manage &gt;&gt; Authentication Services.</t>
    </r>
    <r>
      <rPr>
        <sz val="11"/>
        <color rgb="FF000000"/>
        <rFont val="Calibri"/>
      </rPr>
      <t xml:space="preserve">
</t>
    </r>
    <r>
      <rPr>
        <sz val="11"/>
        <color rgb="FF000000"/>
        <rFont val="Calibri"/>
      </rPr>
      <t>View the "Smart Card Authentication" status.</t>
    </r>
    <r>
      <rPr>
        <sz val="11"/>
        <color rgb="FF000000"/>
        <rFont val="Calibri"/>
      </rPr>
      <t xml:space="preserve">
</t>
    </r>
    <r>
      <rPr>
        <sz val="11"/>
        <color rgb="FF000000"/>
        <rFont val="Calibri"/>
      </rPr>
      <t>If "Enable Smart Card Authentication" is checked, the system requires smart cards to authenticate to an Active Directory Domain.</t>
    </r>
    <r>
      <rPr>
        <sz val="11"/>
        <color rgb="FF000000"/>
        <rFont val="Calibri"/>
      </rPr>
      <t xml:space="preserve">
</t>
    </r>
    <r>
      <rPr>
        <sz val="11"/>
        <color rgb="FF000000"/>
        <rFont val="Calibri"/>
      </rPr>
      <t>For systems that have no local user accounts, other than root, dcui, and/or vpxuser, this is Not Applicable.</t>
    </r>
    <r>
      <rPr>
        <sz val="11"/>
        <color rgb="FF000000"/>
        <rFont val="Calibri"/>
      </rPr>
      <t xml:space="preserve">
</t>
    </r>
    <r>
      <rPr>
        <sz val="11"/>
        <color rgb="FF000000"/>
        <rFont val="Calibri"/>
      </rPr>
      <t>For environments that do not use vCenter server to manage ESXi, this is Not Applicable.</t>
    </r>
    <r>
      <rPr>
        <sz val="11"/>
        <color rgb="FF000000"/>
        <rFont val="Calibri"/>
      </rPr>
      <t xml:space="preserve">
</t>
    </r>
    <r>
      <rPr>
        <sz val="11"/>
        <color rgb="FF000000"/>
        <rFont val="Calibri"/>
      </rPr>
      <t>For systems that do not use smart cards with Active Directory and do have local user accounts, other than root, dcui, and/or vpxuser, this is a finding.</t>
    </r>
  </si>
  <si>
    <t>V-63915</t>
  </si>
  <si>
    <r>
      <rPr>
        <sz val="11"/>
        <rFont val="Calibri"/>
      </rPr>
      <t>The VMM must off-load audit records onto a different system or media than the system being audited by configuring remote logging.</t>
    </r>
  </si>
  <si>
    <t>V-63919</t>
  </si>
  <si>
    <r>
      <rPr>
        <sz val="11"/>
        <rFont val="Calibri"/>
      </rPr>
      <t>The VMM must enforce a minimum 15-character password length.</t>
    </r>
  </si>
  <si>
    <t>V-63921</t>
  </si>
  <si>
    <r>
      <rPr>
        <sz val="11"/>
        <rFont val="Calibri"/>
      </rPr>
      <t>The VMM must, at a minimum, off-load interconnected systems in real time and off-load standalone systems weekly by configuring remote logging.</t>
    </r>
  </si>
  <si>
    <t>V-63923</t>
  </si>
  <si>
    <r>
      <rPr>
        <sz val="11"/>
        <rFont val="Calibri"/>
      </rPr>
      <t>The VMM must enforce password complexity by requiring that at least one special character be used.</t>
    </r>
  </si>
  <si>
    <t>V-73129</t>
  </si>
  <si>
    <r>
      <rPr>
        <sz val="11"/>
        <rFont val="Calibri"/>
      </rPr>
      <t>The system must protect the confidentiality and integrity of transmitted information by isolating IP-based storage traffic.</t>
    </r>
  </si>
  <si>
    <r>
      <rPr>
        <sz val="11"/>
        <color rgb="FF000000"/>
        <rFont val="Calibri"/>
      </rPr>
      <t>Configuration of an IP-Based VMkernel will be unique to each environment but for example to modify the IP address and VLAN information to the correct network on a standard switch for an iSCSI VMkernel do the following:</t>
    </r>
    <r>
      <rPr>
        <sz val="11"/>
        <color rgb="FF000000"/>
        <rFont val="Calibri"/>
      </rPr>
      <t xml:space="preserve">
</t>
    </r>
    <r>
      <rPr>
        <sz val="11"/>
        <color rgb="FF000000"/>
        <rFont val="Calibri"/>
      </rPr>
      <t>From the vSphere Client select the ESXi host and go to Configuration &gt; Networking &gt; On the vSwitch that contains the iSCSI VMkernel select Properties.  Select the iSCSI VMkernel and click Edit &gt; On the General tab uncheck everything and set the appropriate VLAN ID &gt; Go to the IP Settings tab &gt; Enter the appropriate IP address and subnet information and click OK.</t>
    </r>
  </si>
  <si>
    <r>
      <rPr>
        <sz val="11"/>
        <color rgb="FF000000"/>
        <rFont val="Calibri"/>
      </rPr>
      <t>Virtual machines might share virtual switches and VLANs with the IP-based storage configurations. IP-based storage includes VSAN, iSCSI, and NFS. This configuration might expose IP-based storage traffic to unauthorized virtual machine users. IP-based storage frequently is not encrypted. It can be viewed by anyone with access to this network. To restrict unauthorized users from viewing the IP-based storage traffic, the IP-based storage network must be logically separated from the production traffic. Configuring the IP-based storage adaptors on separate VLANs or network segments from other VMkernels and Virtual Machines will limit unauthorized users from viewing the traffic.</t>
    </r>
  </si>
  <si>
    <r>
      <rPr>
        <sz val="11"/>
        <color rgb="FF000000"/>
        <rFont val="Calibri"/>
      </rPr>
      <t>If IP-based storage is not used, this is not applicable.</t>
    </r>
    <r>
      <rPr>
        <sz val="11"/>
        <color rgb="FF000000"/>
        <rFont val="Calibri"/>
      </rPr>
      <t xml:space="preserve">
</t>
    </r>
    <r>
      <rPr>
        <sz val="11"/>
        <color rgb="FF000000"/>
        <rFont val="Calibri"/>
      </rPr>
      <t>IP-Based storage (iSCSI, NFS, VSAN) VMkernel port groups must be in a dedicated VLAN that can be on a common standard or distributed virtual switch that is logically separated from other traffic types.  The check for this will be unique per environment.  From the vSphere Client select the ESXi host and go to Configuration &gt;&gt; Networking and review the VLANs associated with any IP-Based storage VMkernels and verify they are dedicated for that purpose and are logically separated from other functions.</t>
    </r>
    <r>
      <rPr>
        <sz val="11"/>
        <color rgb="FF000000"/>
        <rFont val="Calibri"/>
      </rPr>
      <t xml:space="preserve">
</t>
    </r>
    <r>
      <rPr>
        <sz val="11"/>
        <color rgb="FF000000"/>
        <rFont val="Calibri"/>
      </rPr>
      <t>If any IP-Based storage networks are not isolated from other traffic types, this is a finding.</t>
    </r>
  </si>
  <si>
    <t>V-73131</t>
  </si>
  <si>
    <r>
      <rPr>
        <sz val="11"/>
        <rFont val="Calibri"/>
      </rPr>
      <t>The system must enable the VSAN Health Check.</t>
    </r>
  </si>
  <si>
    <r>
      <rPr>
        <sz val="11"/>
        <color rgb="FF000000"/>
        <rFont val="Calibri"/>
      </rPr>
      <t xml:space="preserve">If VSAN Health Check is not installed (6.0 GA only): </t>
    </r>
    <r>
      <rPr>
        <sz val="11"/>
        <color rgb="FF000000"/>
        <rFont val="Calibri"/>
      </rPr>
      <t xml:space="preserve">
</t>
    </r>
    <r>
      <rPr>
        <sz val="11"/>
        <color rgb="FF000000"/>
        <rFont val="Calibri"/>
      </rPr>
      <t>Download the VSAN Health Check Plugin and install to the vCenter Server. Then restart the vCenter Server services. DRS must be configured for fully automated on the cluster. Then each ESXi host must have the VSAN Health Check VIB installed on the ESXi hosts.</t>
    </r>
    <r>
      <rPr>
        <sz val="11"/>
        <color rgb="FF000000"/>
        <rFont val="Calibri"/>
      </rPr>
      <t xml:space="preserve">
</t>
    </r>
    <r>
      <rPr>
        <sz val="11"/>
        <color rgb="FF000000"/>
        <rFont val="Calibri"/>
      </rPr>
      <t xml:space="preserve">If VSAN Health Check is installed: </t>
    </r>
    <r>
      <rPr>
        <sz val="11"/>
        <color rgb="FF000000"/>
        <rFont val="Calibri"/>
      </rPr>
      <t xml:space="preserve">
</t>
    </r>
    <r>
      <rPr>
        <sz val="11"/>
        <color rgb="FF000000"/>
        <rFont val="Calibri"/>
      </rPr>
      <t>From the vSphere Web Client go to Host and Clusters &gt;&gt; Select a VSAN enabled "Cluster" &gt;&gt; Manage &gt;&gt; Settings &gt;&gt; Virtual SAN &gt;&gt; Health &gt;&gt; "Health Service Status" and click "Edit Settings". Select the check box for "Turn On Periodical Health Check" and configure the time interval as necessary.</t>
    </r>
  </si>
  <si>
    <r>
      <rPr>
        <sz val="11"/>
        <color rgb="FF000000"/>
        <rFont val="Calibri"/>
      </rPr>
      <t>VSAN Health Check is enabled by default in vSphere 6.0 update 1 and later, it has to be manually installed and enabled on vSphere 6.0.0 prior to usage. The VSAN Health check is used for additional alerting capabilities, performance stress testing prior to production usage, and verifying that the underlying hardware officially is supported by being in compliance with the VSAN Hardware Compatibility Guide</t>
    </r>
  </si>
  <si>
    <r>
      <rPr>
        <sz val="11"/>
        <color rgb="FF000000"/>
        <rFont val="Calibri"/>
      </rPr>
      <t>If no clusters are enabled for VSAN, this is not applicable.</t>
    </r>
    <r>
      <rPr>
        <sz val="11"/>
        <color rgb="FF000000"/>
        <rFont val="Calibri"/>
      </rPr>
      <t xml:space="preserve">
</t>
    </r>
    <r>
      <rPr>
        <sz val="11"/>
        <color rgb="FF000000"/>
        <rFont val="Calibri"/>
      </rPr>
      <t>From the vSphere Web Client go to Host and Clusters &gt;&gt; Select a Cluster &gt;&gt; Manage &gt;&gt; Settings &gt;&gt; Virtual SAN &gt;&gt; Health. Review the "Health Service Status" and verify that it is set to "Enabled".</t>
    </r>
    <r>
      <rPr>
        <sz val="11"/>
        <color rgb="FF000000"/>
        <rFont val="Calibri"/>
      </rPr>
      <t xml:space="preserve">
</t>
    </r>
    <r>
      <rPr>
        <sz val="11"/>
        <color rgb="FF000000"/>
        <rFont val="Calibri"/>
      </rPr>
      <t>If VSAN is enabled and there is no VSAN health check installed or the VSAN health check is disabled, this is a finding.</t>
    </r>
  </si>
  <si>
    <t>V-73133</t>
  </si>
  <si>
    <r>
      <rPr>
        <sz val="11"/>
        <rFont val="Calibri"/>
      </rPr>
      <t>The connectivity between VSAN Health Check and public Hardware Compatibility List must be disabled or restricted by use of an external proxy server.</t>
    </r>
  </si>
  <si>
    <r>
      <rPr>
        <sz val="11"/>
        <color rgb="FF000000"/>
        <rFont val="Calibri"/>
      </rPr>
      <t>If no clusters are enabled for VSAN, this is not applicable.</t>
    </r>
    <r>
      <rPr>
        <sz val="11"/>
        <color rgb="FF000000"/>
        <rFont val="Calibri"/>
      </rPr>
      <t xml:space="preserve">
</t>
    </r>
    <r>
      <rPr>
        <sz val="11"/>
        <color rgb="FF000000"/>
        <rFont val="Calibri"/>
      </rPr>
      <t xml:space="preserve">If VSAN Health Check is not installed (6.0 GA only): </t>
    </r>
    <r>
      <rPr>
        <sz val="11"/>
        <color rgb="FF000000"/>
        <rFont val="Calibri"/>
      </rPr>
      <t xml:space="preserve">
</t>
    </r>
    <r>
      <rPr>
        <sz val="11"/>
        <color rgb="FF000000"/>
        <rFont val="Calibri"/>
      </rPr>
      <t>Download the VSAN Health Check Plugin and install to the vCenter Server. Then restart the vCenter Server services. DRS must be configured for fully automated on the cluster. Then each ESXi host must have the VSAN Health Check VIB installed on the ESXi hosts.</t>
    </r>
    <r>
      <rPr>
        <sz val="11"/>
        <color rgb="FF000000"/>
        <rFont val="Calibri"/>
      </rPr>
      <t xml:space="preserve">
</t>
    </r>
    <r>
      <rPr>
        <sz val="11"/>
        <color rgb="FF000000"/>
        <rFont val="Calibri"/>
      </rPr>
      <t>If VSAN Health Check is installed:</t>
    </r>
    <r>
      <rPr>
        <sz val="11"/>
        <color rgb="FF000000"/>
        <rFont val="Calibri"/>
      </rPr>
      <t xml:space="preserve">
</t>
    </r>
    <r>
      <rPr>
        <sz val="11"/>
        <color rgb="FF000000"/>
        <rFont val="Calibri"/>
      </rPr>
      <t>From the vSphere Web Client go to Host and Clusters &gt; Select a VSAN Enabled Cluster &gt; Manage &gt; Settings &gt; General &gt; Internet Connectivity &gt; Edit</t>
    </r>
    <r>
      <rPr>
        <sz val="11"/>
        <color rgb="FF000000"/>
        <rFont val="Calibri"/>
      </rPr>
      <t xml:space="preserve">
</t>
    </r>
    <r>
      <rPr>
        <sz val="11"/>
        <color rgb="FF000000"/>
        <rFont val="Calibri"/>
      </rPr>
      <t>If the HCL internet download is not required then ensure that "Enable Internet access for this cluster" is disabled.</t>
    </r>
    <r>
      <rPr>
        <sz val="11"/>
        <color rgb="FF000000"/>
        <rFont val="Calibri"/>
      </rPr>
      <t xml:space="preserve">
</t>
    </r>
    <r>
      <rPr>
        <sz val="11"/>
        <color rgb="FF000000"/>
        <rFont val="Calibri"/>
      </rPr>
      <t>If the HCL internet download is required then ensure that "Enable Internet access for this cluster" is enabled and that a proxy host is appropriately configured.</t>
    </r>
  </si>
  <si>
    <r>
      <rPr>
        <sz val="11"/>
        <color rgb="FF000000"/>
        <rFont val="Calibri"/>
      </rPr>
      <t>The VSAN Health Check is able to download the hardware compatibility list from VMware in order to check compliance against the underlying VSAN Cluster hosts. To ensure the vCenter server is not directly downloading content from the internet this functionality must be disabled or if this feature is necessary an external proxy server must be configured.</t>
    </r>
  </si>
  <si>
    <r>
      <rPr>
        <sz val="11"/>
        <color rgb="FF000000"/>
        <rFont val="Calibri"/>
      </rPr>
      <t>If no clusters are enabled for VSAN, this is not applicable.</t>
    </r>
    <r>
      <rPr>
        <sz val="11"/>
        <color rgb="FF000000"/>
        <rFont val="Calibri"/>
      </rPr>
      <t xml:space="preserve">
</t>
    </r>
    <r>
      <rPr>
        <sz val="11"/>
        <color rgb="FF000000"/>
        <rFont val="Calibri"/>
      </rPr>
      <t>From the vSphere Web Client go to Host and Clusters &gt;&gt; Select a VSAN Enabled Cluster &gt;&gt; Manage &gt;&gt; Settings &gt;&gt; General &gt;&gt; Internet Connectivity &gt;&gt; Edit</t>
    </r>
    <r>
      <rPr>
        <sz val="11"/>
        <color rgb="FF000000"/>
        <rFont val="Calibri"/>
      </rPr>
      <t xml:space="preserve">
</t>
    </r>
    <r>
      <rPr>
        <sz val="11"/>
        <color rgb="FF000000"/>
        <rFont val="Calibri"/>
      </rPr>
      <t xml:space="preserve">If the HCL internet download is not required then ensure that "Enable Internet access for this cluster" is disabled. </t>
    </r>
    <r>
      <rPr>
        <sz val="11"/>
        <color rgb="FF000000"/>
        <rFont val="Calibri"/>
      </rPr>
      <t xml:space="preserve">
</t>
    </r>
    <r>
      <rPr>
        <sz val="11"/>
        <color rgb="FF000000"/>
        <rFont val="Calibri"/>
      </rPr>
      <t>If this "Enable Internet access for this cluster" is enabled this is a finding.</t>
    </r>
    <r>
      <rPr>
        <sz val="11"/>
        <color rgb="FF000000"/>
        <rFont val="Calibri"/>
      </rPr>
      <t xml:space="preserve">
</t>
    </r>
    <r>
      <rPr>
        <sz val="11"/>
        <color rgb="FF000000"/>
        <rFont val="Calibri"/>
      </rPr>
      <t xml:space="preserve">If the HCL internet download is required then ensure that "Enable Internet access for this cluster" is enabled and that a proxy host is configured. </t>
    </r>
    <r>
      <rPr>
        <sz val="11"/>
        <color rgb="FF000000"/>
        <rFont val="Calibri"/>
      </rPr>
      <t xml:space="preserve">
</t>
    </r>
    <r>
      <rPr>
        <sz val="11"/>
        <color rgb="FF000000"/>
        <rFont val="Calibri"/>
      </rPr>
      <t>If "Enable Internet access for this cluster" is disabled or a proxy is not configured this is a finding.</t>
    </r>
  </si>
  <si>
    <t>V-73135</t>
  </si>
  <si>
    <r>
      <rPr>
        <sz val="11"/>
        <rFont val="Calibri"/>
      </rPr>
      <t>The system must configure the VSAN Datastore name to a unique name.</t>
    </r>
  </si>
  <si>
    <r>
      <rPr>
        <sz val="11"/>
        <color rgb="FF000000"/>
        <rFont val="Calibri"/>
      </rPr>
      <t>From the vSphere Web Client go to Host and Clusters &gt; Select a Cluster &gt; Related Objects &gt; Datastores. Right click on the datastore named "vsanDatastore" and select "Rename". Rename the datastore based on operational naming standards.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If($(Get-Cluster | where {$_.VsanEnabled} | Measure).Count -gt 0){</t>
    </r>
    <r>
      <rPr>
        <sz val="11"/>
        <color rgb="FF000000"/>
        <rFont val="Calibri"/>
      </rPr>
      <t xml:space="preserve">
</t>
    </r>
    <r>
      <rPr>
        <sz val="11"/>
        <color rgb="FF000000"/>
        <rFont val="Calibri"/>
      </rPr>
      <t>Write-Host "VSAN Enabled Cluster found"</t>
    </r>
    <r>
      <rPr>
        <sz val="11"/>
        <color rgb="FF000000"/>
        <rFont val="Calibri"/>
      </rPr>
      <t xml:space="preserve">
</t>
    </r>
    <r>
      <rPr>
        <sz val="11"/>
        <color rgb="FF000000"/>
        <rFont val="Calibri"/>
      </rPr>
      <t xml:space="preserve">$Clusters = Get-Cluster | where {$_.VsanEnabled}   </t>
    </r>
    <r>
      <rPr>
        <sz val="11"/>
        <color rgb="FF000000"/>
        <rFont val="Calibri"/>
      </rPr>
      <t xml:space="preserve">
</t>
    </r>
    <r>
      <rPr>
        <sz val="11"/>
        <color rgb="FF000000"/>
        <rFont val="Calibri"/>
      </rPr>
      <t>Foreach ($clus in $clusters){</t>
    </r>
    <r>
      <rPr>
        <sz val="11"/>
        <color rgb="FF000000"/>
        <rFont val="Calibri"/>
      </rPr>
      <t xml:space="preserve">
</t>
    </r>
    <r>
      <rPr>
        <sz val="11"/>
        <color rgb="FF000000"/>
        <rFont val="Calibri"/>
      </rPr>
      <t xml:space="preserve"> $clus | Get-Datastore | where {$_.type -match "vsan"} | Set-Datastore -Name $(($clus.name) + "_VSAN_Datastore")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else{</t>
    </r>
    <r>
      <rPr>
        <sz val="11"/>
        <color rgb="FF000000"/>
        <rFont val="Calibri"/>
      </rPr>
      <t xml:space="preserve">
</t>
    </r>
    <r>
      <rPr>
        <sz val="11"/>
        <color rgb="FF000000"/>
        <rFont val="Calibri"/>
      </rPr>
      <t>Write-Host "VSAN is not enabled, this finding is not applicable"</t>
    </r>
    <r>
      <rPr>
        <sz val="11"/>
        <color rgb="FF000000"/>
        <rFont val="Calibri"/>
      </rPr>
      <t xml:space="preserve">
</t>
    </r>
    <r>
      <rPr>
        <sz val="11"/>
        <color rgb="FF000000"/>
        <rFont val="Calibri"/>
      </rPr>
      <t>}</t>
    </r>
  </si>
  <si>
    <r>
      <rPr>
        <sz val="11"/>
        <color rgb="FF000000"/>
        <rFont val="Calibri"/>
      </rPr>
      <t>VSAN Datastore name by default is "vsanDatastore". If more than one VSAN cluster is present in vCenter both datastores will have the same name by default potentially leading to confusion and manually misplaced workloads.</t>
    </r>
  </si>
  <si>
    <r>
      <rPr>
        <sz val="11"/>
        <color rgb="FF000000"/>
        <rFont val="Calibri"/>
      </rPr>
      <t>If no clusters are enabled for VSAN, this is not applicable.</t>
    </r>
    <r>
      <rPr>
        <sz val="11"/>
        <color rgb="FF000000"/>
        <rFont val="Calibri"/>
      </rPr>
      <t xml:space="preserve">
</t>
    </r>
    <r>
      <rPr>
        <sz val="11"/>
        <color rgb="FF000000"/>
        <rFont val="Calibri"/>
      </rPr>
      <t>From the vSphere Web Client go to Host and Clusters &gt;&gt; Select a Cluster &gt;&gt; Related Objects &gt;&gt; Datastores. Review the datastores. Identify any datastores with "vsan" as the datastore type.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If($(Get-Cluster | where {$_.VsanEnabled} | Measure).Count -gt 0){</t>
    </r>
    <r>
      <rPr>
        <sz val="11"/>
        <color rgb="FF000000"/>
        <rFont val="Calibri"/>
      </rPr>
      <t xml:space="preserve">
</t>
    </r>
    <r>
      <rPr>
        <sz val="11"/>
        <color rgb="FF000000"/>
        <rFont val="Calibri"/>
      </rPr>
      <t>Write-Host "VSAN Enabled Cluster found"</t>
    </r>
    <r>
      <rPr>
        <sz val="11"/>
        <color rgb="FF000000"/>
        <rFont val="Calibri"/>
      </rPr>
      <t xml:space="preserve">
</t>
    </r>
    <r>
      <rPr>
        <sz val="11"/>
        <color rgb="FF000000"/>
        <rFont val="Calibri"/>
      </rPr>
      <t>Get-Cluster | where {$_.VsanEnabled} | Get-Datastore | where {$_.type -match "vsan"}</t>
    </r>
    <r>
      <rPr>
        <sz val="11"/>
        <color rgb="FF000000"/>
        <rFont val="Calibri"/>
      </rPr>
      <t xml:space="preserve">
</t>
    </r>
    <r>
      <rPr>
        <sz val="11"/>
        <color rgb="FF000000"/>
        <rFont val="Calibri"/>
      </rPr>
      <t>}</t>
    </r>
    <r>
      <rPr>
        <sz val="11"/>
        <color rgb="FF000000"/>
        <rFont val="Calibri"/>
      </rPr>
      <t xml:space="preserve">
</t>
    </r>
    <r>
      <rPr>
        <sz val="11"/>
        <color rgb="FF000000"/>
        <rFont val="Calibri"/>
      </rPr>
      <t>else{</t>
    </r>
    <r>
      <rPr>
        <sz val="11"/>
        <color rgb="FF000000"/>
        <rFont val="Calibri"/>
      </rPr>
      <t xml:space="preserve">
</t>
    </r>
    <r>
      <rPr>
        <sz val="11"/>
        <color rgb="FF000000"/>
        <rFont val="Calibri"/>
      </rPr>
      <t>Write-Host "VSAN is not enabled, this finding is not applicable"</t>
    </r>
    <r>
      <rPr>
        <sz val="11"/>
        <color rgb="FF000000"/>
        <rFont val="Calibri"/>
      </rPr>
      <t xml:space="preserve">
</t>
    </r>
    <r>
      <rPr>
        <sz val="11"/>
        <color rgb="FF000000"/>
        <rFont val="Calibri"/>
      </rPr>
      <t>}</t>
    </r>
    <r>
      <rPr>
        <sz val="11"/>
        <color rgb="FF000000"/>
        <rFont val="Calibri"/>
      </rPr>
      <t xml:space="preserve">
</t>
    </r>
    <r>
      <rPr>
        <sz val="11"/>
        <color rgb="FF000000"/>
        <rFont val="Calibri"/>
      </rPr>
      <t>If VSAN is Enabled and the datastore is named "vsanDatastore"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</si>
  <si>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</si>
  <si>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</si>
  <si>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</si>
  <si>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</si>
  <si>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</si>
  <si>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</si>
  <si>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</si>
  <si>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</si>
  <si>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</si>
  <si>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</si>
  <si>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</si>
  <si>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</si>
  <si>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</si>
  <si>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</si>
  <si>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</si>
  <si>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</si>
  <si>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</si>
  <si>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</si>
  <si>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</si>
  <si>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</si>
  <si>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</si>
  <si>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</si>
  <si>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</si>
  <si>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</si>
  <si>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</si>
  <si>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</si>
  <si>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</si>
  <si>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</si>
  <si>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</si>
  <si>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VMware vSphere ESXi 6.0 Security Technical Implementation Guide V1R5</t>
  </si>
  <si>
    <t>Developed By:</t>
  </si>
  <si>
    <t>VMware and Defense Information Systems Agency (DISA) for the US DoD</t>
  </si>
  <si>
    <t>Release Information:</t>
  </si>
  <si>
    <r>
      <rPr>
        <b/>
        <sz val="11"/>
        <color rgb="FF000000"/>
        <rFont val="Calibri"/>
      </rPr>
      <t>Version:</t>
    </r>
    <r>
      <rPr>
        <sz val="11"/>
        <color rgb="FF000000"/>
        <rFont val="Calibri"/>
      </rPr>
      <t xml:space="preserve"> V1R5    </t>
    </r>
    <r>
      <rPr>
        <b/>
        <sz val="11"/>
        <color rgb="FF000000"/>
        <rFont val="Calibri"/>
      </rPr>
      <t>Date:</t>
    </r>
    <r>
      <rPr>
        <sz val="11"/>
        <color rgb="FF000000"/>
        <rFont val="Calibri"/>
      </rPr>
      <t xml:space="preserve"> 25 January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108</t>
    </r>
  </si>
  <si>
    <t>Download Url:</t>
  </si>
  <si>
    <t>https://www.cyber.mil/stigs</t>
  </si>
  <si>
    <t>Guide Overview:</t>
  </si>
  <si>
    <r>
      <rPr>
        <sz val="11"/>
        <color rgb="FF000000"/>
        <rFont val="Calibri"/>
      </rPr>
      <t>The VMware vSphere 6.0 ESXi (ESXi 6.0) Security Technical Implementation Guide (STIG) provides security policy and configuration requirements for the use of the ESXi 6.0 hypervisor in the Department of Defense (DoD).</t>
    </r>
    <r>
      <rPr>
        <sz val="11"/>
        <color rgb="FF000000"/>
        <rFont val="Calibri"/>
      </rPr>
      <t xml:space="preserve">
</t>
    </r>
    <r>
      <rPr>
        <sz val="11"/>
        <color rgb="FF000000"/>
        <rFont val="Calibri"/>
      </rPr>
      <t>The ESXi 6.0 STIG presumes operation in an environment compliant with all applicable DoD guidance.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</si>
  <si>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</si>
  <si>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</si>
  <si>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</si>
  <si>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</si>
  <si>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</si>
  <si>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</si>
  <si>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</si>
  <si>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</si>
  <si>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</si>
  <si>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</si>
  <si>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</si>
  <si>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</si>
  <si>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</si>
  <si>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</si>
  <si>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</si>
  <si>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</si>
  <si>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</si>
  <si>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</si>
  <si>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</si>
  <si>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</si>
  <si>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</si>
  <si>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</si>
  <si>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</si>
  <si>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</si>
  <si>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</si>
  <si>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</si>
  <si>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</si>
  <si>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</si>
  <si>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</si>
  <si>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</si>
  <si>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</si>
  <si>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</si>
  <si>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</si>
  <si>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</si>
  <si>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</si>
  <si>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</si>
  <si>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</si>
  <si>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</si>
  <si>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</si>
  <si>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</si>
  <si>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</si>
  <si>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</si>
  <si>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</si>
  <si>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</si>
  <si>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</si>
  <si>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</si>
  <si>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</si>
  <si>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VMware vSphere ESXi 6.0 Security Technical Implementation Guide V1R5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</si>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</sst>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986-40DD-8FA6-C5CA7A90BBE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986-40DD-8FA6-C5CA7A90BBE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108</c:v>
                </c:pt>
              </c:numCache>
            </c:numRef>
          </c:val>
          <c:extLst>
            <c:ext xmlns:c16="http://schemas.microsoft.com/office/drawing/2014/chart" uri="{C3380CC4-5D6E-409C-BE32-E72D297353CC}">
              <c16:uniqueId val="{00000002-9986-40DD-8FA6-C5CA7A90BBE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25E-4160-9525-EC71962345E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25E-4160-9525-EC71962345E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108</c:v>
                </c:pt>
              </c:numCache>
            </c:numRef>
          </c:val>
          <c:extLst>
            <c:ext xmlns:c16="http://schemas.microsoft.com/office/drawing/2014/chart" uri="{C3380CC4-5D6E-409C-BE32-E72D297353CC}">
              <c16:uniqueId val="{00000002-425E-4160-9525-EC71962345E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1030-400F-BFB4-A6E431F8DAC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1030-400F-BFB4-A6E431F8DAC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8</c:v>
                </c:pt>
                <c:pt idx="1">
                  <c:v>68</c:v>
                </c:pt>
                <c:pt idx="2">
                  <c:v>32</c:v>
                </c:pt>
              </c:numCache>
            </c:numRef>
          </c:val>
          <c:extLst>
            <c:ext xmlns:c16="http://schemas.microsoft.com/office/drawing/2014/chart" uri="{C3380CC4-5D6E-409C-BE32-E72D297353CC}">
              <c16:uniqueId val="{00000002-1030-400F-BFB4-A6E431F8DAC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2AB-4BCE-9593-0CD4781325C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2AB-4BCE-9593-0CD4781325C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108</c:v>
                </c:pt>
              </c:numCache>
            </c:numRef>
          </c:val>
          <c:extLst>
            <c:ext xmlns:c16="http://schemas.microsoft.com/office/drawing/2014/chart" uri="{C3380CC4-5D6E-409C-BE32-E72D297353CC}">
              <c16:uniqueId val="{00000002-72AB-4BCE-9593-0CD4781325C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AD4-443F-AB37-14E0068C907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AD4-443F-AB37-14E0068C907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108</c:v>
                </c:pt>
              </c:numCache>
            </c:numRef>
          </c:val>
          <c:extLst>
            <c:ext xmlns:c16="http://schemas.microsoft.com/office/drawing/2014/chart" uri="{C3380CC4-5D6E-409C-BE32-E72D297353CC}">
              <c16:uniqueId val="{00000002-2AD4-443F-AB37-14E0068C907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E36-47E7-85AA-458EBF914DB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E36-47E7-85AA-458EBF914DB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E36-47E7-85AA-458EBF914DB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E36-47E7-85AA-458EBF914DB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3AC-4379-A500-5C4726D85FD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crny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gc5rg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pfwp4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jiemae">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s0bev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zrptv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utw4tu">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9">
  <autoFilter ref="A1:M10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483</v>
      </c>
    </row>
    <row r="3" spans="2:3" ht="15" customHeight="1" x14ac:dyDescent="0.35"/>
    <row r="4" spans="2:3" ht="58" x14ac:dyDescent="0.35">
      <c r="B4" s="18" t="s">
        <v>484</v>
      </c>
      <c r="C4" s="19" t="s">
        <v>485</v>
      </c>
    </row>
    <row r="5" spans="2:3" x14ac:dyDescent="0.35">
      <c r="C5" s="19" t="s">
        <v>486</v>
      </c>
    </row>
    <row r="6" spans="2:3" x14ac:dyDescent="0.35">
      <c r="C6" s="16" t="s">
        <v>487</v>
      </c>
    </row>
    <row r="7" spans="2:3" ht="10" customHeight="1" x14ac:dyDescent="0.35"/>
    <row r="8" spans="2:3" ht="232" x14ac:dyDescent="0.35">
      <c r="B8" s="20" t="s">
        <v>488</v>
      </c>
      <c r="C8" s="19" t="s">
        <v>489</v>
      </c>
    </row>
    <row r="9" spans="2:3" ht="10" customHeight="1" x14ac:dyDescent="0.35"/>
    <row r="10" spans="2:3" ht="35" customHeight="1" x14ac:dyDescent="0.35">
      <c r="B10" s="20" t="s">
        <v>490</v>
      </c>
      <c r="C10" s="19" t="s">
        <v>491</v>
      </c>
    </row>
    <row r="11" spans="2:3" ht="75" customHeight="1" x14ac:dyDescent="0.35">
      <c r="B11" s="16" t="s">
        <v>19</v>
      </c>
      <c r="C11" s="19" t="s">
        <v>492</v>
      </c>
    </row>
    <row r="12" spans="2:3" ht="47" customHeight="1" x14ac:dyDescent="0.35">
      <c r="B12" s="16" t="s">
        <v>19</v>
      </c>
      <c r="C12" s="19" t="s">
        <v>493</v>
      </c>
    </row>
    <row r="13" spans="2:3" ht="35" customHeight="1" x14ac:dyDescent="0.35">
      <c r="B13" s="16" t="s">
        <v>19</v>
      </c>
      <c r="C13" s="19" t="s">
        <v>494</v>
      </c>
    </row>
    <row r="14" spans="2:3" ht="32" customHeight="1" x14ac:dyDescent="0.35">
      <c r="B14" s="16" t="s">
        <v>19</v>
      </c>
      <c r="C14" s="19" t="s">
        <v>495</v>
      </c>
    </row>
    <row r="15" spans="2:3" ht="30" customHeight="1" x14ac:dyDescent="0.35">
      <c r="B15" s="16" t="s">
        <v>19</v>
      </c>
      <c r="C15" s="19" t="s">
        <v>496</v>
      </c>
    </row>
    <row r="16" spans="2:3" ht="10" customHeight="1" x14ac:dyDescent="0.35"/>
    <row r="17" spans="1:3" ht="145" customHeight="1" x14ac:dyDescent="0.35">
      <c r="B17" s="20" t="s">
        <v>497</v>
      </c>
      <c r="C17" s="19" t="s">
        <v>498</v>
      </c>
    </row>
    <row r="18" spans="1:3" ht="10" customHeight="1" x14ac:dyDescent="0.35"/>
    <row r="19" spans="1:3" ht="3" customHeight="1" x14ac:dyDescent="0.35">
      <c r="B19" s="21"/>
      <c r="C19" s="21"/>
    </row>
    <row r="20" spans="1:3" ht="12" customHeight="1" x14ac:dyDescent="0.35"/>
    <row r="21" spans="1:3" ht="35" customHeight="1" x14ac:dyDescent="0.35">
      <c r="A21" s="23"/>
      <c r="B21" s="24" t="s">
        <v>499</v>
      </c>
      <c r="C21" s="25" t="s">
        <v>500</v>
      </c>
    </row>
    <row r="22" spans="1:3" ht="18" customHeight="1" x14ac:dyDescent="0.35">
      <c r="A22" s="23"/>
      <c r="B22" s="23" t="s">
        <v>19</v>
      </c>
      <c r="C22" s="25" t="s">
        <v>501</v>
      </c>
    </row>
    <row r="23" spans="1:3" ht="18" customHeight="1" x14ac:dyDescent="0.35">
      <c r="A23" s="23"/>
      <c r="B23" s="23" t="s">
        <v>19</v>
      </c>
      <c r="C23" s="25" t="s">
        <v>502</v>
      </c>
    </row>
    <row r="24" spans="1:3" ht="18" customHeight="1" x14ac:dyDescent="0.35">
      <c r="A24" s="23"/>
      <c r="B24" s="23" t="s">
        <v>19</v>
      </c>
      <c r="C24" s="25" t="s">
        <v>503</v>
      </c>
    </row>
    <row r="25" spans="1:3" ht="18" customHeight="1" x14ac:dyDescent="0.35">
      <c r="A25" s="23"/>
      <c r="B25" s="23" t="s">
        <v>19</v>
      </c>
      <c r="C25" s="25" t="s">
        <v>504</v>
      </c>
    </row>
    <row r="26" spans="1:3" ht="18" customHeight="1" x14ac:dyDescent="0.35">
      <c r="A26" s="23"/>
      <c r="B26" s="23" t="s">
        <v>19</v>
      </c>
      <c r="C26" s="25" t="s">
        <v>505</v>
      </c>
    </row>
    <row r="27" spans="1:3" ht="18" customHeight="1" x14ac:dyDescent="0.35">
      <c r="A27" s="23"/>
      <c r="B27" s="23" t="s">
        <v>19</v>
      </c>
      <c r="C27" s="25" t="s">
        <v>506</v>
      </c>
    </row>
    <row r="28" spans="1:3" ht="18" customHeight="1" x14ac:dyDescent="0.35">
      <c r="A28" s="23"/>
      <c r="B28" s="23" t="s">
        <v>19</v>
      </c>
      <c r="C28" s="25" t="s">
        <v>507</v>
      </c>
    </row>
    <row r="29" spans="1:3" ht="18" customHeight="1" x14ac:dyDescent="0.35">
      <c r="A29" s="23"/>
      <c r="B29" s="23" t="s">
        <v>19</v>
      </c>
      <c r="C29" s="25" t="s">
        <v>508</v>
      </c>
    </row>
    <row r="30" spans="1:3" ht="44" customHeight="1" x14ac:dyDescent="0.35">
      <c r="A30" s="23"/>
      <c r="B30" s="23" t="s">
        <v>19</v>
      </c>
      <c r="C30" s="26" t="s">
        <v>509</v>
      </c>
    </row>
    <row r="31" spans="1:3" ht="10" customHeight="1" x14ac:dyDescent="0.35"/>
    <row r="32" spans="1:3" ht="3" customHeight="1" x14ac:dyDescent="0.35">
      <c r="B32" s="21"/>
      <c r="C32" s="21"/>
    </row>
    <row r="33" spans="2:3" ht="12" customHeight="1" x14ac:dyDescent="0.35"/>
    <row r="34" spans="2:3" ht="24" customHeight="1" x14ac:dyDescent="0.35">
      <c r="B34" s="27" t="s">
        <v>510</v>
      </c>
      <c r="C34" s="28" t="s">
        <v>511</v>
      </c>
    </row>
    <row r="35" spans="2:3" ht="18.5" x14ac:dyDescent="0.35">
      <c r="B35" s="27" t="s">
        <v>512</v>
      </c>
      <c r="C35" s="29" t="s">
        <v>513</v>
      </c>
    </row>
    <row r="36" spans="2:3" ht="27" customHeight="1" x14ac:dyDescent="0.35">
      <c r="B36" s="30" t="s">
        <v>514</v>
      </c>
      <c r="C36" s="22" t="s">
        <v>515</v>
      </c>
    </row>
    <row r="37" spans="2:3" x14ac:dyDescent="0.35">
      <c r="B37" s="27" t="s">
        <v>516</v>
      </c>
      <c r="C37" s="31" t="s">
        <v>517</v>
      </c>
    </row>
    <row r="38" spans="2:3" ht="10" customHeight="1" x14ac:dyDescent="0.35"/>
    <row r="39" spans="2:3" ht="72.5" x14ac:dyDescent="0.35">
      <c r="B39" s="27" t="s">
        <v>518</v>
      </c>
      <c r="C39" s="32" t="s">
        <v>519</v>
      </c>
    </row>
    <row r="40" spans="2:3" ht="10" customHeight="1" x14ac:dyDescent="0.35"/>
    <row r="41" spans="2:3" ht="43.5" x14ac:dyDescent="0.35">
      <c r="B41" s="27" t="s">
        <v>520</v>
      </c>
      <c r="C41" s="19" t="s">
        <v>521</v>
      </c>
    </row>
    <row r="42" spans="2:3" ht="10" customHeight="1" x14ac:dyDescent="0.35"/>
    <row r="43" spans="2:3" ht="15.5" x14ac:dyDescent="0.35">
      <c r="C43" s="33" t="s">
        <v>69</v>
      </c>
    </row>
    <row r="44" spans="2:3" ht="29" x14ac:dyDescent="0.35">
      <c r="C44" s="19" t="s">
        <v>522</v>
      </c>
    </row>
    <row r="45" spans="2:3" ht="10" customHeight="1" x14ac:dyDescent="0.35"/>
    <row r="46" spans="2:3" ht="15.5" x14ac:dyDescent="0.35">
      <c r="C46" s="34" t="s">
        <v>15</v>
      </c>
    </row>
    <row r="47" spans="2:3" ht="29" x14ac:dyDescent="0.35">
      <c r="C47" s="19" t="s">
        <v>523</v>
      </c>
    </row>
    <row r="48" spans="2:3" ht="10" customHeight="1" x14ac:dyDescent="0.35"/>
    <row r="49" spans="2:3" ht="15.5" x14ac:dyDescent="0.35">
      <c r="C49" s="35" t="s">
        <v>25</v>
      </c>
    </row>
    <row r="50" spans="2:3" ht="29" x14ac:dyDescent="0.35">
      <c r="C50" s="19" t="s">
        <v>524</v>
      </c>
    </row>
    <row r="51" spans="2:3" ht="10" customHeight="1" x14ac:dyDescent="0.35"/>
    <row r="52" spans="2:3" ht="3" customHeight="1" x14ac:dyDescent="0.35">
      <c r="B52" s="21"/>
      <c r="C52" s="21"/>
    </row>
    <row r="53" spans="2:3" ht="12" customHeight="1" x14ac:dyDescent="0.35"/>
    <row r="54" spans="2:3" ht="130.5" x14ac:dyDescent="0.35">
      <c r="B54" s="18" t="s">
        <v>525</v>
      </c>
      <c r="C54" s="19" t="s">
        <v>526</v>
      </c>
    </row>
    <row r="55" spans="2:3" ht="6" customHeight="1" x14ac:dyDescent="0.35"/>
    <row r="56" spans="2:3" ht="217.5" x14ac:dyDescent="0.35">
      <c r="C56" s="19" t="s">
        <v>527</v>
      </c>
    </row>
    <row r="57" spans="2:3" ht="6" customHeight="1" x14ac:dyDescent="0.35"/>
    <row r="58" spans="2:3" ht="43.5" x14ac:dyDescent="0.35">
      <c r="C58" s="19" t="s">
        <v>528</v>
      </c>
    </row>
    <row r="59" spans="2:3" ht="10" customHeight="1" x14ac:dyDescent="0.35"/>
    <row r="60" spans="2:3" ht="3" customHeight="1" x14ac:dyDescent="0.35">
      <c r="B60" s="21"/>
      <c r="C60" s="21"/>
    </row>
    <row r="61" spans="2:3" ht="12" customHeight="1" x14ac:dyDescent="0.35"/>
    <row r="62" spans="2:3" ht="145" x14ac:dyDescent="0.35">
      <c r="B62" s="18" t="s">
        <v>529</v>
      </c>
      <c r="C62" s="19" t="s">
        <v>530</v>
      </c>
    </row>
    <row r="63" spans="2:3" ht="6" customHeight="1" x14ac:dyDescent="0.35"/>
    <row r="64" spans="2:3" ht="203" x14ac:dyDescent="0.35">
      <c r="C64" s="19" t="s">
        <v>531</v>
      </c>
    </row>
    <row r="65" spans="2:3" ht="6" customHeight="1" x14ac:dyDescent="0.35"/>
    <row r="66" spans="2:3" ht="43.5" x14ac:dyDescent="0.35">
      <c r="C66" s="19" t="s">
        <v>532</v>
      </c>
    </row>
    <row r="67" spans="2:3" ht="10" customHeight="1" x14ac:dyDescent="0.35"/>
    <row r="68" spans="2:3" ht="3" customHeight="1" x14ac:dyDescent="0.35">
      <c r="B68" s="21"/>
      <c r="C68" s="21"/>
    </row>
    <row r="69" spans="2:3" ht="12" customHeight="1" x14ac:dyDescent="0.35"/>
    <row r="70" spans="2:3" ht="101.5" x14ac:dyDescent="0.35">
      <c r="B70" s="18" t="s">
        <v>533</v>
      </c>
      <c r="C70" s="19" t="s">
        <v>534</v>
      </c>
    </row>
    <row r="71" spans="2:3" ht="6" customHeight="1" x14ac:dyDescent="0.35"/>
    <row r="72" spans="2:3" ht="145" x14ac:dyDescent="0.35">
      <c r="C72" s="19" t="s">
        <v>535</v>
      </c>
    </row>
    <row r="73" spans="2:3" ht="6" customHeight="1" x14ac:dyDescent="0.35"/>
    <row r="74" spans="2:3" ht="43.5" x14ac:dyDescent="0.35">
      <c r="C74" s="19" t="s">
        <v>536</v>
      </c>
    </row>
    <row r="75" spans="2:3" ht="10" customHeight="1" x14ac:dyDescent="0.35"/>
    <row r="76" spans="2:3" ht="3" customHeight="1" x14ac:dyDescent="0.35">
      <c r="B76" s="21"/>
      <c r="C76" s="21"/>
    </row>
    <row r="77" spans="2:3" ht="12" customHeight="1" x14ac:dyDescent="0.35"/>
    <row r="78" spans="2:3" ht="26" customHeight="1" x14ac:dyDescent="0.35">
      <c r="B78" s="36" t="s">
        <v>537</v>
      </c>
    </row>
    <row r="79" spans="2:3" ht="8" customHeight="1" x14ac:dyDescent="0.35"/>
    <row r="80" spans="2:3" ht="20" customHeight="1" x14ac:dyDescent="0.35">
      <c r="B80" s="27" t="s">
        <v>538</v>
      </c>
      <c r="C80" s="37" t="s">
        <v>539</v>
      </c>
    </row>
    <row r="81" spans="2:3" ht="116" x14ac:dyDescent="0.35">
      <c r="C81" s="19" t="s">
        <v>540</v>
      </c>
    </row>
    <row r="82" spans="2:3" ht="10" customHeight="1" x14ac:dyDescent="0.35"/>
    <row r="83" spans="2:3" ht="20" customHeight="1" x14ac:dyDescent="0.35">
      <c r="B83" s="27" t="s">
        <v>541</v>
      </c>
      <c r="C83" s="37" t="s">
        <v>542</v>
      </c>
    </row>
    <row r="84" spans="2:3" ht="116" x14ac:dyDescent="0.35">
      <c r="C84" s="19" t="s">
        <v>543</v>
      </c>
    </row>
    <row r="85" spans="2:3" ht="10" customHeight="1" x14ac:dyDescent="0.35"/>
    <row r="86" spans="2:3" ht="20" customHeight="1" x14ac:dyDescent="0.35">
      <c r="B86" s="27" t="s">
        <v>544</v>
      </c>
      <c r="C86" s="37" t="s">
        <v>545</v>
      </c>
    </row>
    <row r="87" spans="2:3" ht="130.5" x14ac:dyDescent="0.35">
      <c r="C87" s="19" t="s">
        <v>546</v>
      </c>
    </row>
    <row r="88" spans="2:3" ht="10" customHeight="1" x14ac:dyDescent="0.35"/>
    <row r="89" spans="2:3" ht="20" customHeight="1" x14ac:dyDescent="0.35">
      <c r="B89" s="27" t="s">
        <v>547</v>
      </c>
      <c r="C89" s="37" t="s">
        <v>548</v>
      </c>
    </row>
    <row r="90" spans="2:3" ht="130.5" x14ac:dyDescent="0.35">
      <c r="C90" s="19" t="s">
        <v>549</v>
      </c>
    </row>
    <row r="91" spans="2:3" ht="10" customHeight="1" x14ac:dyDescent="0.35"/>
    <row r="92" spans="2:3" ht="20" customHeight="1" x14ac:dyDescent="0.35">
      <c r="B92" s="27" t="s">
        <v>550</v>
      </c>
      <c r="C92" s="37" t="s">
        <v>551</v>
      </c>
    </row>
    <row r="93" spans="2:3" ht="116" x14ac:dyDescent="0.35">
      <c r="C93" s="19" t="s">
        <v>552</v>
      </c>
    </row>
    <row r="94" spans="2:3" ht="10" customHeight="1" x14ac:dyDescent="0.35"/>
    <row r="95" spans="2:3" ht="20" customHeight="1" x14ac:dyDescent="0.35">
      <c r="B95" s="27" t="s">
        <v>553</v>
      </c>
      <c r="C95" s="37" t="s">
        <v>554</v>
      </c>
    </row>
    <row r="96" spans="2:3" ht="116" x14ac:dyDescent="0.35">
      <c r="C96" s="19" t="s">
        <v>555</v>
      </c>
    </row>
    <row r="97" spans="2:3" ht="10" customHeight="1" x14ac:dyDescent="0.35"/>
    <row r="98" spans="2:3" ht="20" customHeight="1" x14ac:dyDescent="0.35">
      <c r="B98" s="27" t="s">
        <v>556</v>
      </c>
      <c r="C98" s="37" t="s">
        <v>557</v>
      </c>
    </row>
    <row r="99" spans="2:3" ht="130.5" x14ac:dyDescent="0.35">
      <c r="C99" s="19" t="s">
        <v>558</v>
      </c>
    </row>
    <row r="100" spans="2:3" ht="10" customHeight="1" x14ac:dyDescent="0.35"/>
    <row r="101" spans="2:3" ht="20" customHeight="1" x14ac:dyDescent="0.35">
      <c r="B101" s="27" t="s">
        <v>559</v>
      </c>
      <c r="C101" s="37" t="s">
        <v>560</v>
      </c>
    </row>
    <row r="102" spans="2:3" ht="203" x14ac:dyDescent="0.35">
      <c r="C102" s="19" t="s">
        <v>561</v>
      </c>
    </row>
    <row r="103" spans="2:3" ht="10" customHeight="1" x14ac:dyDescent="0.35"/>
    <row r="106" spans="2:3" ht="32" customHeight="1" x14ac:dyDescent="0.35">
      <c r="B106" s="288" t="s">
        <v>482</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3244</v>
      </c>
      <c r="B1" s="230" t="s">
        <v>0</v>
      </c>
      <c r="C1" s="230" t="s">
        <v>721</v>
      </c>
      <c r="D1" s="230" t="s">
        <v>722</v>
      </c>
      <c r="E1" s="230" t="s">
        <v>727</v>
      </c>
      <c r="F1" s="230" t="s">
        <v>728</v>
      </c>
      <c r="G1" s="230" t="s">
        <v>729</v>
      </c>
      <c r="H1" s="230" t="s">
        <v>730</v>
      </c>
      <c r="I1" s="230" t="s">
        <v>731</v>
      </c>
      <c r="J1" s="230" t="s">
        <v>732</v>
      </c>
      <c r="K1" s="230" t="s">
        <v>733</v>
      </c>
      <c r="L1" s="230" t="s">
        <v>734</v>
      </c>
      <c r="M1" s="230" t="s">
        <v>735</v>
      </c>
      <c r="N1" s="230" t="s">
        <v>736</v>
      </c>
      <c r="O1" s="230" t="s">
        <v>737</v>
      </c>
      <c r="P1" s="230" t="s">
        <v>738</v>
      </c>
      <c r="Q1" s="230" t="s">
        <v>739</v>
      </c>
      <c r="R1" s="230" t="s">
        <v>740</v>
      </c>
      <c r="S1" s="230" t="s">
        <v>741</v>
      </c>
      <c r="T1" s="230" t="s">
        <v>742</v>
      </c>
      <c r="U1" s="230" t="s">
        <v>743</v>
      </c>
      <c r="V1" s="230" t="s">
        <v>744</v>
      </c>
      <c r="W1" s="230" t="s">
        <v>745</v>
      </c>
      <c r="X1" s="230" t="s">
        <v>746</v>
      </c>
      <c r="Y1" s="230" t="s">
        <v>747</v>
      </c>
      <c r="Z1" s="230" t="s">
        <v>748</v>
      </c>
      <c r="AA1" s="230" t="s">
        <v>749</v>
      </c>
      <c r="AB1" s="230" t="s">
        <v>750</v>
      </c>
      <c r="AC1" s="230" t="s">
        <v>751</v>
      </c>
      <c r="AD1" s="230" t="s">
        <v>752</v>
      </c>
      <c r="AE1" s="230" t="s">
        <v>753</v>
      </c>
      <c r="AF1" s="230" t="s">
        <v>754</v>
      </c>
      <c r="AG1" s="230" t="s">
        <v>755</v>
      </c>
      <c r="AH1" s="230" t="s">
        <v>756</v>
      </c>
      <c r="AI1" s="230" t="s">
        <v>757</v>
      </c>
      <c r="AJ1" s="230" t="s">
        <v>758</v>
      </c>
      <c r="AK1" s="230" t="s">
        <v>759</v>
      </c>
      <c r="AL1" s="230" t="s">
        <v>760</v>
      </c>
      <c r="AM1" s="230" t="s">
        <v>761</v>
      </c>
      <c r="AN1" s="230" t="s">
        <v>762</v>
      </c>
      <c r="AO1" s="230" t="s">
        <v>763</v>
      </c>
      <c r="AP1" s="230" t="s">
        <v>764</v>
      </c>
      <c r="AQ1" s="230" t="s">
        <v>765</v>
      </c>
      <c r="AR1" s="230" t="s">
        <v>766</v>
      </c>
      <c r="AS1" s="231" t="s">
        <v>767</v>
      </c>
    </row>
    <row r="2" spans="1:45" ht="60" customHeight="1" outlineLevel="1" x14ac:dyDescent="0.35">
      <c r="A2" s="223" t="s">
        <v>3245</v>
      </c>
      <c r="B2" s="210" t="s">
        <v>3246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3245</v>
      </c>
      <c r="B3" s="211" t="s">
        <v>3247</v>
      </c>
      <c r="C3" s="212" t="s">
        <v>3248</v>
      </c>
      <c r="D3" s="214" t="s">
        <v>3249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3245</v>
      </c>
      <c r="B4" s="211" t="s">
        <v>3250</v>
      </c>
      <c r="C4" s="212" t="s">
        <v>3251</v>
      </c>
      <c r="D4" s="214" t="s">
        <v>3252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3245</v>
      </c>
      <c r="B5" s="211" t="s">
        <v>3253</v>
      </c>
      <c r="C5" s="212" t="s">
        <v>3254</v>
      </c>
      <c r="D5" s="214" t="s">
        <v>3255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3245</v>
      </c>
      <c r="B6" s="211" t="s">
        <v>3256</v>
      </c>
      <c r="C6" s="212" t="s">
        <v>3257</v>
      </c>
      <c r="D6" s="214" t="s">
        <v>3258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3245</v>
      </c>
      <c r="B7" s="211" t="s">
        <v>3259</v>
      </c>
      <c r="C7" s="212" t="s">
        <v>3260</v>
      </c>
      <c r="D7" s="214" t="s">
        <v>3261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3245</v>
      </c>
      <c r="B8" s="211" t="s">
        <v>3262</v>
      </c>
      <c r="C8" s="212" t="s">
        <v>3263</v>
      </c>
      <c r="D8" s="214" t="s">
        <v>3264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3245</v>
      </c>
      <c r="B9" s="211" t="s">
        <v>3265</v>
      </c>
      <c r="C9" s="212" t="s">
        <v>3266</v>
      </c>
      <c r="D9" s="214" t="s">
        <v>3267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3245</v>
      </c>
      <c r="B10" s="211" t="s">
        <v>3268</v>
      </c>
      <c r="C10" s="212" t="s">
        <v>3269</v>
      </c>
      <c r="D10" s="214" t="s">
        <v>3270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3245</v>
      </c>
      <c r="B11" s="211" t="s">
        <v>3271</v>
      </c>
      <c r="C11" s="212" t="s">
        <v>3272</v>
      </c>
      <c r="D11" s="214" t="s">
        <v>3273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3245</v>
      </c>
      <c r="B12" s="211" t="s">
        <v>3274</v>
      </c>
      <c r="C12" s="212" t="s">
        <v>3275</v>
      </c>
      <c r="D12" s="214" t="s">
        <v>3276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3245</v>
      </c>
      <c r="B13" s="211" t="s">
        <v>3277</v>
      </c>
      <c r="C13" s="212" t="s">
        <v>3278</v>
      </c>
      <c r="D13" s="214" t="s">
        <v>3279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3245</v>
      </c>
      <c r="B14" s="211" t="s">
        <v>3280</v>
      </c>
      <c r="C14" s="212" t="s">
        <v>3281</v>
      </c>
      <c r="D14" s="214" t="s">
        <v>3282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3245</v>
      </c>
      <c r="B15" s="211" t="s">
        <v>3283</v>
      </c>
      <c r="C15" s="212" t="s">
        <v>3284</v>
      </c>
      <c r="D15" s="214" t="s">
        <v>3285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3245</v>
      </c>
      <c r="B16" s="211" t="s">
        <v>3286</v>
      </c>
      <c r="C16" s="212" t="s">
        <v>3287</v>
      </c>
      <c r="D16" s="214" t="s">
        <v>3288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3245</v>
      </c>
      <c r="B17" s="211" t="s">
        <v>3289</v>
      </c>
      <c r="C17" s="212" t="s">
        <v>3290</v>
      </c>
      <c r="D17" s="214" t="s">
        <v>3291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3245</v>
      </c>
      <c r="B18" s="211" t="s">
        <v>3292</v>
      </c>
      <c r="C18" s="212" t="s">
        <v>3293</v>
      </c>
      <c r="D18" s="214" t="s">
        <v>3294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3245</v>
      </c>
      <c r="B19" s="211" t="s">
        <v>3295</v>
      </c>
      <c r="C19" s="212" t="s">
        <v>3296</v>
      </c>
      <c r="D19" s="214" t="s">
        <v>3297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3245</v>
      </c>
      <c r="B20" s="211" t="s">
        <v>3298</v>
      </c>
      <c r="C20" s="212" t="s">
        <v>3299</v>
      </c>
      <c r="D20" s="214" t="s">
        <v>3300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3245</v>
      </c>
      <c r="B21" s="211" t="s">
        <v>3301</v>
      </c>
      <c r="C21" s="212" t="s">
        <v>3302</v>
      </c>
      <c r="D21" s="214" t="s">
        <v>3303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3245</v>
      </c>
      <c r="B22" s="211" t="s">
        <v>3304</v>
      </c>
      <c r="C22" s="212" t="s">
        <v>3305</v>
      </c>
      <c r="D22" s="214" t="s">
        <v>3306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3245</v>
      </c>
      <c r="B23" s="211" t="s">
        <v>3307</v>
      </c>
      <c r="C23" s="212" t="s">
        <v>3308</v>
      </c>
      <c r="D23" s="214" t="s">
        <v>3309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3245</v>
      </c>
      <c r="B24" s="211" t="s">
        <v>3310</v>
      </c>
      <c r="C24" s="212" t="s">
        <v>3311</v>
      </c>
      <c r="D24" s="214" t="s">
        <v>3312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3245</v>
      </c>
      <c r="B25" s="211" t="s">
        <v>3313</v>
      </c>
      <c r="C25" s="212" t="s">
        <v>3314</v>
      </c>
      <c r="D25" s="214" t="s">
        <v>3315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3245</v>
      </c>
      <c r="B26" s="211" t="s">
        <v>3316</v>
      </c>
      <c r="C26" s="212" t="s">
        <v>3317</v>
      </c>
      <c r="D26" s="214" t="s">
        <v>3318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3245</v>
      </c>
      <c r="B27" s="211" t="s">
        <v>3319</v>
      </c>
      <c r="C27" s="212" t="s">
        <v>3320</v>
      </c>
      <c r="D27" s="214" t="s">
        <v>3321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3245</v>
      </c>
      <c r="B28" s="211" t="s">
        <v>3322</v>
      </c>
      <c r="C28" s="212" t="s">
        <v>3323</v>
      </c>
      <c r="D28" s="214" t="s">
        <v>3324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3245</v>
      </c>
      <c r="B29" s="211" t="s">
        <v>3325</v>
      </c>
      <c r="C29" s="212" t="s">
        <v>3326</v>
      </c>
      <c r="D29" s="214" t="s">
        <v>3327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3245</v>
      </c>
      <c r="B30" s="211" t="s">
        <v>3328</v>
      </c>
      <c r="C30" s="212" t="s">
        <v>3329</v>
      </c>
      <c r="D30" s="214" t="s">
        <v>3330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3245</v>
      </c>
      <c r="B31" s="211" t="s">
        <v>3331</v>
      </c>
      <c r="C31" s="212" t="s">
        <v>3332</v>
      </c>
      <c r="D31" s="214" t="s">
        <v>3333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3245</v>
      </c>
      <c r="B32" s="211" t="s">
        <v>3334</v>
      </c>
      <c r="C32" s="212" t="s">
        <v>3335</v>
      </c>
      <c r="D32" s="214" t="s">
        <v>3336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3245</v>
      </c>
      <c r="B33" s="211" t="s">
        <v>3337</v>
      </c>
      <c r="C33" s="212" t="s">
        <v>3338</v>
      </c>
      <c r="D33" s="214" t="s">
        <v>3339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3245</v>
      </c>
      <c r="B34" s="211" t="s">
        <v>3340</v>
      </c>
      <c r="C34" s="212" t="s">
        <v>3341</v>
      </c>
      <c r="D34" s="214" t="s">
        <v>3342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3245</v>
      </c>
      <c r="B35" s="211" t="s">
        <v>3343</v>
      </c>
      <c r="C35" s="212" t="s">
        <v>3344</v>
      </c>
      <c r="D35" s="214" t="s">
        <v>3345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3245</v>
      </c>
      <c r="B36" s="211" t="s">
        <v>3346</v>
      </c>
      <c r="C36" s="212" t="s">
        <v>3347</v>
      </c>
      <c r="D36" s="214" t="s">
        <v>3348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3245</v>
      </c>
      <c r="B37" s="211" t="s">
        <v>3349</v>
      </c>
      <c r="C37" s="212" t="s">
        <v>3350</v>
      </c>
      <c r="D37" s="214" t="s">
        <v>3351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3245</v>
      </c>
      <c r="B38" s="211" t="s">
        <v>3352</v>
      </c>
      <c r="C38" s="212" t="s">
        <v>3353</v>
      </c>
      <c r="D38" s="214" t="s">
        <v>3354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3245</v>
      </c>
      <c r="B39" s="211" t="s">
        <v>3355</v>
      </c>
      <c r="C39" s="212" t="s">
        <v>3356</v>
      </c>
      <c r="D39" s="214" t="s">
        <v>3357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3358</v>
      </c>
      <c r="B40" s="210" t="s">
        <v>3359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3358</v>
      </c>
      <c r="B41" s="211" t="s">
        <v>3360</v>
      </c>
      <c r="C41" s="212" t="s">
        <v>3361</v>
      </c>
      <c r="D41" s="214" t="s">
        <v>3362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3358</v>
      </c>
      <c r="B42" s="211" t="s">
        <v>3363</v>
      </c>
      <c r="C42" s="212" t="s">
        <v>3364</v>
      </c>
      <c r="D42" s="214" t="s">
        <v>3365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3358</v>
      </c>
      <c r="B43" s="211" t="s">
        <v>3366</v>
      </c>
      <c r="C43" s="212" t="s">
        <v>3367</v>
      </c>
      <c r="D43" s="214" t="s">
        <v>3368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3358</v>
      </c>
      <c r="B44" s="211" t="s">
        <v>3369</v>
      </c>
      <c r="C44" s="212" t="s">
        <v>3370</v>
      </c>
      <c r="D44" s="214" t="s">
        <v>3371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3358</v>
      </c>
      <c r="B45" s="211" t="s">
        <v>3372</v>
      </c>
      <c r="C45" s="212" t="s">
        <v>3373</v>
      </c>
      <c r="D45" s="214" t="s">
        <v>3374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3358</v>
      </c>
      <c r="B46" s="211" t="s">
        <v>3375</v>
      </c>
      <c r="C46" s="212" t="s">
        <v>3376</v>
      </c>
      <c r="D46" s="214" t="s">
        <v>3377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3358</v>
      </c>
      <c r="B47" s="211" t="s">
        <v>3378</v>
      </c>
      <c r="C47" s="212" t="s">
        <v>3379</v>
      </c>
      <c r="D47" s="214" t="s">
        <v>3380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3358</v>
      </c>
      <c r="B48" s="211" t="s">
        <v>3381</v>
      </c>
      <c r="C48" s="212" t="s">
        <v>3382</v>
      </c>
      <c r="D48" s="214" t="s">
        <v>3383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3384</v>
      </c>
      <c r="B49" s="210" t="s">
        <v>3385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3384</v>
      </c>
      <c r="B50" s="211" t="s">
        <v>3386</v>
      </c>
      <c r="C50" s="212" t="s">
        <v>3387</v>
      </c>
      <c r="D50" s="214" t="s">
        <v>3388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3384</v>
      </c>
      <c r="B51" s="211" t="s">
        <v>3389</v>
      </c>
      <c r="C51" s="212" t="s">
        <v>3390</v>
      </c>
      <c r="D51" s="214" t="s">
        <v>3391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3384</v>
      </c>
      <c r="B52" s="211" t="s">
        <v>3392</v>
      </c>
      <c r="C52" s="212" t="s">
        <v>3393</v>
      </c>
      <c r="D52" s="214" t="s">
        <v>3394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3384</v>
      </c>
      <c r="B53" s="211" t="s">
        <v>3395</v>
      </c>
      <c r="C53" s="212" t="s">
        <v>3396</v>
      </c>
      <c r="D53" s="214" t="s">
        <v>3397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3384</v>
      </c>
      <c r="B54" s="211" t="s">
        <v>3398</v>
      </c>
      <c r="C54" s="212" t="s">
        <v>3399</v>
      </c>
      <c r="D54" s="214" t="s">
        <v>3400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3384</v>
      </c>
      <c r="B55" s="211" t="s">
        <v>3401</v>
      </c>
      <c r="C55" s="212" t="s">
        <v>3402</v>
      </c>
      <c r="D55" s="214" t="s">
        <v>3403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3384</v>
      </c>
      <c r="B56" s="211" t="s">
        <v>3404</v>
      </c>
      <c r="C56" s="212" t="s">
        <v>3405</v>
      </c>
      <c r="D56" s="214" t="s">
        <v>3406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3384</v>
      </c>
      <c r="B57" s="211" t="s">
        <v>3407</v>
      </c>
      <c r="C57" s="212" t="s">
        <v>3408</v>
      </c>
      <c r="D57" s="214" t="s">
        <v>3409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3384</v>
      </c>
      <c r="B58" s="211" t="s">
        <v>3410</v>
      </c>
      <c r="C58" s="212" t="s">
        <v>3411</v>
      </c>
      <c r="D58" s="214" t="s">
        <v>3412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3384</v>
      </c>
      <c r="B59" s="211" t="s">
        <v>3413</v>
      </c>
      <c r="C59" s="212" t="s">
        <v>3414</v>
      </c>
      <c r="D59" s="214" t="s">
        <v>3415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3384</v>
      </c>
      <c r="B60" s="211" t="s">
        <v>3416</v>
      </c>
      <c r="C60" s="212" t="s">
        <v>3417</v>
      </c>
      <c r="D60" s="214" t="s">
        <v>3418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3384</v>
      </c>
      <c r="B61" s="211" t="s">
        <v>3419</v>
      </c>
      <c r="C61" s="212" t="s">
        <v>3420</v>
      </c>
      <c r="D61" s="214" t="s">
        <v>3421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3384</v>
      </c>
      <c r="B62" s="211" t="s">
        <v>3422</v>
      </c>
      <c r="C62" s="212" t="s">
        <v>3423</v>
      </c>
      <c r="D62" s="214" t="s">
        <v>3424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3384</v>
      </c>
      <c r="B63" s="211" t="s">
        <v>3425</v>
      </c>
      <c r="C63" s="212" t="s">
        <v>3426</v>
      </c>
      <c r="D63" s="214" t="s">
        <v>3427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3428</v>
      </c>
      <c r="B64" s="210" t="s">
        <v>3429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3428</v>
      </c>
      <c r="B65" s="211" t="s">
        <v>3430</v>
      </c>
      <c r="C65" s="212" t="s">
        <v>3431</v>
      </c>
      <c r="D65" s="214" t="s">
        <v>3432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3428</v>
      </c>
      <c r="B66" s="211" t="s">
        <v>3433</v>
      </c>
      <c r="C66" s="212" t="s">
        <v>3434</v>
      </c>
      <c r="D66" s="214" t="s">
        <v>3435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3428</v>
      </c>
      <c r="B67" s="211" t="s">
        <v>3436</v>
      </c>
      <c r="C67" s="212" t="s">
        <v>3437</v>
      </c>
      <c r="D67" s="214" t="s">
        <v>3438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3428</v>
      </c>
      <c r="B68" s="211" t="s">
        <v>3439</v>
      </c>
      <c r="C68" s="212" t="s">
        <v>3440</v>
      </c>
      <c r="D68" s="214" t="s">
        <v>3441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3428</v>
      </c>
      <c r="B69" s="211" t="s">
        <v>3442</v>
      </c>
      <c r="C69" s="212" t="s">
        <v>3443</v>
      </c>
      <c r="D69" s="214" t="s">
        <v>3444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3428</v>
      </c>
      <c r="B70" s="211" t="s">
        <v>3445</v>
      </c>
      <c r="C70" s="212" t="s">
        <v>3446</v>
      </c>
      <c r="D70" s="214" t="s">
        <v>3447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3428</v>
      </c>
      <c r="B71" s="211" t="s">
        <v>3448</v>
      </c>
      <c r="C71" s="212" t="s">
        <v>3449</v>
      </c>
      <c r="D71" s="214" t="s">
        <v>3450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3428</v>
      </c>
      <c r="B72" s="211" t="s">
        <v>3451</v>
      </c>
      <c r="C72" s="212" t="s">
        <v>3452</v>
      </c>
      <c r="D72" s="214" t="s">
        <v>3453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3428</v>
      </c>
      <c r="B73" s="211" t="s">
        <v>3454</v>
      </c>
      <c r="C73" s="212" t="s">
        <v>3455</v>
      </c>
      <c r="D73" s="214" t="s">
        <v>3456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3428</v>
      </c>
      <c r="B74" s="211" t="s">
        <v>3457</v>
      </c>
      <c r="C74" s="212" t="s">
        <v>3458</v>
      </c>
      <c r="D74" s="214" t="s">
        <v>3459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3428</v>
      </c>
      <c r="B75" s="211" t="s">
        <v>3460</v>
      </c>
      <c r="C75" s="212" t="s">
        <v>3461</v>
      </c>
      <c r="D75" s="214" t="s">
        <v>3462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3428</v>
      </c>
      <c r="B76" s="211" t="s">
        <v>3463</v>
      </c>
      <c r="C76" s="212" t="s">
        <v>3464</v>
      </c>
      <c r="D76" s="214" t="s">
        <v>3465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3428</v>
      </c>
      <c r="B77" s="211" t="s">
        <v>3466</v>
      </c>
      <c r="C77" s="212" t="s">
        <v>3467</v>
      </c>
      <c r="D77" s="214" t="s">
        <v>3468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3428</v>
      </c>
      <c r="B78" s="211" t="s">
        <v>3469</v>
      </c>
      <c r="C78" s="212" t="s">
        <v>3470</v>
      </c>
      <c r="D78" s="214" t="s">
        <v>3471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3428</v>
      </c>
      <c r="B79" s="211" t="s">
        <v>3472</v>
      </c>
      <c r="C79" s="212" t="s">
        <v>3473</v>
      </c>
      <c r="D79" s="214" t="s">
        <v>3474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3428</v>
      </c>
      <c r="B80" s="211" t="s">
        <v>3475</v>
      </c>
      <c r="C80" s="212" t="s">
        <v>3476</v>
      </c>
      <c r="D80" s="214" t="s">
        <v>3477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3428</v>
      </c>
      <c r="B81" s="211" t="s">
        <v>3478</v>
      </c>
      <c r="C81" s="212" t="s">
        <v>3479</v>
      </c>
      <c r="D81" s="214" t="s">
        <v>3480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3428</v>
      </c>
      <c r="B82" s="211" t="s">
        <v>3481</v>
      </c>
      <c r="C82" s="212" t="s">
        <v>3482</v>
      </c>
      <c r="D82" s="214" t="s">
        <v>3483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3428</v>
      </c>
      <c r="B83" s="211" t="s">
        <v>3484</v>
      </c>
      <c r="C83" s="212" t="s">
        <v>3485</v>
      </c>
      <c r="D83" s="214" t="s">
        <v>3486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3428</v>
      </c>
      <c r="B84" s="211" t="s">
        <v>3487</v>
      </c>
      <c r="C84" s="212" t="s">
        <v>3488</v>
      </c>
      <c r="D84" s="214" t="s">
        <v>3489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3428</v>
      </c>
      <c r="B85" s="211" t="s">
        <v>3490</v>
      </c>
      <c r="C85" s="212" t="s">
        <v>3491</v>
      </c>
      <c r="D85" s="214" t="s">
        <v>3492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3428</v>
      </c>
      <c r="B86" s="211" t="s">
        <v>3493</v>
      </c>
      <c r="C86" s="212" t="s">
        <v>3494</v>
      </c>
      <c r="D86" s="214" t="s">
        <v>3495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3428</v>
      </c>
      <c r="B87" s="211" t="s">
        <v>3496</v>
      </c>
      <c r="C87" s="212" t="s">
        <v>3497</v>
      </c>
      <c r="D87" s="214" t="s">
        <v>3498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3428</v>
      </c>
      <c r="B88" s="211" t="s">
        <v>3499</v>
      </c>
      <c r="C88" s="212" t="s">
        <v>3500</v>
      </c>
      <c r="D88" s="214" t="s">
        <v>3501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3428</v>
      </c>
      <c r="B89" s="211" t="s">
        <v>3502</v>
      </c>
      <c r="C89" s="212" t="s">
        <v>3503</v>
      </c>
      <c r="D89" s="214" t="s">
        <v>3504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3428</v>
      </c>
      <c r="B90" s="211" t="s">
        <v>3505</v>
      </c>
      <c r="C90" s="212" t="s">
        <v>3506</v>
      </c>
      <c r="D90" s="214" t="s">
        <v>3507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3428</v>
      </c>
      <c r="B91" s="211" t="s">
        <v>3508</v>
      </c>
      <c r="C91" s="212" t="s">
        <v>3509</v>
      </c>
      <c r="D91" s="214" t="s">
        <v>3510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3428</v>
      </c>
      <c r="B92" s="211" t="s">
        <v>3511</v>
      </c>
      <c r="C92" s="212" t="s">
        <v>3512</v>
      </c>
      <c r="D92" s="214" t="s">
        <v>3513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3428</v>
      </c>
      <c r="B93" s="211" t="s">
        <v>3514</v>
      </c>
      <c r="C93" s="212" t="s">
        <v>3515</v>
      </c>
      <c r="D93" s="214" t="s">
        <v>3516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3428</v>
      </c>
      <c r="B94" s="211" t="s">
        <v>3517</v>
      </c>
      <c r="C94" s="212" t="s">
        <v>3518</v>
      </c>
      <c r="D94" s="214" t="s">
        <v>3519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3428</v>
      </c>
      <c r="B95" s="211" t="s">
        <v>3520</v>
      </c>
      <c r="C95" s="212" t="s">
        <v>3521</v>
      </c>
      <c r="D95" s="214" t="s">
        <v>3522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3428</v>
      </c>
      <c r="B96" s="211" t="s">
        <v>3523</v>
      </c>
      <c r="C96" s="212" t="s">
        <v>3524</v>
      </c>
      <c r="D96" s="214" t="s">
        <v>3525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3428</v>
      </c>
      <c r="B97" s="211" t="s">
        <v>3526</v>
      </c>
      <c r="C97" s="212" t="s">
        <v>3527</v>
      </c>
      <c r="D97" s="214" t="s">
        <v>3528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3428</v>
      </c>
      <c r="B98" s="218" t="s">
        <v>3529</v>
      </c>
      <c r="C98" s="219" t="s">
        <v>3530</v>
      </c>
      <c r="D98" s="220" t="s">
        <v>3531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482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IFERROR(INDEX('Recommendations'!$G$2:$G$109, MATCH(F2,'Recommendations'!$A$2:$A$109,0))="Implemented", FALSE))</xm:f>
            <x14:dxf>
              <font>
                <color rgb="FF000000"/>
              </font>
              <fill>
                <patternFill>
                  <bgColor rgb="FF3C7D22"/>
                </patternFill>
              </fill>
            </x14:dxf>
          </x14:cfRule>
          <x14:cfRule type="expression" priority="2" id="{00000000-000E-0000-0900-000002000000}">
            <xm:f>AND(F2&lt;&gt;"", IFERROR(INDEX('Recommendations'!$G$2:$G$109, MATCH(F2,'Recommendations'!$A$2:$A$109,0))="Compensated", FALSE))</xm:f>
            <x14:dxf>
              <font>
                <color rgb="FF000000"/>
              </font>
              <fill>
                <patternFill>
                  <bgColor rgb="FFC6E0B4"/>
                </patternFill>
              </fill>
            </x14:dxf>
          </x14:cfRule>
          <x14:cfRule type="expression" priority="3" id="{00000000-000E-0000-0900-000003000000}">
            <xm:f>AND(F2&lt;&gt;"", IFERROR(INDEX('Recommendations'!$G$2:$G$109, MATCH(F2,'Recommendations'!$A$2:$A$109,0))="Testing", FALSE))</xm:f>
            <x14:dxf>
              <font>
                <color rgb="FF000000"/>
              </font>
              <fill>
                <patternFill>
                  <bgColor rgb="FFFFC000"/>
                </patternFill>
              </fill>
            </x14:dxf>
          </x14:cfRule>
          <x14:cfRule type="expression" priority="4" id="{00000000-000E-0000-0900-000004000000}">
            <xm:f>AND(F2&lt;&gt;"", IFERROR(INDEX('Recommendations'!$G$2:$G$109, MATCH(F2,'Recommendations'!$A$2:$A$109,0))="Failed", FALSE))</xm:f>
            <x14:dxf>
              <font>
                <color rgb="FF000000"/>
              </font>
              <fill>
                <patternFill>
                  <bgColor rgb="FFD82891"/>
                </patternFill>
              </fill>
            </x14:dxf>
          </x14:cfRule>
          <x14:cfRule type="expression" priority="5" id="{00000000-000E-0000-0900-000005000000}">
            <xm:f>AND(F2&lt;&gt;"", IFERROR(INDEX('Recommendations'!$G$2:$G$109, MATCH(F2,'Recommendations'!$A$2:$A$109,0))="Risk Accepted", FALSE))</xm:f>
            <x14:dxf>
              <font>
                <color rgb="FF000000"/>
              </font>
              <fill>
                <patternFill>
                  <bgColor rgb="FFD9D9D9"/>
                </patternFill>
              </fill>
            </x14:dxf>
          </x14:cfRule>
          <x14:cfRule type="expression" priority="6" id="{00000000-000E-0000-0900-000006000000}">
            <xm:f>AND(F2&lt;&gt;"", IFERROR(INDEX('Recommendations'!$G$2:$G$109, MATCH(F2,'Recommendations'!$A$2:$A$109,0))="N/A",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3532</v>
      </c>
      <c r="C1" s="253" t="s">
        <v>3533</v>
      </c>
      <c r="D1" s="253" t="s">
        <v>3534</v>
      </c>
      <c r="E1" s="253" t="s">
        <v>3535</v>
      </c>
      <c r="F1" s="253" t="s">
        <v>2361</v>
      </c>
      <c r="G1" s="253" t="s">
        <v>3536</v>
      </c>
      <c r="H1" s="253" t="s">
        <v>3537</v>
      </c>
      <c r="I1" s="253" t="s">
        <v>3538</v>
      </c>
      <c r="J1" s="253" t="s">
        <v>10</v>
      </c>
      <c r="K1" s="253" t="s">
        <v>727</v>
      </c>
      <c r="L1" s="253" t="s">
        <v>728</v>
      </c>
      <c r="M1" s="253" t="s">
        <v>729</v>
      </c>
      <c r="N1" s="253" t="s">
        <v>730</v>
      </c>
      <c r="O1" s="253" t="s">
        <v>731</v>
      </c>
      <c r="P1" s="253" t="s">
        <v>732</v>
      </c>
      <c r="Q1" s="253" t="s">
        <v>733</v>
      </c>
      <c r="R1" s="253" t="s">
        <v>734</v>
      </c>
      <c r="S1" s="253" t="s">
        <v>735</v>
      </c>
      <c r="T1" s="253" t="s">
        <v>736</v>
      </c>
      <c r="U1" s="253" t="s">
        <v>737</v>
      </c>
      <c r="V1" s="253" t="s">
        <v>738</v>
      </c>
      <c r="W1" s="253" t="s">
        <v>739</v>
      </c>
      <c r="X1" s="253" t="s">
        <v>740</v>
      </c>
      <c r="Y1" s="253" t="s">
        <v>741</v>
      </c>
      <c r="Z1" s="253" t="s">
        <v>742</v>
      </c>
      <c r="AA1" s="253" t="s">
        <v>743</v>
      </c>
      <c r="AB1" s="253" t="s">
        <v>744</v>
      </c>
      <c r="AC1" s="253" t="s">
        <v>745</v>
      </c>
      <c r="AD1" s="253" t="s">
        <v>746</v>
      </c>
      <c r="AE1" s="253" t="s">
        <v>747</v>
      </c>
      <c r="AF1" s="253" t="s">
        <v>748</v>
      </c>
      <c r="AG1" s="253" t="s">
        <v>749</v>
      </c>
      <c r="AH1" s="253" t="s">
        <v>750</v>
      </c>
      <c r="AI1" s="253" t="s">
        <v>751</v>
      </c>
      <c r="AJ1" s="253" t="s">
        <v>752</v>
      </c>
      <c r="AK1" s="253" t="s">
        <v>753</v>
      </c>
      <c r="AL1" s="253" t="s">
        <v>754</v>
      </c>
      <c r="AM1" s="253" t="s">
        <v>755</v>
      </c>
      <c r="AN1" s="253" t="s">
        <v>756</v>
      </c>
      <c r="AO1" s="253" t="s">
        <v>757</v>
      </c>
      <c r="AP1" s="253" t="s">
        <v>758</v>
      </c>
      <c r="AQ1" s="253" t="s">
        <v>759</v>
      </c>
      <c r="AR1" s="253" t="s">
        <v>760</v>
      </c>
      <c r="AS1" s="253" t="s">
        <v>761</v>
      </c>
      <c r="AT1" s="253" t="s">
        <v>762</v>
      </c>
      <c r="AU1" s="253" t="s">
        <v>763</v>
      </c>
      <c r="AV1" s="253" t="s">
        <v>764</v>
      </c>
      <c r="AW1" s="253" t="s">
        <v>765</v>
      </c>
      <c r="AX1" s="253" t="s">
        <v>766</v>
      </c>
      <c r="AY1" s="254" t="s">
        <v>767</v>
      </c>
    </row>
    <row r="2" spans="1:51" ht="60" customHeight="1" outlineLevel="1" x14ac:dyDescent="0.35">
      <c r="A2" s="244" t="s">
        <v>3539</v>
      </c>
      <c r="B2" s="232" t="s">
        <v>3540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770</v>
      </c>
      <c r="B3" s="233" t="s">
        <v>3541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3542</v>
      </c>
      <c r="B4" s="234" t="s">
        <v>3543</v>
      </c>
      <c r="C4" s="234" t="s">
        <v>3544</v>
      </c>
      <c r="D4" s="234" t="s">
        <v>3545</v>
      </c>
      <c r="E4" s="234" t="s">
        <v>3546</v>
      </c>
      <c r="F4" s="234" t="s">
        <v>19</v>
      </c>
      <c r="G4" s="234" t="s">
        <v>19</v>
      </c>
      <c r="H4" s="234" t="s">
        <v>3547</v>
      </c>
      <c r="I4" s="234" t="s">
        <v>19</v>
      </c>
      <c r="J4" s="234" t="s">
        <v>3548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3549</v>
      </c>
      <c r="B5" s="234" t="s">
        <v>3550</v>
      </c>
      <c r="C5" s="234" t="s">
        <v>3551</v>
      </c>
      <c r="D5" s="234" t="s">
        <v>3552</v>
      </c>
      <c r="E5" s="234" t="s">
        <v>3553</v>
      </c>
      <c r="F5" s="234" t="s">
        <v>3554</v>
      </c>
      <c r="G5" s="234" t="s">
        <v>19</v>
      </c>
      <c r="H5" s="234" t="s">
        <v>3555</v>
      </c>
      <c r="I5" s="234" t="s">
        <v>19</v>
      </c>
      <c r="J5" s="234" t="s">
        <v>3556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776</v>
      </c>
      <c r="B6" s="233" t="s">
        <v>3557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3558</v>
      </c>
      <c r="B7" s="234" t="s">
        <v>3559</v>
      </c>
      <c r="C7" s="234" t="s">
        <v>3560</v>
      </c>
      <c r="D7" s="234" t="s">
        <v>3561</v>
      </c>
      <c r="E7" s="234" t="s">
        <v>3553</v>
      </c>
      <c r="F7" s="234" t="s">
        <v>3562</v>
      </c>
      <c r="G7" s="234" t="s">
        <v>19</v>
      </c>
      <c r="H7" s="234" t="s">
        <v>3563</v>
      </c>
      <c r="I7" s="234" t="s">
        <v>19</v>
      </c>
      <c r="J7" s="234" t="s">
        <v>3564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3565</v>
      </c>
      <c r="B8" s="234" t="s">
        <v>3566</v>
      </c>
      <c r="C8" s="234" t="s">
        <v>3567</v>
      </c>
      <c r="D8" s="234" t="s">
        <v>3568</v>
      </c>
      <c r="E8" s="234" t="s">
        <v>19</v>
      </c>
      <c r="F8" s="234" t="s">
        <v>19</v>
      </c>
      <c r="G8" s="234" t="s">
        <v>19</v>
      </c>
      <c r="H8" s="234" t="s">
        <v>3569</v>
      </c>
      <c r="I8" s="234" t="s">
        <v>3570</v>
      </c>
      <c r="J8" s="234" t="s">
        <v>3571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3572</v>
      </c>
      <c r="B9" s="234" t="s">
        <v>3573</v>
      </c>
      <c r="C9" s="234" t="s">
        <v>3574</v>
      </c>
      <c r="D9" s="234" t="s">
        <v>3575</v>
      </c>
      <c r="E9" s="234" t="s">
        <v>19</v>
      </c>
      <c r="F9" s="234" t="s">
        <v>19</v>
      </c>
      <c r="G9" s="234" t="s">
        <v>19</v>
      </c>
      <c r="H9" s="234" t="s">
        <v>3576</v>
      </c>
      <c r="I9" s="234" t="s">
        <v>3577</v>
      </c>
      <c r="J9" s="234" t="s">
        <v>3578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3579</v>
      </c>
      <c r="B10" s="234" t="s">
        <v>3580</v>
      </c>
      <c r="C10" s="234" t="s">
        <v>3581</v>
      </c>
      <c r="D10" s="234" t="s">
        <v>3582</v>
      </c>
      <c r="E10" s="234" t="s">
        <v>19</v>
      </c>
      <c r="F10" s="234" t="s">
        <v>19</v>
      </c>
      <c r="G10" s="234" t="s">
        <v>19</v>
      </c>
      <c r="H10" s="234" t="s">
        <v>3583</v>
      </c>
      <c r="I10" s="234" t="s">
        <v>3584</v>
      </c>
      <c r="J10" s="234" t="s">
        <v>3585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3586</v>
      </c>
      <c r="B11" s="234" t="s">
        <v>3587</v>
      </c>
      <c r="C11" s="234" t="s">
        <v>3588</v>
      </c>
      <c r="D11" s="234" t="s">
        <v>3589</v>
      </c>
      <c r="E11" s="234" t="s">
        <v>19</v>
      </c>
      <c r="F11" s="234" t="s">
        <v>19</v>
      </c>
      <c r="G11" s="234" t="s">
        <v>19</v>
      </c>
      <c r="H11" s="234" t="s">
        <v>3590</v>
      </c>
      <c r="I11" s="234" t="s">
        <v>19</v>
      </c>
      <c r="J11" s="234" t="s">
        <v>3591</v>
      </c>
      <c r="K11" s="237">
        <f>IF(COUNTIF(L11:AY11,"&lt;&gt;")=0,"",SUMPRODUCT(((Recommendations[ImplStatus]="Implemented")+(Recommendations[ImplStatus]="Compensated"))*ISNUMBER(MATCH(Recommendations[Id],L11:AY11,0)))/COUNTIF(L11:AY11,"&lt;&gt;"))</f>
        <v>0</v>
      </c>
      <c r="L11" s="240" t="s">
        <v>291</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3592</v>
      </c>
      <c r="B12" s="234" t="s">
        <v>3593</v>
      </c>
      <c r="C12" s="234" t="s">
        <v>3594</v>
      </c>
      <c r="D12" s="234" t="s">
        <v>3595</v>
      </c>
      <c r="E12" s="234" t="s">
        <v>19</v>
      </c>
      <c r="F12" s="234" t="s">
        <v>19</v>
      </c>
      <c r="G12" s="234" t="s">
        <v>3596</v>
      </c>
      <c r="H12" s="234" t="s">
        <v>3597</v>
      </c>
      <c r="I12" s="234" t="s">
        <v>19</v>
      </c>
      <c r="J12" s="234" t="s">
        <v>3598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3599</v>
      </c>
      <c r="B13" s="234" t="s">
        <v>3600</v>
      </c>
      <c r="C13" s="234" t="s">
        <v>3601</v>
      </c>
      <c r="D13" s="234" t="s">
        <v>3602</v>
      </c>
      <c r="E13" s="234" t="s">
        <v>19</v>
      </c>
      <c r="F13" s="234" t="s">
        <v>19</v>
      </c>
      <c r="G13" s="234" t="s">
        <v>19</v>
      </c>
      <c r="H13" s="234" t="s">
        <v>3603</v>
      </c>
      <c r="I13" s="234" t="s">
        <v>19</v>
      </c>
      <c r="J13" s="234" t="s">
        <v>3604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3605</v>
      </c>
      <c r="B14" s="234" t="s">
        <v>3606</v>
      </c>
      <c r="C14" s="234" t="s">
        <v>3607</v>
      </c>
      <c r="D14" s="234" t="s">
        <v>3608</v>
      </c>
      <c r="E14" s="234" t="s">
        <v>19</v>
      </c>
      <c r="F14" s="234" t="s">
        <v>3609</v>
      </c>
      <c r="G14" s="234" t="s">
        <v>19</v>
      </c>
      <c r="H14" s="234" t="s">
        <v>3610</v>
      </c>
      <c r="I14" s="234" t="s">
        <v>3611</v>
      </c>
      <c r="J14" s="234" t="s">
        <v>3612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781</v>
      </c>
      <c r="B15" s="233" t="s">
        <v>3613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3614</v>
      </c>
      <c r="B16" s="234" t="s">
        <v>3615</v>
      </c>
      <c r="C16" s="234" t="s">
        <v>3616</v>
      </c>
      <c r="D16" s="234" t="s">
        <v>3608</v>
      </c>
      <c r="E16" s="234" t="s">
        <v>19</v>
      </c>
      <c r="F16" s="234" t="s">
        <v>3617</v>
      </c>
      <c r="G16" s="234" t="s">
        <v>19</v>
      </c>
      <c r="H16" s="234" t="s">
        <v>3618</v>
      </c>
      <c r="I16" s="234" t="s">
        <v>19</v>
      </c>
      <c r="J16" s="234" t="s">
        <v>3619</v>
      </c>
      <c r="K16" s="237">
        <f>IF(COUNTIF(L16:AY16,"&lt;&gt;")=0,"",SUMPRODUCT(((Recommendations[ImplStatus]="Implemented")+(Recommendations[ImplStatus]="Compensated"))*ISNUMBER(MATCH(Recommendations[Id],L16:AY16,0)))/COUNTIF(L16:AY16,"&lt;&gt;"))</f>
        <v>0</v>
      </c>
      <c r="L16" s="240" t="s">
        <v>291</v>
      </c>
      <c r="M16" s="240" t="s">
        <v>296</v>
      </c>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3620</v>
      </c>
      <c r="B17" s="234" t="s">
        <v>3621</v>
      </c>
      <c r="C17" s="234" t="s">
        <v>3622</v>
      </c>
      <c r="D17" s="234" t="s">
        <v>3623</v>
      </c>
      <c r="E17" s="234" t="s">
        <v>19</v>
      </c>
      <c r="F17" s="234" t="s">
        <v>3617</v>
      </c>
      <c r="G17" s="234" t="s">
        <v>19</v>
      </c>
      <c r="H17" s="234" t="s">
        <v>3624</v>
      </c>
      <c r="I17" s="234" t="s">
        <v>19</v>
      </c>
      <c r="J17" s="234" t="s">
        <v>3625</v>
      </c>
      <c r="K17" s="237">
        <f>IF(COUNTIF(L17:AY17,"&lt;&gt;")=0,"",SUMPRODUCT(((Recommendations[ImplStatus]="Implemented")+(Recommendations[ImplStatus]="Compensated"))*ISNUMBER(MATCH(Recommendations[Id],L17:AY17,0)))/COUNTIF(L17:AY17,"&lt;&gt;"))</f>
        <v>0</v>
      </c>
      <c r="L17" s="240" t="s">
        <v>296</v>
      </c>
      <c r="M17" s="240" t="s">
        <v>472</v>
      </c>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3626</v>
      </c>
      <c r="B18" s="234" t="s">
        <v>3627</v>
      </c>
      <c r="C18" s="234" t="s">
        <v>3628</v>
      </c>
      <c r="D18" s="234" t="s">
        <v>19</v>
      </c>
      <c r="E18" s="234" t="s">
        <v>19</v>
      </c>
      <c r="F18" s="234" t="s">
        <v>19</v>
      </c>
      <c r="G18" s="234" t="s">
        <v>19</v>
      </c>
      <c r="H18" s="234" t="s">
        <v>3629</v>
      </c>
      <c r="I18" s="234" t="s">
        <v>19</v>
      </c>
      <c r="J18" s="234" t="s">
        <v>3630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786</v>
      </c>
      <c r="B19" s="233" t="s">
        <v>3631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3632</v>
      </c>
      <c r="B20" s="234" t="s">
        <v>3633</v>
      </c>
      <c r="C20" s="234" t="s">
        <v>3634</v>
      </c>
      <c r="D20" s="234" t="s">
        <v>3635</v>
      </c>
      <c r="E20" s="234" t="s">
        <v>19</v>
      </c>
      <c r="F20" s="234" t="s">
        <v>3636</v>
      </c>
      <c r="G20" s="234" t="s">
        <v>19</v>
      </c>
      <c r="H20" s="234" t="s">
        <v>3637</v>
      </c>
      <c r="I20" s="234" t="s">
        <v>19</v>
      </c>
      <c r="J20" s="234" t="s">
        <v>3638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3639</v>
      </c>
      <c r="B21" s="234" t="s">
        <v>3640</v>
      </c>
      <c r="C21" s="234" t="s">
        <v>3641</v>
      </c>
      <c r="D21" s="234" t="s">
        <v>3642</v>
      </c>
      <c r="E21" s="234" t="s">
        <v>3643</v>
      </c>
      <c r="F21" s="234" t="s">
        <v>19</v>
      </c>
      <c r="G21" s="234" t="s">
        <v>19</v>
      </c>
      <c r="H21" s="234" t="s">
        <v>3644</v>
      </c>
      <c r="I21" s="234" t="s">
        <v>3645</v>
      </c>
      <c r="J21" s="234" t="s">
        <v>3646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3647</v>
      </c>
      <c r="B22" s="234" t="s">
        <v>3648</v>
      </c>
      <c r="C22" s="234" t="s">
        <v>3649</v>
      </c>
      <c r="D22" s="234" t="s">
        <v>3650</v>
      </c>
      <c r="E22" s="234" t="s">
        <v>19</v>
      </c>
      <c r="F22" s="234" t="s">
        <v>3651</v>
      </c>
      <c r="G22" s="234" t="s">
        <v>19</v>
      </c>
      <c r="H22" s="234" t="s">
        <v>3652</v>
      </c>
      <c r="I22" s="234" t="s">
        <v>19</v>
      </c>
      <c r="J22" s="234" t="s">
        <v>3653</v>
      </c>
      <c r="K22" s="237">
        <f>IF(COUNTIF(L22:AY22,"&lt;&gt;")=0,"",SUMPRODUCT(((Recommendations[ImplStatus]="Implemented")+(Recommendations[ImplStatus]="Compensated"))*ISNUMBER(MATCH(Recommendations[Id],L22:AY22,0)))/COUNTIF(L22:AY22,"&lt;&gt;"))</f>
        <v>0</v>
      </c>
      <c r="L22" s="240" t="s">
        <v>306</v>
      </c>
      <c r="M22" s="240" t="s">
        <v>311</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3654</v>
      </c>
      <c r="B23" s="234" t="s">
        <v>3655</v>
      </c>
      <c r="C23" s="234" t="s">
        <v>3656</v>
      </c>
      <c r="D23" s="234" t="s">
        <v>3657</v>
      </c>
      <c r="E23" s="234" t="s">
        <v>19</v>
      </c>
      <c r="F23" s="234" t="s">
        <v>19</v>
      </c>
      <c r="G23" s="234" t="s">
        <v>19</v>
      </c>
      <c r="H23" s="234" t="s">
        <v>3658</v>
      </c>
      <c r="I23" s="234" t="s">
        <v>3659</v>
      </c>
      <c r="J23" s="234" t="s">
        <v>3660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3661</v>
      </c>
      <c r="B24" s="234" t="s">
        <v>3662</v>
      </c>
      <c r="C24" s="234" t="s">
        <v>3663</v>
      </c>
      <c r="D24" s="234" t="s">
        <v>3657</v>
      </c>
      <c r="E24" s="234" t="s">
        <v>19</v>
      </c>
      <c r="F24" s="234" t="s">
        <v>3664</v>
      </c>
      <c r="G24" s="234" t="s">
        <v>19</v>
      </c>
      <c r="H24" s="234" t="s">
        <v>3665</v>
      </c>
      <c r="I24" s="234" t="s">
        <v>19</v>
      </c>
      <c r="J24" s="234" t="s">
        <v>3666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790</v>
      </c>
      <c r="B25" s="233" t="s">
        <v>3667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3668</v>
      </c>
      <c r="B26" s="234" t="s">
        <v>3669</v>
      </c>
      <c r="C26" s="234" t="s">
        <v>3670</v>
      </c>
      <c r="D26" s="234" t="s">
        <v>3671</v>
      </c>
      <c r="E26" s="234" t="s">
        <v>19</v>
      </c>
      <c r="F26" s="234" t="s">
        <v>3672</v>
      </c>
      <c r="G26" s="234" t="s">
        <v>19</v>
      </c>
      <c r="H26" s="234" t="s">
        <v>3673</v>
      </c>
      <c r="I26" s="234" t="s">
        <v>19</v>
      </c>
      <c r="J26" s="234" t="s">
        <v>3674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3675</v>
      </c>
      <c r="B27" s="232" t="s">
        <v>3676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796</v>
      </c>
      <c r="B28" s="233" t="s">
        <v>3677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3678</v>
      </c>
      <c r="B29" s="234" t="s">
        <v>3679</v>
      </c>
      <c r="C29" s="234" t="s">
        <v>3680</v>
      </c>
      <c r="D29" s="234" t="s">
        <v>3681</v>
      </c>
      <c r="E29" s="234" t="s">
        <v>3682</v>
      </c>
      <c r="F29" s="234" t="s">
        <v>19</v>
      </c>
      <c r="G29" s="234" t="s">
        <v>19</v>
      </c>
      <c r="H29" s="234" t="s">
        <v>3683</v>
      </c>
      <c r="I29" s="234" t="s">
        <v>19</v>
      </c>
      <c r="J29" s="234" t="s">
        <v>3684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3685</v>
      </c>
      <c r="B30" s="234" t="s">
        <v>3686</v>
      </c>
      <c r="C30" s="234" t="s">
        <v>3551</v>
      </c>
      <c r="D30" s="234" t="s">
        <v>3552</v>
      </c>
      <c r="E30" s="234" t="s">
        <v>19</v>
      </c>
      <c r="F30" s="234" t="s">
        <v>3554</v>
      </c>
      <c r="G30" s="234" t="s">
        <v>19</v>
      </c>
      <c r="H30" s="234" t="s">
        <v>3687</v>
      </c>
      <c r="I30" s="234" t="s">
        <v>19</v>
      </c>
      <c r="J30" s="234" t="s">
        <v>3688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801</v>
      </c>
      <c r="B31" s="233" t="s">
        <v>3689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3690</v>
      </c>
      <c r="B32" s="234" t="s">
        <v>3691</v>
      </c>
      <c r="C32" s="234" t="s">
        <v>3692</v>
      </c>
      <c r="D32" s="234" t="s">
        <v>3693</v>
      </c>
      <c r="E32" s="234" t="s">
        <v>19</v>
      </c>
      <c r="F32" s="234" t="s">
        <v>19</v>
      </c>
      <c r="G32" s="234" t="s">
        <v>3694</v>
      </c>
      <c r="H32" s="234" t="s">
        <v>3695</v>
      </c>
      <c r="I32" s="234" t="s">
        <v>19</v>
      </c>
      <c r="J32" s="234" t="s">
        <v>3696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3697</v>
      </c>
      <c r="B33" s="234" t="s">
        <v>3698</v>
      </c>
      <c r="C33" s="234" t="s">
        <v>3699</v>
      </c>
      <c r="D33" s="234" t="s">
        <v>3700</v>
      </c>
      <c r="E33" s="234" t="s">
        <v>19</v>
      </c>
      <c r="F33" s="234" t="s">
        <v>3701</v>
      </c>
      <c r="G33" s="234" t="s">
        <v>19</v>
      </c>
      <c r="H33" s="234" t="s">
        <v>3702</v>
      </c>
      <c r="I33" s="234" t="s">
        <v>3703</v>
      </c>
      <c r="J33" s="234" t="s">
        <v>3704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3705</v>
      </c>
      <c r="B34" s="234" t="s">
        <v>3706</v>
      </c>
      <c r="C34" s="234" t="s">
        <v>3707</v>
      </c>
      <c r="D34" s="234" t="s">
        <v>3708</v>
      </c>
      <c r="E34" s="234" t="s">
        <v>19</v>
      </c>
      <c r="F34" s="234" t="s">
        <v>19</v>
      </c>
      <c r="G34" s="234" t="s">
        <v>19</v>
      </c>
      <c r="H34" s="234" t="s">
        <v>3709</v>
      </c>
      <c r="I34" s="234" t="s">
        <v>19</v>
      </c>
      <c r="J34" s="234" t="s">
        <v>3710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3711</v>
      </c>
      <c r="B35" s="234" t="s">
        <v>3712</v>
      </c>
      <c r="C35" s="234" t="s">
        <v>3713</v>
      </c>
      <c r="D35" s="234" t="s">
        <v>3714</v>
      </c>
      <c r="E35" s="234" t="s">
        <v>19</v>
      </c>
      <c r="F35" s="234" t="s">
        <v>3715</v>
      </c>
      <c r="G35" s="234" t="s">
        <v>19</v>
      </c>
      <c r="H35" s="234" t="s">
        <v>3716</v>
      </c>
      <c r="I35" s="234" t="s">
        <v>19</v>
      </c>
      <c r="J35" s="234" t="s">
        <v>3717</v>
      </c>
      <c r="K35" s="237">
        <f>IF(COUNTIF(L35:AY35,"&lt;&gt;")=0,"",SUMPRODUCT(((Recommendations[ImplStatus]="Implemented")+(Recommendations[ImplStatus]="Compensated"))*ISNUMBER(MATCH(Recommendations[Id],L35:AY35,0)))/COUNTIF(L35:AY35,"&lt;&gt;"))</f>
        <v>0</v>
      </c>
      <c r="L35" s="240" t="s">
        <v>73</v>
      </c>
      <c r="M35" s="240" t="s">
        <v>78</v>
      </c>
      <c r="N35" s="240" t="s">
        <v>102</v>
      </c>
      <c r="O35" s="240" t="s">
        <v>107</v>
      </c>
      <c r="P35" s="240" t="s">
        <v>122</v>
      </c>
      <c r="Q35" s="240" t="s">
        <v>127</v>
      </c>
      <c r="R35" s="240" t="s">
        <v>137</v>
      </c>
      <c r="S35" s="240" t="s">
        <v>181</v>
      </c>
      <c r="T35" s="240" t="s">
        <v>186</v>
      </c>
      <c r="U35" s="240" t="s">
        <v>191</v>
      </c>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3718</v>
      </c>
      <c r="B36" s="234" t="s">
        <v>3719</v>
      </c>
      <c r="C36" s="234" t="s">
        <v>3720</v>
      </c>
      <c r="D36" s="234" t="s">
        <v>3721</v>
      </c>
      <c r="E36" s="234" t="s">
        <v>19</v>
      </c>
      <c r="F36" s="234" t="s">
        <v>19</v>
      </c>
      <c r="G36" s="234" t="s">
        <v>3722</v>
      </c>
      <c r="H36" s="234" t="s">
        <v>3723</v>
      </c>
      <c r="I36" s="234" t="s">
        <v>19</v>
      </c>
      <c r="J36" s="234" t="s">
        <v>3724</v>
      </c>
      <c r="K36" s="237">
        <f>IF(COUNTIF(L36:AY36,"&lt;&gt;")=0,"",SUMPRODUCT(((Recommendations[ImplStatus]="Implemented")+(Recommendations[ImplStatus]="Compensated"))*ISNUMBER(MATCH(Recommendations[Id],L36:AY36,0)))/COUNTIF(L36:AY36,"&lt;&gt;"))</f>
        <v>0</v>
      </c>
      <c r="L36" s="240" t="s">
        <v>276</v>
      </c>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3725</v>
      </c>
      <c r="B37" s="234" t="s">
        <v>3726</v>
      </c>
      <c r="C37" s="234" t="s">
        <v>3727</v>
      </c>
      <c r="D37" s="234" t="s">
        <v>3728</v>
      </c>
      <c r="E37" s="234" t="s">
        <v>19</v>
      </c>
      <c r="F37" s="234" t="s">
        <v>3729</v>
      </c>
      <c r="G37" s="234" t="s">
        <v>3730</v>
      </c>
      <c r="H37" s="234" t="s">
        <v>3731</v>
      </c>
      <c r="I37" s="234" t="s">
        <v>19</v>
      </c>
      <c r="J37" s="234" t="s">
        <v>3732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3733</v>
      </c>
      <c r="B38" s="234" t="s">
        <v>3734</v>
      </c>
      <c r="C38" s="234" t="s">
        <v>3735</v>
      </c>
      <c r="D38" s="234" t="s">
        <v>3736</v>
      </c>
      <c r="E38" s="234" t="s">
        <v>19</v>
      </c>
      <c r="F38" s="234" t="s">
        <v>3729</v>
      </c>
      <c r="G38" s="234" t="s">
        <v>3737</v>
      </c>
      <c r="H38" s="234" t="s">
        <v>3738</v>
      </c>
      <c r="I38" s="234" t="s">
        <v>3739</v>
      </c>
      <c r="J38" s="234" t="s">
        <v>3740</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805</v>
      </c>
      <c r="B39" s="233" t="s">
        <v>3741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3742</v>
      </c>
      <c r="B40" s="234" t="s">
        <v>3743</v>
      </c>
      <c r="C40" s="234" t="s">
        <v>3744</v>
      </c>
      <c r="D40" s="234" t="s">
        <v>3745</v>
      </c>
      <c r="E40" s="234" t="s">
        <v>19</v>
      </c>
      <c r="F40" s="234" t="s">
        <v>19</v>
      </c>
      <c r="G40" s="234" t="s">
        <v>19</v>
      </c>
      <c r="H40" s="234" t="s">
        <v>3746</v>
      </c>
      <c r="I40" s="234" t="s">
        <v>3747</v>
      </c>
      <c r="J40" s="234" t="s">
        <v>3748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3749</v>
      </c>
      <c r="B41" s="234" t="s">
        <v>3750</v>
      </c>
      <c r="C41" s="234" t="s">
        <v>3751</v>
      </c>
      <c r="D41" s="234" t="s">
        <v>19</v>
      </c>
      <c r="E41" s="234" t="s">
        <v>19</v>
      </c>
      <c r="F41" s="234" t="s">
        <v>19</v>
      </c>
      <c r="G41" s="234" t="s">
        <v>19</v>
      </c>
      <c r="H41" s="234" t="s">
        <v>3752</v>
      </c>
      <c r="I41" s="234" t="s">
        <v>19</v>
      </c>
      <c r="J41" s="234" t="s">
        <v>3753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3754</v>
      </c>
      <c r="B42" s="232" t="s">
        <v>3755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828</v>
      </c>
      <c r="B43" s="233" t="s">
        <v>3756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3757</v>
      </c>
      <c r="B44" s="234" t="s">
        <v>3758</v>
      </c>
      <c r="C44" s="234" t="s">
        <v>3759</v>
      </c>
      <c r="D44" s="234" t="s">
        <v>3760</v>
      </c>
      <c r="E44" s="234" t="s">
        <v>3546</v>
      </c>
      <c r="F44" s="234" t="s">
        <v>19</v>
      </c>
      <c r="G44" s="234" t="s">
        <v>19</v>
      </c>
      <c r="H44" s="234" t="s">
        <v>3761</v>
      </c>
      <c r="I44" s="234" t="s">
        <v>19</v>
      </c>
      <c r="J44" s="234" t="s">
        <v>3762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3763</v>
      </c>
      <c r="B45" s="234" t="s">
        <v>3764</v>
      </c>
      <c r="C45" s="234" t="s">
        <v>3765</v>
      </c>
      <c r="D45" s="234" t="s">
        <v>3552</v>
      </c>
      <c r="E45" s="234" t="s">
        <v>19</v>
      </c>
      <c r="F45" s="234" t="s">
        <v>3554</v>
      </c>
      <c r="G45" s="234" t="s">
        <v>19</v>
      </c>
      <c r="H45" s="234" t="s">
        <v>3766</v>
      </c>
      <c r="I45" s="234" t="s">
        <v>19</v>
      </c>
      <c r="J45" s="234" t="s">
        <v>3767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834</v>
      </c>
      <c r="B46" s="233" t="s">
        <v>3768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3769</v>
      </c>
      <c r="B47" s="234" t="s">
        <v>3770</v>
      </c>
      <c r="C47" s="234" t="s">
        <v>3771</v>
      </c>
      <c r="D47" s="234" t="s">
        <v>3772</v>
      </c>
      <c r="E47" s="234" t="s">
        <v>19</v>
      </c>
      <c r="F47" s="234" t="s">
        <v>3773</v>
      </c>
      <c r="G47" s="234" t="s">
        <v>3774</v>
      </c>
      <c r="H47" s="234" t="s">
        <v>3775</v>
      </c>
      <c r="I47" s="234" t="s">
        <v>3776</v>
      </c>
      <c r="J47" s="234" t="s">
        <v>3777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838</v>
      </c>
      <c r="B48" s="233" t="s">
        <v>3778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3779</v>
      </c>
      <c r="B49" s="234" t="s">
        <v>3780</v>
      </c>
      <c r="C49" s="234" t="s">
        <v>3781</v>
      </c>
      <c r="D49" s="234" t="s">
        <v>3782</v>
      </c>
      <c r="E49" s="234" t="s">
        <v>3783</v>
      </c>
      <c r="F49" s="234" t="s">
        <v>19</v>
      </c>
      <c r="G49" s="234" t="s">
        <v>19</v>
      </c>
      <c r="H49" s="234" t="s">
        <v>3784</v>
      </c>
      <c r="I49" s="234" t="s">
        <v>3785</v>
      </c>
      <c r="J49" s="234" t="s">
        <v>3786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3787</v>
      </c>
      <c r="B50" s="234" t="s">
        <v>3788</v>
      </c>
      <c r="C50" s="234" t="s">
        <v>3789</v>
      </c>
      <c r="D50" s="234" t="s">
        <v>19</v>
      </c>
      <c r="E50" s="234" t="s">
        <v>3790</v>
      </c>
      <c r="F50" s="234" t="s">
        <v>3791</v>
      </c>
      <c r="G50" s="234" t="s">
        <v>19</v>
      </c>
      <c r="H50" s="234" t="s">
        <v>3784</v>
      </c>
      <c r="I50" s="234" t="s">
        <v>3792</v>
      </c>
      <c r="J50" s="234" t="s">
        <v>3793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3794</v>
      </c>
      <c r="B51" s="234" t="s">
        <v>3795</v>
      </c>
      <c r="C51" s="234" t="s">
        <v>3796</v>
      </c>
      <c r="D51" s="234" t="s">
        <v>19</v>
      </c>
      <c r="E51" s="234" t="s">
        <v>19</v>
      </c>
      <c r="F51" s="234" t="s">
        <v>3797</v>
      </c>
      <c r="G51" s="234" t="s">
        <v>19</v>
      </c>
      <c r="H51" s="234" t="s">
        <v>3784</v>
      </c>
      <c r="I51" s="234" t="s">
        <v>3798</v>
      </c>
      <c r="J51" s="234" t="s">
        <v>3799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3800</v>
      </c>
      <c r="B52" s="234" t="s">
        <v>3801</v>
      </c>
      <c r="C52" s="234" t="s">
        <v>3802</v>
      </c>
      <c r="D52" s="234" t="s">
        <v>19</v>
      </c>
      <c r="E52" s="234" t="s">
        <v>19</v>
      </c>
      <c r="F52" s="234" t="s">
        <v>3803</v>
      </c>
      <c r="G52" s="234" t="s">
        <v>19</v>
      </c>
      <c r="H52" s="234" t="s">
        <v>3784</v>
      </c>
      <c r="I52" s="234" t="s">
        <v>3804</v>
      </c>
      <c r="J52" s="234" t="s">
        <v>3805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3806</v>
      </c>
      <c r="B53" s="234" t="s">
        <v>3807</v>
      </c>
      <c r="C53" s="234" t="s">
        <v>3808</v>
      </c>
      <c r="D53" s="234" t="s">
        <v>3809</v>
      </c>
      <c r="E53" s="234" t="s">
        <v>3810</v>
      </c>
      <c r="F53" s="234" t="s">
        <v>19</v>
      </c>
      <c r="G53" s="234" t="s">
        <v>19</v>
      </c>
      <c r="H53" s="234" t="s">
        <v>3811</v>
      </c>
      <c r="I53" s="234" t="s">
        <v>19</v>
      </c>
      <c r="J53" s="234" t="s">
        <v>3812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3813</v>
      </c>
      <c r="B54" s="234" t="s">
        <v>3814</v>
      </c>
      <c r="C54" s="234" t="s">
        <v>3808</v>
      </c>
      <c r="D54" s="234" t="s">
        <v>3809</v>
      </c>
      <c r="E54" s="234" t="s">
        <v>19</v>
      </c>
      <c r="F54" s="234" t="s">
        <v>19</v>
      </c>
      <c r="G54" s="234" t="s">
        <v>19</v>
      </c>
      <c r="H54" s="234" t="s">
        <v>3815</v>
      </c>
      <c r="I54" s="234" t="s">
        <v>3816</v>
      </c>
      <c r="J54" s="234" t="s">
        <v>3817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842</v>
      </c>
      <c r="B55" s="233" t="s">
        <v>3818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3819</v>
      </c>
      <c r="B56" s="234" t="s">
        <v>3820</v>
      </c>
      <c r="C56" s="234" t="s">
        <v>3821</v>
      </c>
      <c r="D56" s="234" t="s">
        <v>3822</v>
      </c>
      <c r="E56" s="234" t="s">
        <v>3823</v>
      </c>
      <c r="F56" s="234" t="s">
        <v>19</v>
      </c>
      <c r="G56" s="234" t="s">
        <v>3824</v>
      </c>
      <c r="H56" s="234" t="s">
        <v>19</v>
      </c>
      <c r="I56" s="234" t="s">
        <v>19</v>
      </c>
      <c r="J56" s="234" t="s">
        <v>3825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3826</v>
      </c>
      <c r="B57" s="234" t="s">
        <v>3827</v>
      </c>
      <c r="C57" s="234" t="s">
        <v>3828</v>
      </c>
      <c r="D57" s="234" t="s">
        <v>3829</v>
      </c>
      <c r="E57" s="234" t="s">
        <v>3830</v>
      </c>
      <c r="F57" s="234" t="s">
        <v>19</v>
      </c>
      <c r="G57" s="234" t="s">
        <v>3831</v>
      </c>
      <c r="H57" s="234" t="s">
        <v>3832</v>
      </c>
      <c r="I57" s="234" t="s">
        <v>19</v>
      </c>
      <c r="J57" s="234" t="s">
        <v>3833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846</v>
      </c>
      <c r="B58" s="233" t="s">
        <v>3834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3835</v>
      </c>
      <c r="B59" s="234" t="s">
        <v>3836</v>
      </c>
      <c r="C59" s="234" t="s">
        <v>3837</v>
      </c>
      <c r="D59" s="234" t="s">
        <v>3838</v>
      </c>
      <c r="E59" s="234" t="s">
        <v>19</v>
      </c>
      <c r="F59" s="234" t="s">
        <v>19</v>
      </c>
      <c r="G59" s="234" t="s">
        <v>3839</v>
      </c>
      <c r="H59" s="234" t="s">
        <v>3840</v>
      </c>
      <c r="I59" s="234" t="s">
        <v>3841</v>
      </c>
      <c r="J59" s="234" t="s">
        <v>3842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3843</v>
      </c>
      <c r="B60" s="234" t="s">
        <v>3844</v>
      </c>
      <c r="C60" s="234" t="s">
        <v>3845</v>
      </c>
      <c r="D60" s="234" t="s">
        <v>19</v>
      </c>
      <c r="E60" s="234" t="s">
        <v>3846</v>
      </c>
      <c r="F60" s="234" t="s">
        <v>3847</v>
      </c>
      <c r="G60" s="234" t="s">
        <v>19</v>
      </c>
      <c r="H60" s="234" t="s">
        <v>3848</v>
      </c>
      <c r="I60" s="234" t="s">
        <v>3849</v>
      </c>
      <c r="J60" s="234" t="s">
        <v>3850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3851</v>
      </c>
      <c r="B61" s="234" t="s">
        <v>3852</v>
      </c>
      <c r="C61" s="234" t="s">
        <v>3853</v>
      </c>
      <c r="D61" s="234" t="s">
        <v>19</v>
      </c>
      <c r="E61" s="234" t="s">
        <v>19</v>
      </c>
      <c r="F61" s="234" t="s">
        <v>19</v>
      </c>
      <c r="G61" s="234" t="s">
        <v>3854</v>
      </c>
      <c r="H61" s="234" t="s">
        <v>3855</v>
      </c>
      <c r="I61" s="234" t="s">
        <v>3856</v>
      </c>
      <c r="J61" s="234" t="s">
        <v>3857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3858</v>
      </c>
      <c r="B62" s="234" t="s">
        <v>3859</v>
      </c>
      <c r="C62" s="234" t="s">
        <v>3860</v>
      </c>
      <c r="D62" s="234" t="s">
        <v>3861</v>
      </c>
      <c r="E62" s="234" t="s">
        <v>19</v>
      </c>
      <c r="F62" s="234" t="s">
        <v>19</v>
      </c>
      <c r="G62" s="234" t="s">
        <v>19</v>
      </c>
      <c r="H62" s="234" t="s">
        <v>3862</v>
      </c>
      <c r="I62" s="234" t="s">
        <v>3863</v>
      </c>
      <c r="J62" s="234" t="s">
        <v>3864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850</v>
      </c>
      <c r="B63" s="233" t="s">
        <v>3865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3866</v>
      </c>
      <c r="B64" s="234" t="s">
        <v>3867</v>
      </c>
      <c r="C64" s="234" t="s">
        <v>3868</v>
      </c>
      <c r="D64" s="234" t="s">
        <v>3869</v>
      </c>
      <c r="E64" s="234" t="s">
        <v>19</v>
      </c>
      <c r="F64" s="234" t="s">
        <v>19</v>
      </c>
      <c r="G64" s="234" t="s">
        <v>3870</v>
      </c>
      <c r="H64" s="234" t="s">
        <v>3871</v>
      </c>
      <c r="I64" s="234" t="s">
        <v>3872</v>
      </c>
      <c r="J64" s="234" t="s">
        <v>3873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3874</v>
      </c>
      <c r="B65" s="234" t="s">
        <v>3875</v>
      </c>
      <c r="C65" s="234" t="s">
        <v>3876</v>
      </c>
      <c r="D65" s="234" t="s">
        <v>3877</v>
      </c>
      <c r="E65" s="234" t="s">
        <v>19</v>
      </c>
      <c r="F65" s="234" t="s">
        <v>19</v>
      </c>
      <c r="G65" s="234" t="s">
        <v>19</v>
      </c>
      <c r="H65" s="234" t="s">
        <v>3878</v>
      </c>
      <c r="I65" s="234" t="s">
        <v>3879</v>
      </c>
      <c r="J65" s="234" t="s">
        <v>3880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3881</v>
      </c>
      <c r="B66" s="234" t="s">
        <v>3882</v>
      </c>
      <c r="C66" s="234" t="s">
        <v>3883</v>
      </c>
      <c r="D66" s="234" t="s">
        <v>3884</v>
      </c>
      <c r="E66" s="234" t="s">
        <v>19</v>
      </c>
      <c r="F66" s="234" t="s">
        <v>19</v>
      </c>
      <c r="G66" s="234" t="s">
        <v>19</v>
      </c>
      <c r="H66" s="234" t="s">
        <v>3885</v>
      </c>
      <c r="I66" s="234" t="s">
        <v>3886</v>
      </c>
      <c r="J66" s="234" t="s">
        <v>3887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3888</v>
      </c>
      <c r="B67" s="234" t="s">
        <v>3889</v>
      </c>
      <c r="C67" s="234" t="s">
        <v>3890</v>
      </c>
      <c r="D67" s="234" t="s">
        <v>3891</v>
      </c>
      <c r="E67" s="234" t="s">
        <v>19</v>
      </c>
      <c r="F67" s="234" t="s">
        <v>19</v>
      </c>
      <c r="G67" s="234" t="s">
        <v>19</v>
      </c>
      <c r="H67" s="234" t="s">
        <v>3892</v>
      </c>
      <c r="I67" s="234" t="s">
        <v>19</v>
      </c>
      <c r="J67" s="234" t="s">
        <v>3893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3894</v>
      </c>
      <c r="B68" s="234" t="s">
        <v>3895</v>
      </c>
      <c r="C68" s="234" t="s">
        <v>3896</v>
      </c>
      <c r="D68" s="234" t="s">
        <v>19</v>
      </c>
      <c r="E68" s="234" t="s">
        <v>19</v>
      </c>
      <c r="F68" s="234" t="s">
        <v>19</v>
      </c>
      <c r="G68" s="234" t="s">
        <v>19</v>
      </c>
      <c r="H68" s="234" t="s">
        <v>3897</v>
      </c>
      <c r="I68" s="234" t="s">
        <v>19</v>
      </c>
      <c r="J68" s="234" t="s">
        <v>3898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854</v>
      </c>
      <c r="B69" s="233" t="s">
        <v>3899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3900</v>
      </c>
      <c r="B70" s="234" t="s">
        <v>3901</v>
      </c>
      <c r="C70" s="234" t="s">
        <v>3902</v>
      </c>
      <c r="D70" s="234" t="s">
        <v>19</v>
      </c>
      <c r="E70" s="234" t="s">
        <v>19</v>
      </c>
      <c r="F70" s="234" t="s">
        <v>19</v>
      </c>
      <c r="G70" s="234" t="s">
        <v>3903</v>
      </c>
      <c r="H70" s="234" t="s">
        <v>3904</v>
      </c>
      <c r="I70" s="234" t="s">
        <v>19</v>
      </c>
      <c r="J70" s="234" t="s">
        <v>3905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3906</v>
      </c>
      <c r="B71" s="234" t="s">
        <v>3907</v>
      </c>
      <c r="C71" s="234" t="s">
        <v>3908</v>
      </c>
      <c r="D71" s="234" t="s">
        <v>19</v>
      </c>
      <c r="E71" s="234" t="s">
        <v>19</v>
      </c>
      <c r="F71" s="234" t="s">
        <v>19</v>
      </c>
      <c r="G71" s="234" t="s">
        <v>19</v>
      </c>
      <c r="H71" s="234" t="s">
        <v>3909</v>
      </c>
      <c r="I71" s="234" t="s">
        <v>19</v>
      </c>
      <c r="J71" s="234" t="s">
        <v>3910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3911</v>
      </c>
      <c r="B72" s="234" t="s">
        <v>3912</v>
      </c>
      <c r="C72" s="234" t="s">
        <v>3913</v>
      </c>
      <c r="D72" s="234" t="s">
        <v>3914</v>
      </c>
      <c r="E72" s="234" t="s">
        <v>3915</v>
      </c>
      <c r="F72" s="234" t="s">
        <v>19</v>
      </c>
      <c r="G72" s="234" t="s">
        <v>19</v>
      </c>
      <c r="H72" s="234" t="s">
        <v>3916</v>
      </c>
      <c r="I72" s="234" t="s">
        <v>19</v>
      </c>
      <c r="J72" s="234" t="s">
        <v>3917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3918</v>
      </c>
      <c r="B73" s="234" t="s">
        <v>3919</v>
      </c>
      <c r="C73" s="234" t="s">
        <v>3920</v>
      </c>
      <c r="D73" s="234" t="s">
        <v>3921</v>
      </c>
      <c r="E73" s="234" t="s">
        <v>3915</v>
      </c>
      <c r="F73" s="234" t="s">
        <v>19</v>
      </c>
      <c r="G73" s="234" t="s">
        <v>3922</v>
      </c>
      <c r="H73" s="234" t="s">
        <v>3923</v>
      </c>
      <c r="I73" s="234" t="s">
        <v>19</v>
      </c>
      <c r="J73" s="234" t="s">
        <v>3924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3925</v>
      </c>
      <c r="B74" s="234" t="s">
        <v>3926</v>
      </c>
      <c r="C74" s="234" t="s">
        <v>3927</v>
      </c>
      <c r="D74" s="234" t="s">
        <v>3921</v>
      </c>
      <c r="E74" s="234" t="s">
        <v>3928</v>
      </c>
      <c r="F74" s="234" t="s">
        <v>19</v>
      </c>
      <c r="G74" s="234" t="s">
        <v>3929</v>
      </c>
      <c r="H74" s="234" t="s">
        <v>3930</v>
      </c>
      <c r="I74" s="234" t="s">
        <v>3931</v>
      </c>
      <c r="J74" s="234" t="s">
        <v>3932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3933</v>
      </c>
      <c r="B75" s="234" t="s">
        <v>3934</v>
      </c>
      <c r="C75" s="234" t="s">
        <v>3935</v>
      </c>
      <c r="D75" s="234" t="s">
        <v>3936</v>
      </c>
      <c r="E75" s="234" t="s">
        <v>3928</v>
      </c>
      <c r="F75" s="234" t="s">
        <v>3937</v>
      </c>
      <c r="G75" s="234" t="s">
        <v>3938</v>
      </c>
      <c r="H75" s="234" t="s">
        <v>3939</v>
      </c>
      <c r="I75" s="234" t="s">
        <v>3940</v>
      </c>
      <c r="J75" s="234" t="s">
        <v>3941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3942</v>
      </c>
      <c r="B76" s="234" t="s">
        <v>3943</v>
      </c>
      <c r="C76" s="234" t="s">
        <v>3944</v>
      </c>
      <c r="D76" s="234" t="s">
        <v>3945</v>
      </c>
      <c r="E76" s="234" t="s">
        <v>19</v>
      </c>
      <c r="F76" s="234" t="s">
        <v>19</v>
      </c>
      <c r="G76" s="234" t="s">
        <v>19</v>
      </c>
      <c r="H76" s="234" t="s">
        <v>3946</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3947</v>
      </c>
      <c r="B77" s="234" t="s">
        <v>3948</v>
      </c>
      <c r="C77" s="234" t="s">
        <v>3949</v>
      </c>
      <c r="D77" s="234" t="s">
        <v>19</v>
      </c>
      <c r="E77" s="234" t="s">
        <v>19</v>
      </c>
      <c r="F77" s="234" t="s">
        <v>19</v>
      </c>
      <c r="G77" s="234" t="s">
        <v>3950</v>
      </c>
      <c r="H77" s="234" t="s">
        <v>3951</v>
      </c>
      <c r="I77" s="234" t="s">
        <v>19</v>
      </c>
      <c r="J77" s="234" t="s">
        <v>3952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3953</v>
      </c>
      <c r="B78" s="234" t="s">
        <v>3954</v>
      </c>
      <c r="C78" s="234" t="s">
        <v>3955</v>
      </c>
      <c r="D78" s="234" t="s">
        <v>19</v>
      </c>
      <c r="E78" s="234" t="s">
        <v>19</v>
      </c>
      <c r="F78" s="234" t="s">
        <v>19</v>
      </c>
      <c r="G78" s="234" t="s">
        <v>3956</v>
      </c>
      <c r="H78" s="234" t="s">
        <v>3957</v>
      </c>
      <c r="I78" s="234" t="s">
        <v>3958</v>
      </c>
      <c r="J78" s="234" t="s">
        <v>3959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3960</v>
      </c>
      <c r="B79" s="232" t="s">
        <v>3961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888</v>
      </c>
      <c r="B80" s="233" t="s">
        <v>3962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3963</v>
      </c>
      <c r="B81" s="234" t="s">
        <v>3964</v>
      </c>
      <c r="C81" s="234" t="s">
        <v>3965</v>
      </c>
      <c r="D81" s="234" t="s">
        <v>3760</v>
      </c>
      <c r="E81" s="234" t="s">
        <v>3966</v>
      </c>
      <c r="F81" s="234" t="s">
        <v>19</v>
      </c>
      <c r="G81" s="234" t="s">
        <v>19</v>
      </c>
      <c r="H81" s="234" t="s">
        <v>3967</v>
      </c>
      <c r="I81" s="234" t="s">
        <v>19</v>
      </c>
      <c r="J81" s="234" t="s">
        <v>3968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3969</v>
      </c>
      <c r="B82" s="234" t="s">
        <v>3970</v>
      </c>
      <c r="C82" s="234" t="s">
        <v>3551</v>
      </c>
      <c r="D82" s="234" t="s">
        <v>3552</v>
      </c>
      <c r="E82" s="234" t="s">
        <v>19</v>
      </c>
      <c r="F82" s="234" t="s">
        <v>3554</v>
      </c>
      <c r="G82" s="234" t="s">
        <v>19</v>
      </c>
      <c r="H82" s="234" t="s">
        <v>3971</v>
      </c>
      <c r="I82" s="234" t="s">
        <v>19</v>
      </c>
      <c r="J82" s="234" t="s">
        <v>3972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893</v>
      </c>
      <c r="B83" s="233" t="s">
        <v>3973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3974</v>
      </c>
      <c r="B84" s="234" t="s">
        <v>3975</v>
      </c>
      <c r="C84" s="234" t="s">
        <v>3976</v>
      </c>
      <c r="D84" s="234" t="s">
        <v>3977</v>
      </c>
      <c r="E84" s="234" t="s">
        <v>19</v>
      </c>
      <c r="F84" s="234" t="s">
        <v>3978</v>
      </c>
      <c r="G84" s="234" t="s">
        <v>3979</v>
      </c>
      <c r="H84" s="234" t="s">
        <v>3980</v>
      </c>
      <c r="I84" s="234" t="s">
        <v>3981</v>
      </c>
      <c r="J84" s="234" t="s">
        <v>3982</v>
      </c>
      <c r="K84" s="237">
        <f>IF(COUNTIF(L84:AY84,"&lt;&gt;")=0,"",SUMPRODUCT(((Recommendations[ImplStatus]="Implemented")+(Recommendations[ImplStatus]="Compensated"))*ISNUMBER(MATCH(Recommendations[Id],L84:AY84,0)))/COUNTIF(L84:AY84,"&lt;&gt;"))</f>
        <v>0</v>
      </c>
      <c r="L84" s="240" t="s">
        <v>62</v>
      </c>
      <c r="M84" s="240" t="s">
        <v>97</v>
      </c>
      <c r="N84" s="240" t="s">
        <v>380</v>
      </c>
      <c r="O84" s="240" t="s">
        <v>419</v>
      </c>
      <c r="P84" s="240" t="s">
        <v>423</v>
      </c>
      <c r="Q84" s="240" t="s">
        <v>427</v>
      </c>
      <c r="R84" s="240" t="s">
        <v>433</v>
      </c>
      <c r="S84" s="240" t="s">
        <v>439</v>
      </c>
      <c r="T84" s="240" t="s">
        <v>443</v>
      </c>
      <c r="U84" s="240" t="s">
        <v>447</v>
      </c>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3983</v>
      </c>
      <c r="B85" s="234" t="s">
        <v>3984</v>
      </c>
      <c r="C85" s="234" t="s">
        <v>3985</v>
      </c>
      <c r="D85" s="234" t="s">
        <v>3986</v>
      </c>
      <c r="E85" s="234" t="s">
        <v>19</v>
      </c>
      <c r="F85" s="234" t="s">
        <v>19</v>
      </c>
      <c r="G85" s="234" t="s">
        <v>19</v>
      </c>
      <c r="H85" s="234" t="s">
        <v>3987</v>
      </c>
      <c r="I85" s="234" t="s">
        <v>3988</v>
      </c>
      <c r="J85" s="234" t="s">
        <v>3989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3990</v>
      </c>
      <c r="B86" s="234" t="s">
        <v>3991</v>
      </c>
      <c r="C86" s="234" t="s">
        <v>3992</v>
      </c>
      <c r="D86" s="234" t="s">
        <v>3993</v>
      </c>
      <c r="E86" s="234" t="s">
        <v>19</v>
      </c>
      <c r="F86" s="234" t="s">
        <v>19</v>
      </c>
      <c r="G86" s="234" t="s">
        <v>3994</v>
      </c>
      <c r="H86" s="234" t="s">
        <v>3995</v>
      </c>
      <c r="I86" s="234" t="s">
        <v>19</v>
      </c>
      <c r="J86" s="234" t="s">
        <v>3996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3997</v>
      </c>
      <c r="B87" s="234" t="s">
        <v>3998</v>
      </c>
      <c r="C87" s="234" t="s">
        <v>3999</v>
      </c>
      <c r="D87" s="234" t="s">
        <v>4000</v>
      </c>
      <c r="E87" s="234" t="s">
        <v>19</v>
      </c>
      <c r="F87" s="234" t="s">
        <v>4001</v>
      </c>
      <c r="G87" s="234" t="s">
        <v>19</v>
      </c>
      <c r="H87" s="234" t="s">
        <v>4002</v>
      </c>
      <c r="I87" s="234" t="s">
        <v>4003</v>
      </c>
      <c r="J87" s="234" t="s">
        <v>4004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4005</v>
      </c>
      <c r="B88" s="232" t="s">
        <v>4006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940</v>
      </c>
      <c r="B89" s="233" t="s">
        <v>4007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4008</v>
      </c>
      <c r="B90" s="234" t="s">
        <v>4009</v>
      </c>
      <c r="C90" s="234" t="s">
        <v>4010</v>
      </c>
      <c r="D90" s="234" t="s">
        <v>3760</v>
      </c>
      <c r="E90" s="234" t="s">
        <v>3546</v>
      </c>
      <c r="F90" s="234" t="s">
        <v>19</v>
      </c>
      <c r="G90" s="234" t="s">
        <v>19</v>
      </c>
      <c r="H90" s="234" t="s">
        <v>4011</v>
      </c>
      <c r="I90" s="234" t="s">
        <v>19</v>
      </c>
      <c r="J90" s="234" t="s">
        <v>4012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4013</v>
      </c>
      <c r="B91" s="234" t="s">
        <v>4014</v>
      </c>
      <c r="C91" s="234" t="s">
        <v>4015</v>
      </c>
      <c r="D91" s="234" t="s">
        <v>3552</v>
      </c>
      <c r="E91" s="234" t="s">
        <v>19</v>
      </c>
      <c r="F91" s="234" t="s">
        <v>3554</v>
      </c>
      <c r="G91" s="234" t="s">
        <v>19</v>
      </c>
      <c r="H91" s="234" t="s">
        <v>4016</v>
      </c>
      <c r="I91" s="234" t="s">
        <v>19</v>
      </c>
      <c r="J91" s="234" t="s">
        <v>4017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944</v>
      </c>
      <c r="B92" s="233" t="s">
        <v>4018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4019</v>
      </c>
      <c r="B93" s="234" t="s">
        <v>4020</v>
      </c>
      <c r="C93" s="234" t="s">
        <v>4021</v>
      </c>
      <c r="D93" s="234" t="s">
        <v>4022</v>
      </c>
      <c r="E93" s="234" t="s">
        <v>4023</v>
      </c>
      <c r="F93" s="234" t="s">
        <v>19</v>
      </c>
      <c r="G93" s="234" t="s">
        <v>19</v>
      </c>
      <c r="H93" s="234" t="s">
        <v>4024</v>
      </c>
      <c r="I93" s="234" t="s">
        <v>19</v>
      </c>
      <c r="J93" s="234" t="s">
        <v>4025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4026</v>
      </c>
      <c r="B94" s="234" t="s">
        <v>4027</v>
      </c>
      <c r="C94" s="234" t="s">
        <v>4028</v>
      </c>
      <c r="D94" s="234" t="s">
        <v>4029</v>
      </c>
      <c r="E94" s="234" t="s">
        <v>19</v>
      </c>
      <c r="F94" s="234" t="s">
        <v>4030</v>
      </c>
      <c r="G94" s="234" t="s">
        <v>19</v>
      </c>
      <c r="H94" s="234" t="s">
        <v>4031</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4032</v>
      </c>
      <c r="B95" s="234" t="s">
        <v>4033</v>
      </c>
      <c r="C95" s="234" t="s">
        <v>4034</v>
      </c>
      <c r="D95" s="234" t="s">
        <v>4035</v>
      </c>
      <c r="E95" s="234" t="s">
        <v>19</v>
      </c>
      <c r="F95" s="234" t="s">
        <v>19</v>
      </c>
      <c r="G95" s="234" t="s">
        <v>19</v>
      </c>
      <c r="H95" s="234" t="s">
        <v>4036</v>
      </c>
      <c r="I95" s="234" t="s">
        <v>4037</v>
      </c>
      <c r="J95" s="234" t="s">
        <v>4038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4039</v>
      </c>
      <c r="B96" s="234" t="s">
        <v>4040</v>
      </c>
      <c r="C96" s="234" t="s">
        <v>4041</v>
      </c>
      <c r="D96" s="234" t="s">
        <v>19</v>
      </c>
      <c r="E96" s="234" t="s">
        <v>19</v>
      </c>
      <c r="F96" s="234" t="s">
        <v>19</v>
      </c>
      <c r="G96" s="234" t="s">
        <v>19</v>
      </c>
      <c r="H96" s="234" t="s">
        <v>4042</v>
      </c>
      <c r="I96" s="234" t="s">
        <v>3988</v>
      </c>
      <c r="J96" s="234" t="s">
        <v>4043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948</v>
      </c>
      <c r="B97" s="233" t="s">
        <v>4044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4045</v>
      </c>
      <c r="B98" s="234" t="s">
        <v>4046</v>
      </c>
      <c r="C98" s="234" t="s">
        <v>4047</v>
      </c>
      <c r="D98" s="234" t="s">
        <v>4048</v>
      </c>
      <c r="E98" s="234" t="s">
        <v>19</v>
      </c>
      <c r="F98" s="234" t="s">
        <v>19</v>
      </c>
      <c r="G98" s="234" t="s">
        <v>19</v>
      </c>
      <c r="H98" s="234" t="s">
        <v>4049</v>
      </c>
      <c r="I98" s="234" t="s">
        <v>19</v>
      </c>
      <c r="J98" s="234" t="s">
        <v>4050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4051</v>
      </c>
      <c r="B99" s="234" t="s">
        <v>4052</v>
      </c>
      <c r="C99" s="234" t="s">
        <v>4053</v>
      </c>
      <c r="D99" s="234" t="s">
        <v>4054</v>
      </c>
      <c r="E99" s="234" t="s">
        <v>4055</v>
      </c>
      <c r="F99" s="234" t="s">
        <v>19</v>
      </c>
      <c r="G99" s="234" t="s">
        <v>19</v>
      </c>
      <c r="H99" s="234" t="s">
        <v>4056</v>
      </c>
      <c r="I99" s="234" t="s">
        <v>19</v>
      </c>
      <c r="J99" s="234" t="s">
        <v>4057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4058</v>
      </c>
      <c r="B100" s="234" t="s">
        <v>4059</v>
      </c>
      <c r="C100" s="234" t="s">
        <v>4060</v>
      </c>
      <c r="D100" s="234" t="s">
        <v>19</v>
      </c>
      <c r="E100" s="234" t="s">
        <v>19</v>
      </c>
      <c r="F100" s="234" t="s">
        <v>19</v>
      </c>
      <c r="G100" s="234" t="s">
        <v>19</v>
      </c>
      <c r="H100" s="234" t="s">
        <v>4061</v>
      </c>
      <c r="I100" s="234" t="s">
        <v>4062</v>
      </c>
      <c r="J100" s="234" t="s">
        <v>4063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4064</v>
      </c>
      <c r="B101" s="234" t="s">
        <v>4065</v>
      </c>
      <c r="C101" s="234" t="s">
        <v>4066</v>
      </c>
      <c r="D101" s="234" t="s">
        <v>19</v>
      </c>
      <c r="E101" s="234" t="s">
        <v>19</v>
      </c>
      <c r="F101" s="234" t="s">
        <v>19</v>
      </c>
      <c r="G101" s="234" t="s">
        <v>19</v>
      </c>
      <c r="H101" s="234" t="s">
        <v>4067</v>
      </c>
      <c r="I101" s="234" t="s">
        <v>3988</v>
      </c>
      <c r="J101" s="234" t="s">
        <v>4068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4069</v>
      </c>
      <c r="B102" s="234" t="s">
        <v>4070</v>
      </c>
      <c r="C102" s="234" t="s">
        <v>4071</v>
      </c>
      <c r="D102" s="234" t="s">
        <v>4072</v>
      </c>
      <c r="E102" s="234" t="s">
        <v>19</v>
      </c>
      <c r="F102" s="234" t="s">
        <v>19</v>
      </c>
      <c r="G102" s="234" t="s">
        <v>19</v>
      </c>
      <c r="H102" s="234" t="s">
        <v>4073</v>
      </c>
      <c r="I102" s="234" t="s">
        <v>19</v>
      </c>
      <c r="J102" s="234" t="s">
        <v>4074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4075</v>
      </c>
      <c r="B103" s="234" t="s">
        <v>4076</v>
      </c>
      <c r="C103" s="234" t="s">
        <v>4077</v>
      </c>
      <c r="D103" s="234" t="s">
        <v>4072</v>
      </c>
      <c r="E103" s="234" t="s">
        <v>19</v>
      </c>
      <c r="F103" s="234" t="s">
        <v>4078</v>
      </c>
      <c r="G103" s="234" t="s">
        <v>19</v>
      </c>
      <c r="H103" s="234" t="s">
        <v>4079</v>
      </c>
      <c r="I103" s="234" t="s">
        <v>4080</v>
      </c>
      <c r="J103" s="234" t="s">
        <v>4081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952</v>
      </c>
      <c r="B104" s="233" t="s">
        <v>4082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4083</v>
      </c>
      <c r="B105" s="234" t="s">
        <v>4084</v>
      </c>
      <c r="C105" s="234" t="s">
        <v>4085</v>
      </c>
      <c r="D105" s="234" t="s">
        <v>4086</v>
      </c>
      <c r="E105" s="234" t="s">
        <v>4087</v>
      </c>
      <c r="F105" s="234" t="s">
        <v>19</v>
      </c>
      <c r="G105" s="234" t="s">
        <v>19</v>
      </c>
      <c r="H105" s="234" t="s">
        <v>4088</v>
      </c>
      <c r="I105" s="234" t="s">
        <v>4089</v>
      </c>
      <c r="J105" s="234" t="s">
        <v>4090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4091</v>
      </c>
      <c r="B106" s="232" t="s">
        <v>4092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966</v>
      </c>
      <c r="B107" s="233" t="s">
        <v>4093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4094</v>
      </c>
      <c r="B108" s="234" t="s">
        <v>4095</v>
      </c>
      <c r="C108" s="234" t="s">
        <v>4096</v>
      </c>
      <c r="D108" s="234" t="s">
        <v>3760</v>
      </c>
      <c r="E108" s="234" t="s">
        <v>3546</v>
      </c>
      <c r="F108" s="234" t="s">
        <v>19</v>
      </c>
      <c r="G108" s="234" t="s">
        <v>19</v>
      </c>
      <c r="H108" s="234" t="s">
        <v>4097</v>
      </c>
      <c r="I108" s="234" t="s">
        <v>19</v>
      </c>
      <c r="J108" s="234" t="s">
        <v>4098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4099</v>
      </c>
      <c r="B109" s="234" t="s">
        <v>4100</v>
      </c>
      <c r="C109" s="234" t="s">
        <v>4101</v>
      </c>
      <c r="D109" s="234" t="s">
        <v>3552</v>
      </c>
      <c r="E109" s="234" t="s">
        <v>19</v>
      </c>
      <c r="F109" s="234" t="s">
        <v>3554</v>
      </c>
      <c r="G109" s="234" t="s">
        <v>19</v>
      </c>
      <c r="H109" s="234" t="s">
        <v>4102</v>
      </c>
      <c r="I109" s="234" t="s">
        <v>19</v>
      </c>
      <c r="J109" s="234" t="s">
        <v>4103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970</v>
      </c>
      <c r="B110" s="233" t="s">
        <v>4104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4105</v>
      </c>
      <c r="B111" s="234" t="s">
        <v>4106</v>
      </c>
      <c r="C111" s="234" t="s">
        <v>4107</v>
      </c>
      <c r="D111" s="234" t="s">
        <v>4108</v>
      </c>
      <c r="E111" s="234" t="s">
        <v>19</v>
      </c>
      <c r="F111" s="234" t="s">
        <v>4109</v>
      </c>
      <c r="G111" s="234" t="s">
        <v>19</v>
      </c>
      <c r="H111" s="234" t="s">
        <v>4110</v>
      </c>
      <c r="I111" s="234" t="s">
        <v>4111</v>
      </c>
      <c r="J111" s="234" t="s">
        <v>4112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4113</v>
      </c>
      <c r="B112" s="234" t="s">
        <v>4114</v>
      </c>
      <c r="C112" s="234" t="s">
        <v>4115</v>
      </c>
      <c r="D112" s="234" t="s">
        <v>4116</v>
      </c>
      <c r="E112" s="234" t="s">
        <v>19</v>
      </c>
      <c r="F112" s="234" t="s">
        <v>19</v>
      </c>
      <c r="G112" s="234" t="s">
        <v>19</v>
      </c>
      <c r="H112" s="234" t="s">
        <v>4117</v>
      </c>
      <c r="I112" s="234" t="s">
        <v>19</v>
      </c>
      <c r="J112" s="234" t="s">
        <v>4118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4119</v>
      </c>
      <c r="B113" s="234" t="s">
        <v>4120</v>
      </c>
      <c r="C113" s="234" t="s">
        <v>4121</v>
      </c>
      <c r="D113" s="234" t="s">
        <v>4122</v>
      </c>
      <c r="E113" s="234" t="s">
        <v>19</v>
      </c>
      <c r="F113" s="234" t="s">
        <v>19</v>
      </c>
      <c r="G113" s="234" t="s">
        <v>19</v>
      </c>
      <c r="H113" s="234" t="s">
        <v>4123</v>
      </c>
      <c r="I113" s="234" t="s">
        <v>4124</v>
      </c>
      <c r="J113" s="234" t="s">
        <v>4125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4126</v>
      </c>
      <c r="B114" s="234" t="s">
        <v>4127</v>
      </c>
      <c r="C114" s="234" t="s">
        <v>4128</v>
      </c>
      <c r="D114" s="234" t="s">
        <v>4129</v>
      </c>
      <c r="E114" s="234" t="s">
        <v>19</v>
      </c>
      <c r="F114" s="234" t="s">
        <v>19</v>
      </c>
      <c r="G114" s="234" t="s">
        <v>4130</v>
      </c>
      <c r="H114" s="234" t="s">
        <v>4131</v>
      </c>
      <c r="I114" s="234" t="s">
        <v>4132</v>
      </c>
      <c r="J114" s="234" t="s">
        <v>4133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4134</v>
      </c>
      <c r="B115" s="234" t="s">
        <v>4135</v>
      </c>
      <c r="C115" s="234" t="s">
        <v>4136</v>
      </c>
      <c r="D115" s="234" t="s">
        <v>4137</v>
      </c>
      <c r="E115" s="234" t="s">
        <v>19</v>
      </c>
      <c r="F115" s="234" t="s">
        <v>4138</v>
      </c>
      <c r="G115" s="234" t="s">
        <v>19</v>
      </c>
      <c r="H115" s="234" t="s">
        <v>4139</v>
      </c>
      <c r="I115" s="234" t="s">
        <v>4139</v>
      </c>
      <c r="J115" s="234" t="s">
        <v>4140</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974</v>
      </c>
      <c r="B116" s="233" t="s">
        <v>4141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4142</v>
      </c>
      <c r="B117" s="234" t="s">
        <v>4143</v>
      </c>
      <c r="C117" s="234" t="s">
        <v>4144</v>
      </c>
      <c r="D117" s="234" t="s">
        <v>4145</v>
      </c>
      <c r="E117" s="234" t="s">
        <v>19</v>
      </c>
      <c r="F117" s="234" t="s">
        <v>4146</v>
      </c>
      <c r="G117" s="234" t="s">
        <v>4147</v>
      </c>
      <c r="H117" s="234" t="s">
        <v>4148</v>
      </c>
      <c r="I117" s="234" t="s">
        <v>4149</v>
      </c>
      <c r="J117" s="234" t="s">
        <v>4150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4151</v>
      </c>
      <c r="B118" s="234" t="s">
        <v>4152</v>
      </c>
      <c r="C118" s="234" t="s">
        <v>4153</v>
      </c>
      <c r="D118" s="234" t="s">
        <v>4154</v>
      </c>
      <c r="E118" s="234" t="s">
        <v>19</v>
      </c>
      <c r="F118" s="234" t="s">
        <v>19</v>
      </c>
      <c r="G118" s="234" t="s">
        <v>19</v>
      </c>
      <c r="H118" s="234" t="s">
        <v>4155</v>
      </c>
      <c r="I118" s="234" t="s">
        <v>3988</v>
      </c>
      <c r="J118" s="234" t="s">
        <v>4156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4157</v>
      </c>
      <c r="B119" s="234" t="s">
        <v>4158</v>
      </c>
      <c r="C119" s="234" t="s">
        <v>4159</v>
      </c>
      <c r="D119" s="234" t="s">
        <v>4160</v>
      </c>
      <c r="E119" s="234" t="s">
        <v>19</v>
      </c>
      <c r="F119" s="234" t="s">
        <v>4161</v>
      </c>
      <c r="G119" s="234" t="s">
        <v>19</v>
      </c>
      <c r="H119" s="234" t="s">
        <v>4162</v>
      </c>
      <c r="I119" s="234" t="s">
        <v>4163</v>
      </c>
      <c r="J119" s="234" t="s">
        <v>4164</v>
      </c>
      <c r="K119" s="237">
        <f>IF(COUNTIF(L119:AY119,"&lt;&gt;")=0,"",SUMPRODUCT(((Recommendations[ImplStatus]="Implemented")+(Recommendations[ImplStatus]="Compensated"))*ISNUMBER(MATCH(Recommendations[Id],L119:AY119,0)))/COUNTIF(L119:AY119,"&lt;&gt;"))</f>
        <v>0</v>
      </c>
      <c r="L119" s="240" t="s">
        <v>366</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978</v>
      </c>
      <c r="B120" s="233" t="s">
        <v>4165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4166</v>
      </c>
      <c r="B121" s="234" t="s">
        <v>4167</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4168</v>
      </c>
      <c r="B122" s="234" t="s">
        <v>4169</v>
      </c>
      <c r="C122" s="234" t="s">
        <v>4170</v>
      </c>
      <c r="D122" s="234" t="s">
        <v>4171</v>
      </c>
      <c r="E122" s="234" t="s">
        <v>19</v>
      </c>
      <c r="F122" s="234" t="s">
        <v>4172</v>
      </c>
      <c r="G122" s="234" t="s">
        <v>19</v>
      </c>
      <c r="H122" s="234" t="s">
        <v>4173</v>
      </c>
      <c r="I122" s="234" t="s">
        <v>4174</v>
      </c>
      <c r="J122" s="234" t="s">
        <v>4175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4176</v>
      </c>
      <c r="B123" s="234" t="s">
        <v>4177</v>
      </c>
      <c r="C123" s="234" t="s">
        <v>4178</v>
      </c>
      <c r="D123" s="234" t="s">
        <v>4179</v>
      </c>
      <c r="E123" s="234" t="s">
        <v>19</v>
      </c>
      <c r="F123" s="234" t="s">
        <v>4180</v>
      </c>
      <c r="G123" s="234" t="s">
        <v>19</v>
      </c>
      <c r="H123" s="234" t="s">
        <v>4181</v>
      </c>
      <c r="I123" s="234" t="s">
        <v>19</v>
      </c>
      <c r="J123" s="234" t="s">
        <v>4182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982</v>
      </c>
      <c r="B124" s="233" t="s">
        <v>4183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4184</v>
      </c>
      <c r="B125" s="234" t="s">
        <v>4185</v>
      </c>
      <c r="C125" s="234" t="s">
        <v>4186</v>
      </c>
      <c r="D125" s="234" t="s">
        <v>4187</v>
      </c>
      <c r="E125" s="234" t="s">
        <v>19</v>
      </c>
      <c r="F125" s="234" t="s">
        <v>19</v>
      </c>
      <c r="G125" s="234" t="s">
        <v>19</v>
      </c>
      <c r="H125" s="234" t="s">
        <v>4188</v>
      </c>
      <c r="I125" s="234" t="s">
        <v>19</v>
      </c>
      <c r="J125" s="234" t="s">
        <v>4189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4190</v>
      </c>
      <c r="B126" s="234" t="s">
        <v>4191</v>
      </c>
      <c r="C126" s="234" t="s">
        <v>4192</v>
      </c>
      <c r="D126" s="234" t="s">
        <v>4193</v>
      </c>
      <c r="E126" s="234" t="s">
        <v>19</v>
      </c>
      <c r="F126" s="234" t="s">
        <v>4194</v>
      </c>
      <c r="G126" s="234" t="s">
        <v>19</v>
      </c>
      <c r="H126" s="234" t="s">
        <v>4195</v>
      </c>
      <c r="I126" s="234" t="s">
        <v>4196</v>
      </c>
      <c r="J126" s="234" t="s">
        <v>4197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4198</v>
      </c>
      <c r="B127" s="234" t="s">
        <v>4199</v>
      </c>
      <c r="C127" s="234" t="s">
        <v>4200</v>
      </c>
      <c r="D127" s="234" t="s">
        <v>4201</v>
      </c>
      <c r="E127" s="234" t="s">
        <v>4202</v>
      </c>
      <c r="F127" s="234" t="s">
        <v>19</v>
      </c>
      <c r="G127" s="234" t="s">
        <v>19</v>
      </c>
      <c r="H127" s="234" t="s">
        <v>4203</v>
      </c>
      <c r="I127" s="234" t="s">
        <v>19</v>
      </c>
      <c r="J127" s="234" t="s">
        <v>4204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4205</v>
      </c>
      <c r="B128" s="234" t="s">
        <v>4206</v>
      </c>
      <c r="C128" s="234" t="s">
        <v>4207</v>
      </c>
      <c r="D128" s="234" t="s">
        <v>19</v>
      </c>
      <c r="E128" s="234" t="s">
        <v>19</v>
      </c>
      <c r="F128" s="234" t="s">
        <v>19</v>
      </c>
      <c r="G128" s="234" t="s">
        <v>19</v>
      </c>
      <c r="H128" s="234" t="s">
        <v>4208</v>
      </c>
      <c r="I128" s="234" t="s">
        <v>4209</v>
      </c>
      <c r="J128" s="234" t="s">
        <v>4210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4211</v>
      </c>
      <c r="B129" s="234" t="s">
        <v>4212</v>
      </c>
      <c r="C129" s="234" t="s">
        <v>4213</v>
      </c>
      <c r="D129" s="234" t="s">
        <v>19</v>
      </c>
      <c r="E129" s="234" t="s">
        <v>4214</v>
      </c>
      <c r="F129" s="234" t="s">
        <v>19</v>
      </c>
      <c r="G129" s="234" t="s">
        <v>19</v>
      </c>
      <c r="H129" s="234" t="s">
        <v>4215</v>
      </c>
      <c r="I129" s="234" t="s">
        <v>19</v>
      </c>
      <c r="J129" s="234" t="s">
        <v>4216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4217</v>
      </c>
      <c r="B130" s="234" t="s">
        <v>4218</v>
      </c>
      <c r="C130" s="234" t="s">
        <v>4219</v>
      </c>
      <c r="D130" s="234" t="s">
        <v>19</v>
      </c>
      <c r="E130" s="234" t="s">
        <v>19</v>
      </c>
      <c r="F130" s="234" t="s">
        <v>19</v>
      </c>
      <c r="G130" s="234" t="s">
        <v>19</v>
      </c>
      <c r="H130" s="234" t="s">
        <v>4220</v>
      </c>
      <c r="I130" s="234" t="s">
        <v>19</v>
      </c>
      <c r="J130" s="234" t="s">
        <v>4221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4222</v>
      </c>
      <c r="B131" s="232" t="s">
        <v>4223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1000</v>
      </c>
      <c r="B132" s="233" t="s">
        <v>4224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4225</v>
      </c>
      <c r="B133" s="234" t="s">
        <v>4226</v>
      </c>
      <c r="C133" s="234" t="s">
        <v>4227</v>
      </c>
      <c r="D133" s="234" t="s">
        <v>3760</v>
      </c>
      <c r="E133" s="234" t="s">
        <v>3546</v>
      </c>
      <c r="F133" s="234" t="s">
        <v>19</v>
      </c>
      <c r="G133" s="234" t="s">
        <v>19</v>
      </c>
      <c r="H133" s="234" t="s">
        <v>4228</v>
      </c>
      <c r="I133" s="234" t="s">
        <v>19</v>
      </c>
      <c r="J133" s="234" t="s">
        <v>4229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4230</v>
      </c>
      <c r="B134" s="234" t="s">
        <v>4231</v>
      </c>
      <c r="C134" s="234" t="s">
        <v>3765</v>
      </c>
      <c r="D134" s="234" t="s">
        <v>3552</v>
      </c>
      <c r="E134" s="234" t="s">
        <v>19</v>
      </c>
      <c r="F134" s="234" t="s">
        <v>3554</v>
      </c>
      <c r="G134" s="234" t="s">
        <v>19</v>
      </c>
      <c r="H134" s="234" t="s">
        <v>4232</v>
      </c>
      <c r="I134" s="234" t="s">
        <v>19</v>
      </c>
      <c r="J134" s="234" t="s">
        <v>4233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1004</v>
      </c>
      <c r="B135" s="233" t="s">
        <v>4234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4235</v>
      </c>
      <c r="B136" s="234" t="s">
        <v>4236</v>
      </c>
      <c r="C136" s="234" t="s">
        <v>4237</v>
      </c>
      <c r="D136" s="234" t="s">
        <v>4238</v>
      </c>
      <c r="E136" s="234" t="s">
        <v>4239</v>
      </c>
      <c r="F136" s="234" t="s">
        <v>4240</v>
      </c>
      <c r="G136" s="234" t="s">
        <v>19</v>
      </c>
      <c r="H136" s="234" t="s">
        <v>4241</v>
      </c>
      <c r="I136" s="234" t="s">
        <v>19</v>
      </c>
      <c r="J136" s="234" t="s">
        <v>4242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4243</v>
      </c>
      <c r="B137" s="234" t="s">
        <v>4244</v>
      </c>
      <c r="C137" s="234" t="s">
        <v>4245</v>
      </c>
      <c r="D137" s="234" t="s">
        <v>4246</v>
      </c>
      <c r="E137" s="234" t="s">
        <v>19</v>
      </c>
      <c r="F137" s="234" t="s">
        <v>19</v>
      </c>
      <c r="G137" s="234" t="s">
        <v>19</v>
      </c>
      <c r="H137" s="234" t="s">
        <v>4247</v>
      </c>
      <c r="I137" s="234" t="s">
        <v>19</v>
      </c>
      <c r="J137" s="234" t="s">
        <v>4248</v>
      </c>
      <c r="K137" s="237">
        <f>IF(COUNTIF(L137:AY137,"&lt;&gt;")=0,"",SUMPRODUCT(((Recommendations[ImplStatus]="Implemented")+(Recommendations[ImplStatus]="Compensated"))*ISNUMBER(MATCH(Recommendations[Id],L137:AY137,0)))/COUNTIF(L137:AY137,"&lt;&gt;"))</f>
        <v>0</v>
      </c>
      <c r="L137" s="240" t="s">
        <v>356</v>
      </c>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4249</v>
      </c>
      <c r="B138" s="234" t="s">
        <v>4250</v>
      </c>
      <c r="C138" s="234" t="s">
        <v>4251</v>
      </c>
      <c r="D138" s="234" t="s">
        <v>19</v>
      </c>
      <c r="E138" s="234" t="s">
        <v>19</v>
      </c>
      <c r="F138" s="234" t="s">
        <v>19</v>
      </c>
      <c r="G138" s="234" t="s">
        <v>19</v>
      </c>
      <c r="H138" s="234" t="s">
        <v>4252</v>
      </c>
      <c r="I138" s="234" t="s">
        <v>19</v>
      </c>
      <c r="J138" s="234" t="s">
        <v>4253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4254</v>
      </c>
      <c r="B139" s="234" t="s">
        <v>4255</v>
      </c>
      <c r="C139" s="234" t="s">
        <v>4256</v>
      </c>
      <c r="D139" s="234" t="s">
        <v>4257</v>
      </c>
      <c r="E139" s="234" t="s">
        <v>19</v>
      </c>
      <c r="F139" s="234" t="s">
        <v>19</v>
      </c>
      <c r="G139" s="234" t="s">
        <v>19</v>
      </c>
      <c r="H139" s="234" t="s">
        <v>4258</v>
      </c>
      <c r="I139" s="234" t="s">
        <v>4259</v>
      </c>
      <c r="J139" s="234" t="s">
        <v>4260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4261</v>
      </c>
      <c r="B140" s="234" t="s">
        <v>4262</v>
      </c>
      <c r="C140" s="234" t="s">
        <v>4263</v>
      </c>
      <c r="D140" s="234" t="s">
        <v>4264</v>
      </c>
      <c r="E140" s="234" t="s">
        <v>19</v>
      </c>
      <c r="F140" s="234" t="s">
        <v>19</v>
      </c>
      <c r="G140" s="234" t="s">
        <v>19</v>
      </c>
      <c r="H140" s="234" t="s">
        <v>4265</v>
      </c>
      <c r="I140" s="234" t="s">
        <v>3988</v>
      </c>
      <c r="J140" s="234" t="s">
        <v>4266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4267</v>
      </c>
      <c r="B141" s="234" t="s">
        <v>4268</v>
      </c>
      <c r="C141" s="234" t="s">
        <v>4269</v>
      </c>
      <c r="D141" s="234" t="s">
        <v>19</v>
      </c>
      <c r="E141" s="234" t="s">
        <v>4270</v>
      </c>
      <c r="F141" s="234" t="s">
        <v>19</v>
      </c>
      <c r="G141" s="234" t="s">
        <v>19</v>
      </c>
      <c r="H141" s="234" t="s">
        <v>4271</v>
      </c>
      <c r="I141" s="234" t="s">
        <v>3988</v>
      </c>
      <c r="J141" s="234" t="s">
        <v>4272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4273</v>
      </c>
      <c r="B142" s="234" t="s">
        <v>4274</v>
      </c>
      <c r="C142" s="234" t="s">
        <v>4275</v>
      </c>
      <c r="D142" s="234" t="s">
        <v>4276</v>
      </c>
      <c r="E142" s="234" t="s">
        <v>4270</v>
      </c>
      <c r="F142" s="234" t="s">
        <v>19</v>
      </c>
      <c r="G142" s="234" t="s">
        <v>19</v>
      </c>
      <c r="H142" s="234" t="s">
        <v>4277</v>
      </c>
      <c r="I142" s="234" t="s">
        <v>4278</v>
      </c>
      <c r="J142" s="234" t="s">
        <v>4279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1008</v>
      </c>
      <c r="B143" s="233" t="s">
        <v>4280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4281</v>
      </c>
      <c r="B144" s="234" t="s">
        <v>4282</v>
      </c>
      <c r="C144" s="234" t="s">
        <v>4283</v>
      </c>
      <c r="D144" s="234" t="s">
        <v>19</v>
      </c>
      <c r="E144" s="234" t="s">
        <v>19</v>
      </c>
      <c r="F144" s="234" t="s">
        <v>19</v>
      </c>
      <c r="G144" s="234" t="s">
        <v>19</v>
      </c>
      <c r="H144" s="234" t="s">
        <v>4284</v>
      </c>
      <c r="I144" s="234" t="s">
        <v>19</v>
      </c>
      <c r="J144" s="234" t="s">
        <v>4285</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4286</v>
      </c>
      <c r="B145" s="234" t="s">
        <v>4287</v>
      </c>
      <c r="C145" s="234" t="s">
        <v>4288</v>
      </c>
      <c r="D145" s="234" t="s">
        <v>19</v>
      </c>
      <c r="E145" s="234" t="s">
        <v>19</v>
      </c>
      <c r="F145" s="234" t="s">
        <v>19</v>
      </c>
      <c r="G145" s="234" t="s">
        <v>19</v>
      </c>
      <c r="H145" s="234" t="s">
        <v>4289</v>
      </c>
      <c r="I145" s="234" t="s">
        <v>19</v>
      </c>
      <c r="J145" s="234" t="s">
        <v>4290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4291</v>
      </c>
      <c r="B146" s="234" t="s">
        <v>4292</v>
      </c>
      <c r="C146" s="234" t="s">
        <v>4293</v>
      </c>
      <c r="D146" s="234" t="s">
        <v>4294</v>
      </c>
      <c r="E146" s="234" t="s">
        <v>19</v>
      </c>
      <c r="F146" s="234" t="s">
        <v>19</v>
      </c>
      <c r="G146" s="234" t="s">
        <v>19</v>
      </c>
      <c r="H146" s="234" t="s">
        <v>4295</v>
      </c>
      <c r="I146" s="234" t="s">
        <v>19</v>
      </c>
      <c r="J146" s="234" t="s">
        <v>4296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4297</v>
      </c>
      <c r="B147" s="232" t="s">
        <v>4298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1030</v>
      </c>
      <c r="B148" s="233" t="s">
        <v>4299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4300</v>
      </c>
      <c r="B149" s="234" t="s">
        <v>4301</v>
      </c>
      <c r="C149" s="234" t="s">
        <v>4302</v>
      </c>
      <c r="D149" s="234" t="s">
        <v>3760</v>
      </c>
      <c r="E149" s="234" t="s">
        <v>3546</v>
      </c>
      <c r="F149" s="234" t="s">
        <v>19</v>
      </c>
      <c r="G149" s="234" t="s">
        <v>19</v>
      </c>
      <c r="H149" s="234" t="s">
        <v>4303</v>
      </c>
      <c r="I149" s="234" t="s">
        <v>19</v>
      </c>
      <c r="J149" s="234" t="s">
        <v>4304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4305</v>
      </c>
      <c r="B150" s="234" t="s">
        <v>4306</v>
      </c>
      <c r="C150" s="234" t="s">
        <v>3551</v>
      </c>
      <c r="D150" s="234" t="s">
        <v>3552</v>
      </c>
      <c r="E150" s="234" t="s">
        <v>19</v>
      </c>
      <c r="F150" s="234" t="s">
        <v>3554</v>
      </c>
      <c r="G150" s="234" t="s">
        <v>19</v>
      </c>
      <c r="H150" s="234" t="s">
        <v>4307</v>
      </c>
      <c r="I150" s="234" t="s">
        <v>19</v>
      </c>
      <c r="J150" s="234" t="s">
        <v>4308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1034</v>
      </c>
      <c r="B151" s="233" t="s">
        <v>4309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4310</v>
      </c>
      <c r="B152" s="234" t="s">
        <v>4311</v>
      </c>
      <c r="C152" s="234" t="s">
        <v>4312</v>
      </c>
      <c r="D152" s="234" t="s">
        <v>19</v>
      </c>
      <c r="E152" s="234" t="s">
        <v>19</v>
      </c>
      <c r="F152" s="234" t="s">
        <v>19</v>
      </c>
      <c r="G152" s="234" t="s">
        <v>19</v>
      </c>
      <c r="H152" s="234" t="s">
        <v>4313</v>
      </c>
      <c r="I152" s="234" t="s">
        <v>4314</v>
      </c>
      <c r="J152" s="234" t="s">
        <v>4315</v>
      </c>
      <c r="K152" s="237">
        <f>IF(COUNTIF(L152:AY152,"&lt;&gt;")=0,"",SUMPRODUCT(((Recommendations[ImplStatus]="Implemented")+(Recommendations[ImplStatus]="Compensated"))*ISNUMBER(MATCH(Recommendations[Id],L152:AY152,0)))/COUNTIF(L152:AY152,"&lt;&gt;"))</f>
        <v>0</v>
      </c>
      <c r="L152" s="240" t="s">
        <v>196</v>
      </c>
      <c r="M152" s="240" t="s">
        <v>388</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4316</v>
      </c>
      <c r="B153" s="234" t="s">
        <v>4317</v>
      </c>
      <c r="C153" s="234" t="s">
        <v>4318</v>
      </c>
      <c r="D153" s="234" t="s">
        <v>4319</v>
      </c>
      <c r="E153" s="234" t="s">
        <v>19</v>
      </c>
      <c r="F153" s="234" t="s">
        <v>4320</v>
      </c>
      <c r="G153" s="234" t="s">
        <v>19</v>
      </c>
      <c r="H153" s="234" t="s">
        <v>4321</v>
      </c>
      <c r="I153" s="234" t="s">
        <v>4322</v>
      </c>
      <c r="J153" s="234" t="s">
        <v>4323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4324</v>
      </c>
      <c r="B154" s="234" t="s">
        <v>4325</v>
      </c>
      <c r="C154" s="234" t="s">
        <v>4326</v>
      </c>
      <c r="D154" s="234" t="s">
        <v>19</v>
      </c>
      <c r="E154" s="234" t="s">
        <v>19</v>
      </c>
      <c r="F154" s="234" t="s">
        <v>4327</v>
      </c>
      <c r="G154" s="234" t="s">
        <v>19</v>
      </c>
      <c r="H154" s="234" t="s">
        <v>4328</v>
      </c>
      <c r="I154" s="234" t="s">
        <v>19</v>
      </c>
      <c r="J154" s="234" t="s">
        <v>4329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4330</v>
      </c>
      <c r="B155" s="234" t="s">
        <v>4331</v>
      </c>
      <c r="C155" s="234" t="s">
        <v>4332</v>
      </c>
      <c r="D155" s="234" t="s">
        <v>19</v>
      </c>
      <c r="E155" s="234" t="s">
        <v>19</v>
      </c>
      <c r="F155" s="234" t="s">
        <v>19</v>
      </c>
      <c r="G155" s="234" t="s">
        <v>19</v>
      </c>
      <c r="H155" s="234" t="s">
        <v>4333</v>
      </c>
      <c r="I155" s="234" t="s">
        <v>4334</v>
      </c>
      <c r="J155" s="234" t="s">
        <v>4335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4336</v>
      </c>
      <c r="B156" s="234" t="s">
        <v>4337</v>
      </c>
      <c r="C156" s="234" t="s">
        <v>4338</v>
      </c>
      <c r="D156" s="234" t="s">
        <v>19</v>
      </c>
      <c r="E156" s="234" t="s">
        <v>19</v>
      </c>
      <c r="F156" s="234" t="s">
        <v>19</v>
      </c>
      <c r="G156" s="234" t="s">
        <v>19</v>
      </c>
      <c r="H156" s="234" t="s">
        <v>4339</v>
      </c>
      <c r="I156" s="234" t="s">
        <v>19</v>
      </c>
      <c r="J156" s="234" t="s">
        <v>4340</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4341</v>
      </c>
      <c r="B157" s="234" t="s">
        <v>4342</v>
      </c>
      <c r="C157" s="234" t="s">
        <v>4343</v>
      </c>
      <c r="D157" s="234" t="s">
        <v>4344</v>
      </c>
      <c r="E157" s="234" t="s">
        <v>19</v>
      </c>
      <c r="F157" s="234" t="s">
        <v>19</v>
      </c>
      <c r="G157" s="234" t="s">
        <v>19</v>
      </c>
      <c r="H157" s="234" t="s">
        <v>4345</v>
      </c>
      <c r="I157" s="234" t="s">
        <v>19</v>
      </c>
      <c r="J157" s="234" t="s">
        <v>4346</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4347</v>
      </c>
      <c r="B158" s="234" t="s">
        <v>4348</v>
      </c>
      <c r="C158" s="234" t="s">
        <v>4349</v>
      </c>
      <c r="D158" s="234" t="s">
        <v>4350</v>
      </c>
      <c r="E158" s="234" t="s">
        <v>19</v>
      </c>
      <c r="F158" s="234" t="s">
        <v>19</v>
      </c>
      <c r="G158" s="234" t="s">
        <v>19</v>
      </c>
      <c r="H158" s="234" t="s">
        <v>19</v>
      </c>
      <c r="I158" s="234" t="s">
        <v>19</v>
      </c>
      <c r="J158" s="234" t="s">
        <v>4351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4352</v>
      </c>
      <c r="B159" s="234" t="s">
        <v>4353</v>
      </c>
      <c r="C159" s="234" t="s">
        <v>4354</v>
      </c>
      <c r="D159" s="234" t="s">
        <v>4355</v>
      </c>
      <c r="E159" s="234" t="s">
        <v>19</v>
      </c>
      <c r="F159" s="234" t="s">
        <v>4356</v>
      </c>
      <c r="G159" s="234" t="s">
        <v>19</v>
      </c>
      <c r="H159" s="234" t="s">
        <v>4357</v>
      </c>
      <c r="I159" s="234" t="s">
        <v>4358</v>
      </c>
      <c r="J159" s="234" t="s">
        <v>4359</v>
      </c>
      <c r="K159" s="237">
        <f>IF(COUNTIF(L159:AY159,"&lt;&gt;")=0,"",SUMPRODUCT(((Recommendations[ImplStatus]="Implemented")+(Recommendations[ImplStatus]="Compensated"))*ISNUMBER(MATCH(Recommendations[Id],L159:AY159,0)))/COUNTIF(L159:AY159,"&lt;&gt;"))</f>
        <v>0</v>
      </c>
      <c r="L159" s="240" t="s">
        <v>142</v>
      </c>
      <c r="M159" s="240" t="s">
        <v>147</v>
      </c>
      <c r="N159" s="240" t="s">
        <v>216</v>
      </c>
      <c r="O159" s="240" t="s">
        <v>221</v>
      </c>
      <c r="P159" s="240" t="s">
        <v>226</v>
      </c>
      <c r="Q159" s="240" t="s">
        <v>403</v>
      </c>
      <c r="R159" s="240" t="s">
        <v>405</v>
      </c>
      <c r="S159" s="240" t="s">
        <v>407</v>
      </c>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1038</v>
      </c>
      <c r="B160" s="233" t="s">
        <v>4360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4361</v>
      </c>
      <c r="B161" s="234" t="s">
        <v>4362</v>
      </c>
      <c r="C161" s="234" t="s">
        <v>4363</v>
      </c>
      <c r="D161" s="234" t="s">
        <v>4364</v>
      </c>
      <c r="E161" s="234" t="s">
        <v>19</v>
      </c>
      <c r="F161" s="234" t="s">
        <v>19</v>
      </c>
      <c r="G161" s="234" t="s">
        <v>4365</v>
      </c>
      <c r="H161" s="234" t="s">
        <v>4366</v>
      </c>
      <c r="I161" s="234" t="s">
        <v>4367</v>
      </c>
      <c r="J161" s="234" t="s">
        <v>4368</v>
      </c>
      <c r="K161" s="237">
        <f>IF(COUNTIF(L161:AY161,"&lt;&gt;")=0,"",SUMPRODUCT(((Recommendations[ImplStatus]="Implemented")+(Recommendations[ImplStatus]="Compensated"))*ISNUMBER(MATCH(Recommendations[Id],L161:AY161,0)))/COUNTIF(L161:AY161,"&lt;&gt;"))</f>
        <v>0</v>
      </c>
      <c r="L161" s="240" t="s">
        <v>87</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4369</v>
      </c>
      <c r="B162" s="234" t="s">
        <v>4370</v>
      </c>
      <c r="C162" s="234" t="s">
        <v>4371</v>
      </c>
      <c r="D162" s="234" t="s">
        <v>4372</v>
      </c>
      <c r="E162" s="234" t="s">
        <v>19</v>
      </c>
      <c r="F162" s="234" t="s">
        <v>19</v>
      </c>
      <c r="G162" s="234" t="s">
        <v>19</v>
      </c>
      <c r="H162" s="234" t="s">
        <v>4373</v>
      </c>
      <c r="I162" s="234" t="s">
        <v>19</v>
      </c>
      <c r="J162" s="234" t="s">
        <v>4374</v>
      </c>
      <c r="K162" s="237">
        <f>IF(COUNTIF(L162:AY162,"&lt;&gt;")=0,"",SUMPRODUCT(((Recommendations[ImplStatus]="Implemented")+(Recommendations[ImplStatus]="Compensated"))*ISNUMBER(MATCH(Recommendations[Id],L162:AY162,0)))/COUNTIF(L162:AY162,"&lt;&gt;"))</f>
        <v>0</v>
      </c>
      <c r="L162" s="240" t="s">
        <v>177</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4375</v>
      </c>
      <c r="B163" s="234" t="s">
        <v>4376</v>
      </c>
      <c r="C163" s="234" t="s">
        <v>4377</v>
      </c>
      <c r="D163" s="234" t="s">
        <v>4372</v>
      </c>
      <c r="E163" s="234" t="s">
        <v>19</v>
      </c>
      <c r="F163" s="234" t="s">
        <v>4378</v>
      </c>
      <c r="G163" s="234" t="s">
        <v>19</v>
      </c>
      <c r="H163" s="234" t="s">
        <v>4379</v>
      </c>
      <c r="I163" s="234" t="s">
        <v>19</v>
      </c>
      <c r="J163" s="234" t="s">
        <v>4380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4381</v>
      </c>
      <c r="B164" s="234" t="s">
        <v>4382</v>
      </c>
      <c r="C164" s="234" t="s">
        <v>4383</v>
      </c>
      <c r="D164" s="234" t="s">
        <v>4384</v>
      </c>
      <c r="E164" s="234" t="s">
        <v>19</v>
      </c>
      <c r="F164" s="234" t="s">
        <v>19</v>
      </c>
      <c r="G164" s="234" t="s">
        <v>19</v>
      </c>
      <c r="H164" s="234" t="s">
        <v>4385</v>
      </c>
      <c r="I164" s="234" t="s">
        <v>4386</v>
      </c>
      <c r="J164" s="234" t="s">
        <v>4387</v>
      </c>
      <c r="K164" s="237">
        <f>IF(COUNTIF(L164:AY164,"&lt;&gt;")=0,"",SUMPRODUCT(((Recommendations[ImplStatus]="Implemented")+(Recommendations[ImplStatus]="Compensated"))*ISNUMBER(MATCH(Recommendations[Id],L164:AY164,0)))/COUNTIF(L164:AY164,"&lt;&gt;"))</f>
        <v>0</v>
      </c>
      <c r="L164" s="240" t="s">
        <v>39</v>
      </c>
      <c r="M164" s="240" t="s">
        <v>44</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4388</v>
      </c>
      <c r="B165" s="234" t="s">
        <v>4389</v>
      </c>
      <c r="C165" s="234" t="s">
        <v>4390</v>
      </c>
      <c r="D165" s="234" t="s">
        <v>19</v>
      </c>
      <c r="E165" s="234" t="s">
        <v>19</v>
      </c>
      <c r="F165" s="234" t="s">
        <v>19</v>
      </c>
      <c r="G165" s="234" t="s">
        <v>19</v>
      </c>
      <c r="H165" s="234" t="s">
        <v>4391</v>
      </c>
      <c r="I165" s="234" t="s">
        <v>19</v>
      </c>
      <c r="J165" s="234" t="s">
        <v>4392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4393</v>
      </c>
      <c r="B166" s="234" t="s">
        <v>4394</v>
      </c>
      <c r="C166" s="234" t="s">
        <v>4395</v>
      </c>
      <c r="D166" s="234" t="s">
        <v>4396</v>
      </c>
      <c r="E166" s="234" t="s">
        <v>19</v>
      </c>
      <c r="F166" s="234" t="s">
        <v>19</v>
      </c>
      <c r="G166" s="234" t="s">
        <v>19</v>
      </c>
      <c r="H166" s="234" t="s">
        <v>4397</v>
      </c>
      <c r="I166" s="234" t="s">
        <v>4398</v>
      </c>
      <c r="J166" s="234" t="s">
        <v>4399</v>
      </c>
      <c r="K166" s="237">
        <f>IF(COUNTIF(L166:AY166,"&lt;&gt;")=0,"",SUMPRODUCT(((Recommendations[ImplStatus]="Implemented")+(Recommendations[ImplStatus]="Compensated"))*ISNUMBER(MATCH(Recommendations[Id],L166:AY166,0)))/COUNTIF(L166:AY166,"&lt;&gt;"))</f>
        <v>0</v>
      </c>
      <c r="L166" s="240" t="s">
        <v>167</v>
      </c>
      <c r="M166" s="240" t="s">
        <v>386</v>
      </c>
      <c r="N166" s="240" t="s">
        <v>415</v>
      </c>
      <c r="O166" s="240" t="s">
        <v>456</v>
      </c>
      <c r="P166" s="240" t="s">
        <v>460</v>
      </c>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4400</v>
      </c>
      <c r="B167" s="234" t="s">
        <v>4401</v>
      </c>
      <c r="C167" s="234" t="s">
        <v>4402</v>
      </c>
      <c r="D167" s="234" t="s">
        <v>19</v>
      </c>
      <c r="E167" s="234" t="s">
        <v>19</v>
      </c>
      <c r="F167" s="234" t="s">
        <v>19</v>
      </c>
      <c r="G167" s="234" t="s">
        <v>19</v>
      </c>
      <c r="H167" s="234" t="s">
        <v>4403</v>
      </c>
      <c r="I167" s="234" t="s">
        <v>4404</v>
      </c>
      <c r="J167" s="234" t="s">
        <v>4405</v>
      </c>
      <c r="K167" s="237">
        <f>IF(COUNTIF(L167:AY167,"&lt;&gt;")=0,"",SUMPRODUCT(((Recommendations[ImplStatus]="Implemented")+(Recommendations[ImplStatus]="Compensated"))*ISNUMBER(MATCH(Recommendations[Id],L167:AY167,0)))/COUNTIF(L167:AY167,"&lt;&gt;"))</f>
        <v>0</v>
      </c>
      <c r="L167" s="240" t="s">
        <v>172</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4406</v>
      </c>
      <c r="B168" s="234" t="s">
        <v>4407</v>
      </c>
      <c r="C168" s="234" t="s">
        <v>4408</v>
      </c>
      <c r="D168" s="234" t="s">
        <v>4409</v>
      </c>
      <c r="E168" s="234" t="s">
        <v>19</v>
      </c>
      <c r="F168" s="234" t="s">
        <v>19</v>
      </c>
      <c r="G168" s="234" t="s">
        <v>19</v>
      </c>
      <c r="H168" s="234" t="s">
        <v>4410</v>
      </c>
      <c r="I168" s="234" t="s">
        <v>19</v>
      </c>
      <c r="J168" s="234" t="s">
        <v>4411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4412</v>
      </c>
      <c r="B169" s="234" t="s">
        <v>4413</v>
      </c>
      <c r="C169" s="234" t="s">
        <v>4414</v>
      </c>
      <c r="D169" s="234" t="s">
        <v>4415</v>
      </c>
      <c r="E169" s="234" t="s">
        <v>19</v>
      </c>
      <c r="F169" s="234" t="s">
        <v>19</v>
      </c>
      <c r="G169" s="234" t="s">
        <v>4416</v>
      </c>
      <c r="H169" s="234" t="s">
        <v>4417</v>
      </c>
      <c r="I169" s="234" t="s">
        <v>4418</v>
      </c>
      <c r="J169" s="234" t="s">
        <v>4419</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4420</v>
      </c>
      <c r="B170" s="234" t="s">
        <v>4421</v>
      </c>
      <c r="C170" s="234" t="s">
        <v>4422</v>
      </c>
      <c r="D170" s="234" t="s">
        <v>4423</v>
      </c>
      <c r="E170" s="234" t="s">
        <v>19</v>
      </c>
      <c r="F170" s="234" t="s">
        <v>19</v>
      </c>
      <c r="G170" s="234" t="s">
        <v>19</v>
      </c>
      <c r="H170" s="234" t="s">
        <v>4424</v>
      </c>
      <c r="I170" s="234" t="s">
        <v>4425</v>
      </c>
      <c r="J170" s="234" t="s">
        <v>4426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4427</v>
      </c>
      <c r="B171" s="234" t="s">
        <v>4428</v>
      </c>
      <c r="C171" s="234" t="s">
        <v>4422</v>
      </c>
      <c r="D171" s="234" t="s">
        <v>4429</v>
      </c>
      <c r="E171" s="234" t="s">
        <v>19</v>
      </c>
      <c r="F171" s="234" t="s">
        <v>19</v>
      </c>
      <c r="G171" s="234" t="s">
        <v>4430</v>
      </c>
      <c r="H171" s="234" t="s">
        <v>4424</v>
      </c>
      <c r="I171" s="234" t="s">
        <v>4431</v>
      </c>
      <c r="J171" s="234" t="s">
        <v>4432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4433</v>
      </c>
      <c r="B172" s="234" t="s">
        <v>4434</v>
      </c>
      <c r="C172" s="234" t="s">
        <v>4435</v>
      </c>
      <c r="D172" s="234" t="s">
        <v>4436</v>
      </c>
      <c r="E172" s="234" t="s">
        <v>19</v>
      </c>
      <c r="F172" s="234" t="s">
        <v>19</v>
      </c>
      <c r="G172" s="234" t="s">
        <v>19</v>
      </c>
      <c r="H172" s="234" t="s">
        <v>4437</v>
      </c>
      <c r="I172" s="234" t="s">
        <v>19</v>
      </c>
      <c r="J172" s="234" t="s">
        <v>4438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1042</v>
      </c>
      <c r="B173" s="233" t="s">
        <v>4439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4440</v>
      </c>
      <c r="B174" s="234" t="s">
        <v>4441</v>
      </c>
      <c r="C174" s="234" t="s">
        <v>4442</v>
      </c>
      <c r="D174" s="234" t="s">
        <v>4443</v>
      </c>
      <c r="E174" s="234" t="s">
        <v>4444</v>
      </c>
      <c r="F174" s="234" t="s">
        <v>19</v>
      </c>
      <c r="G174" s="234" t="s">
        <v>19</v>
      </c>
      <c r="H174" s="234" t="s">
        <v>4445</v>
      </c>
      <c r="I174" s="234" t="s">
        <v>4446</v>
      </c>
      <c r="J174" s="234" t="s">
        <v>4447</v>
      </c>
      <c r="K174" s="237">
        <f>IF(COUNTIF(L174:AY174,"&lt;&gt;")=0,"",SUMPRODUCT(((Recommendations[ImplStatus]="Implemented")+(Recommendations[ImplStatus]="Compensated"))*ISNUMBER(MATCH(Recommendations[Id],L174:AY174,0)))/COUNTIF(L174:AY174,"&lt;&gt;"))</f>
        <v>0</v>
      </c>
      <c r="L174" s="240" t="s">
        <v>211</v>
      </c>
      <c r="M174" s="240" t="s">
        <v>392</v>
      </c>
      <c r="N174" s="240" t="s">
        <v>396</v>
      </c>
      <c r="O174" s="240" t="s">
        <v>400</v>
      </c>
      <c r="P174" s="240" t="s">
        <v>430</v>
      </c>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4448</v>
      </c>
      <c r="B175" s="234" t="s">
        <v>4449</v>
      </c>
      <c r="C175" s="234" t="s">
        <v>4450</v>
      </c>
      <c r="D175" s="234" t="s">
        <v>19</v>
      </c>
      <c r="E175" s="234" t="s">
        <v>4451</v>
      </c>
      <c r="F175" s="234" t="s">
        <v>19</v>
      </c>
      <c r="G175" s="234" t="s">
        <v>19</v>
      </c>
      <c r="H175" s="234" t="s">
        <v>4452</v>
      </c>
      <c r="I175" s="234" t="s">
        <v>19</v>
      </c>
      <c r="J175" s="234" t="s">
        <v>4453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4454</v>
      </c>
      <c r="B176" s="234" t="s">
        <v>4455</v>
      </c>
      <c r="C176" s="234" t="s">
        <v>4456</v>
      </c>
      <c r="D176" s="234" t="s">
        <v>19</v>
      </c>
      <c r="E176" s="234" t="s">
        <v>4457</v>
      </c>
      <c r="F176" s="234" t="s">
        <v>19</v>
      </c>
      <c r="G176" s="234" t="s">
        <v>19</v>
      </c>
      <c r="H176" s="234" t="s">
        <v>4458</v>
      </c>
      <c r="I176" s="234" t="s">
        <v>4459</v>
      </c>
      <c r="J176" s="234" t="s">
        <v>4460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1047</v>
      </c>
      <c r="B177" s="233" t="s">
        <v>4461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4462</v>
      </c>
      <c r="B178" s="234" t="s">
        <v>4463</v>
      </c>
      <c r="C178" s="234" t="s">
        <v>4464</v>
      </c>
      <c r="D178" s="234" t="s">
        <v>4465</v>
      </c>
      <c r="E178" s="234" t="s">
        <v>4466</v>
      </c>
      <c r="F178" s="234" t="s">
        <v>4467</v>
      </c>
      <c r="G178" s="234" t="s">
        <v>19</v>
      </c>
      <c r="H178" s="234" t="s">
        <v>4468</v>
      </c>
      <c r="I178" s="234" t="s">
        <v>4469</v>
      </c>
      <c r="J178" s="234" t="s">
        <v>4470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1051</v>
      </c>
      <c r="B179" s="233" t="s">
        <v>4471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4472</v>
      </c>
      <c r="B180" s="234" t="s">
        <v>4473</v>
      </c>
      <c r="C180" s="234" t="s">
        <v>4474</v>
      </c>
      <c r="D180" s="234" t="s">
        <v>4465</v>
      </c>
      <c r="E180" s="234" t="s">
        <v>4475</v>
      </c>
      <c r="F180" s="234" t="s">
        <v>19</v>
      </c>
      <c r="G180" s="234" t="s">
        <v>19</v>
      </c>
      <c r="H180" s="234" t="s">
        <v>4476</v>
      </c>
      <c r="I180" s="234" t="s">
        <v>3988</v>
      </c>
      <c r="J180" s="234" t="s">
        <v>4477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4478</v>
      </c>
      <c r="B181" s="234" t="s">
        <v>4479</v>
      </c>
      <c r="C181" s="234" t="s">
        <v>4480</v>
      </c>
      <c r="D181" s="234" t="s">
        <v>4481</v>
      </c>
      <c r="E181" s="234" t="s">
        <v>19</v>
      </c>
      <c r="F181" s="234" t="s">
        <v>19</v>
      </c>
      <c r="G181" s="234" t="s">
        <v>19</v>
      </c>
      <c r="H181" s="234" t="s">
        <v>4482</v>
      </c>
      <c r="I181" s="234" t="s">
        <v>4483</v>
      </c>
      <c r="J181" s="234" t="s">
        <v>4484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4485</v>
      </c>
      <c r="B182" s="234" t="s">
        <v>4486</v>
      </c>
      <c r="C182" s="234" t="s">
        <v>4487</v>
      </c>
      <c r="D182" s="234" t="s">
        <v>4488</v>
      </c>
      <c r="E182" s="234" t="s">
        <v>19</v>
      </c>
      <c r="F182" s="234" t="s">
        <v>19</v>
      </c>
      <c r="G182" s="234" t="s">
        <v>19</v>
      </c>
      <c r="H182" s="234" t="s">
        <v>4489</v>
      </c>
      <c r="I182" s="234" t="s">
        <v>3988</v>
      </c>
      <c r="J182" s="234" t="s">
        <v>4490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4491</v>
      </c>
      <c r="B183" s="232" t="s">
        <v>4492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1081</v>
      </c>
      <c r="B184" s="233" t="s">
        <v>4493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4494</v>
      </c>
      <c r="B185" s="234" t="s">
        <v>4495</v>
      </c>
      <c r="C185" s="234" t="s">
        <v>4496</v>
      </c>
      <c r="D185" s="234" t="s">
        <v>3760</v>
      </c>
      <c r="E185" s="234" t="s">
        <v>4497</v>
      </c>
      <c r="F185" s="234" t="s">
        <v>19</v>
      </c>
      <c r="G185" s="234" t="s">
        <v>19</v>
      </c>
      <c r="H185" s="234" t="s">
        <v>4498</v>
      </c>
      <c r="I185" s="234" t="s">
        <v>19</v>
      </c>
      <c r="J185" s="234" t="s">
        <v>4499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4500</v>
      </c>
      <c r="B186" s="234" t="s">
        <v>4501</v>
      </c>
      <c r="C186" s="234" t="s">
        <v>3765</v>
      </c>
      <c r="D186" s="234" t="s">
        <v>4502</v>
      </c>
      <c r="E186" s="234" t="s">
        <v>19</v>
      </c>
      <c r="F186" s="234" t="s">
        <v>19</v>
      </c>
      <c r="G186" s="234" t="s">
        <v>19</v>
      </c>
      <c r="H186" s="234" t="s">
        <v>4503</v>
      </c>
      <c r="I186" s="234" t="s">
        <v>19</v>
      </c>
      <c r="J186" s="234" t="s">
        <v>4504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1085</v>
      </c>
      <c r="B187" s="233" t="s">
        <v>4505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4506</v>
      </c>
      <c r="B188" s="234" t="s">
        <v>4507</v>
      </c>
      <c r="C188" s="234" t="s">
        <v>4508</v>
      </c>
      <c r="D188" s="234" t="s">
        <v>4509</v>
      </c>
      <c r="E188" s="234" t="s">
        <v>19</v>
      </c>
      <c r="F188" s="234" t="s">
        <v>4510</v>
      </c>
      <c r="G188" s="234" t="s">
        <v>19</v>
      </c>
      <c r="H188" s="234" t="s">
        <v>4511</v>
      </c>
      <c r="I188" s="234" t="s">
        <v>4512</v>
      </c>
      <c r="J188" s="234" t="s">
        <v>4513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4514</v>
      </c>
      <c r="B189" s="234" t="s">
        <v>4515</v>
      </c>
      <c r="C189" s="234" t="s">
        <v>4516</v>
      </c>
      <c r="D189" s="234" t="s">
        <v>4517</v>
      </c>
      <c r="E189" s="234" t="s">
        <v>19</v>
      </c>
      <c r="F189" s="234" t="s">
        <v>19</v>
      </c>
      <c r="G189" s="234" t="s">
        <v>19</v>
      </c>
      <c r="H189" s="234" t="s">
        <v>4518</v>
      </c>
      <c r="I189" s="234" t="s">
        <v>19</v>
      </c>
      <c r="J189" s="234" t="s">
        <v>4519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4520</v>
      </c>
      <c r="B190" s="234" t="s">
        <v>4521</v>
      </c>
      <c r="C190" s="234" t="s">
        <v>4522</v>
      </c>
      <c r="D190" s="234" t="s">
        <v>4523</v>
      </c>
      <c r="E190" s="234" t="s">
        <v>19</v>
      </c>
      <c r="F190" s="234" t="s">
        <v>4524</v>
      </c>
      <c r="G190" s="234" t="s">
        <v>19</v>
      </c>
      <c r="H190" s="234" t="s">
        <v>4525</v>
      </c>
      <c r="I190" s="234" t="s">
        <v>19</v>
      </c>
      <c r="J190" s="234" t="s">
        <v>4526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4527</v>
      </c>
      <c r="B191" s="234" t="s">
        <v>4528</v>
      </c>
      <c r="C191" s="234" t="s">
        <v>4529</v>
      </c>
      <c r="D191" s="234" t="s">
        <v>19</v>
      </c>
      <c r="E191" s="234" t="s">
        <v>19</v>
      </c>
      <c r="F191" s="234" t="s">
        <v>19</v>
      </c>
      <c r="G191" s="234" t="s">
        <v>19</v>
      </c>
      <c r="H191" s="234" t="s">
        <v>4530</v>
      </c>
      <c r="I191" s="234" t="s">
        <v>19</v>
      </c>
      <c r="J191" s="234" t="s">
        <v>4531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4532</v>
      </c>
      <c r="B192" s="234" t="s">
        <v>4533</v>
      </c>
      <c r="C192" s="234" t="s">
        <v>4534</v>
      </c>
      <c r="D192" s="234" t="s">
        <v>4535</v>
      </c>
      <c r="E192" s="234" t="s">
        <v>4536</v>
      </c>
      <c r="F192" s="234" t="s">
        <v>19</v>
      </c>
      <c r="G192" s="234" t="s">
        <v>19</v>
      </c>
      <c r="H192" s="234" t="s">
        <v>4537</v>
      </c>
      <c r="I192" s="234" t="s">
        <v>19</v>
      </c>
      <c r="J192" s="234" t="s">
        <v>4538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1089</v>
      </c>
      <c r="B193" s="233" t="s">
        <v>4539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4540</v>
      </c>
      <c r="B194" s="234" t="s">
        <v>4541</v>
      </c>
      <c r="C194" s="234" t="s">
        <v>4542</v>
      </c>
      <c r="D194" s="234" t="s">
        <v>4535</v>
      </c>
      <c r="E194" s="234" t="s">
        <v>4536</v>
      </c>
      <c r="F194" s="234" t="s">
        <v>4543</v>
      </c>
      <c r="G194" s="234" t="s">
        <v>19</v>
      </c>
      <c r="H194" s="234" t="s">
        <v>4544</v>
      </c>
      <c r="I194" s="234" t="s">
        <v>19</v>
      </c>
      <c r="J194" s="234" t="s">
        <v>4545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4546</v>
      </c>
      <c r="B195" s="234" t="s">
        <v>4547</v>
      </c>
      <c r="C195" s="234" t="s">
        <v>4548</v>
      </c>
      <c r="D195" s="234" t="s">
        <v>4549</v>
      </c>
      <c r="E195" s="234" t="s">
        <v>19</v>
      </c>
      <c r="F195" s="234" t="s">
        <v>19</v>
      </c>
      <c r="G195" s="234" t="s">
        <v>19</v>
      </c>
      <c r="H195" s="234" t="s">
        <v>4550</v>
      </c>
      <c r="I195" s="234" t="s">
        <v>19</v>
      </c>
      <c r="J195" s="234" t="s">
        <v>4551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4552</v>
      </c>
      <c r="B196" s="234" t="s">
        <v>4553</v>
      </c>
      <c r="C196" s="234" t="s">
        <v>4554</v>
      </c>
      <c r="D196" s="234" t="s">
        <v>19</v>
      </c>
      <c r="E196" s="234" t="s">
        <v>4555</v>
      </c>
      <c r="F196" s="234" t="s">
        <v>19</v>
      </c>
      <c r="G196" s="234" t="s">
        <v>19</v>
      </c>
      <c r="H196" s="234" t="s">
        <v>4556</v>
      </c>
      <c r="I196" s="234" t="s">
        <v>19</v>
      </c>
      <c r="J196" s="234" t="s">
        <v>4557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4558</v>
      </c>
      <c r="B197" s="234" t="s">
        <v>4559</v>
      </c>
      <c r="C197" s="234" t="s">
        <v>4560</v>
      </c>
      <c r="D197" s="234" t="s">
        <v>19</v>
      </c>
      <c r="E197" s="234" t="s">
        <v>19</v>
      </c>
      <c r="F197" s="234" t="s">
        <v>19</v>
      </c>
      <c r="G197" s="234" t="s">
        <v>19</v>
      </c>
      <c r="H197" s="234" t="s">
        <v>4561</v>
      </c>
      <c r="I197" s="234" t="s">
        <v>19</v>
      </c>
      <c r="J197" s="234" t="s">
        <v>4562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4563</v>
      </c>
      <c r="B198" s="234" t="s">
        <v>4564</v>
      </c>
      <c r="C198" s="234" t="s">
        <v>4565</v>
      </c>
      <c r="D198" s="234" t="s">
        <v>4566</v>
      </c>
      <c r="E198" s="234" t="s">
        <v>19</v>
      </c>
      <c r="F198" s="234" t="s">
        <v>19</v>
      </c>
      <c r="G198" s="234" t="s">
        <v>19</v>
      </c>
      <c r="H198" s="234" t="s">
        <v>4567</v>
      </c>
      <c r="I198" s="234" t="s">
        <v>19</v>
      </c>
      <c r="J198" s="234" t="s">
        <v>4568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1093</v>
      </c>
      <c r="B199" s="233" t="s">
        <v>4569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4570</v>
      </c>
      <c r="B200" s="234" t="s">
        <v>4571</v>
      </c>
      <c r="C200" s="234" t="s">
        <v>4572</v>
      </c>
      <c r="D200" s="234" t="s">
        <v>19</v>
      </c>
      <c r="E200" s="234" t="s">
        <v>19</v>
      </c>
      <c r="F200" s="234" t="s">
        <v>19</v>
      </c>
      <c r="G200" s="234" t="s">
        <v>19</v>
      </c>
      <c r="H200" s="234" t="s">
        <v>4573</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4574</v>
      </c>
      <c r="B201" s="234" t="s">
        <v>4575</v>
      </c>
      <c r="C201" s="234" t="s">
        <v>4576</v>
      </c>
      <c r="D201" s="234" t="s">
        <v>4577</v>
      </c>
      <c r="E201" s="234" t="s">
        <v>19</v>
      </c>
      <c r="F201" s="234" t="s">
        <v>19</v>
      </c>
      <c r="G201" s="234" t="s">
        <v>19</v>
      </c>
      <c r="H201" s="234" t="s">
        <v>4578</v>
      </c>
      <c r="I201" s="234" t="s">
        <v>19</v>
      </c>
      <c r="J201" s="234" t="s">
        <v>4579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4580</v>
      </c>
      <c r="B202" s="234" t="s">
        <v>4581</v>
      </c>
      <c r="C202" s="234" t="s">
        <v>4582</v>
      </c>
      <c r="D202" s="234" t="s">
        <v>19</v>
      </c>
      <c r="E202" s="234" t="s">
        <v>19</v>
      </c>
      <c r="F202" s="234" t="s">
        <v>19</v>
      </c>
      <c r="G202" s="234" t="s">
        <v>19</v>
      </c>
      <c r="H202" s="234" t="s">
        <v>4583</v>
      </c>
      <c r="I202" s="234" t="s">
        <v>19</v>
      </c>
      <c r="J202" s="234" t="s">
        <v>4584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4585</v>
      </c>
      <c r="B203" s="234" t="s">
        <v>4586</v>
      </c>
      <c r="C203" s="234" t="s">
        <v>4587</v>
      </c>
      <c r="D203" s="234" t="s">
        <v>4588</v>
      </c>
      <c r="E203" s="234" t="s">
        <v>19</v>
      </c>
      <c r="F203" s="234" t="s">
        <v>19</v>
      </c>
      <c r="G203" s="234" t="s">
        <v>19</v>
      </c>
      <c r="H203" s="234" t="s">
        <v>4589</v>
      </c>
      <c r="I203" s="234" t="s">
        <v>19</v>
      </c>
      <c r="J203" s="234" t="s">
        <v>4590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4591</v>
      </c>
      <c r="B204" s="234" t="s">
        <v>4592</v>
      </c>
      <c r="C204" s="234" t="s">
        <v>4593</v>
      </c>
      <c r="D204" s="234" t="s">
        <v>19</v>
      </c>
      <c r="E204" s="234" t="s">
        <v>19</v>
      </c>
      <c r="F204" s="234" t="s">
        <v>19</v>
      </c>
      <c r="G204" s="234" t="s">
        <v>19</v>
      </c>
      <c r="H204" s="234" t="s">
        <v>4594</v>
      </c>
      <c r="I204" s="234" t="s">
        <v>19</v>
      </c>
      <c r="J204" s="234" t="s">
        <v>4595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4596</v>
      </c>
      <c r="B205" s="234" t="s">
        <v>4597</v>
      </c>
      <c r="C205" s="234" t="s">
        <v>4598</v>
      </c>
      <c r="D205" s="234" t="s">
        <v>19</v>
      </c>
      <c r="E205" s="234" t="s">
        <v>19</v>
      </c>
      <c r="F205" s="234" t="s">
        <v>19</v>
      </c>
      <c r="G205" s="234" t="s">
        <v>19</v>
      </c>
      <c r="H205" s="234" t="s">
        <v>4599</v>
      </c>
      <c r="I205" s="234" t="s">
        <v>4600</v>
      </c>
      <c r="J205" s="234" t="s">
        <v>4601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4602</v>
      </c>
      <c r="B206" s="234" t="s">
        <v>4603</v>
      </c>
      <c r="C206" s="234" t="s">
        <v>4604</v>
      </c>
      <c r="D206" s="234" t="s">
        <v>19</v>
      </c>
      <c r="E206" s="234" t="s">
        <v>19</v>
      </c>
      <c r="F206" s="234" t="s">
        <v>19</v>
      </c>
      <c r="G206" s="234" t="s">
        <v>19</v>
      </c>
      <c r="H206" s="234" t="s">
        <v>4605</v>
      </c>
      <c r="I206" s="234" t="s">
        <v>19</v>
      </c>
      <c r="J206" s="234" t="s">
        <v>4606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4607</v>
      </c>
      <c r="B207" s="234" t="s">
        <v>4608</v>
      </c>
      <c r="C207" s="234" t="s">
        <v>4604</v>
      </c>
      <c r="D207" s="234" t="s">
        <v>4609</v>
      </c>
      <c r="E207" s="234" t="s">
        <v>19</v>
      </c>
      <c r="F207" s="234" t="s">
        <v>19</v>
      </c>
      <c r="G207" s="234" t="s">
        <v>19</v>
      </c>
      <c r="H207" s="234" t="s">
        <v>4610</v>
      </c>
      <c r="I207" s="234" t="s">
        <v>19</v>
      </c>
      <c r="J207" s="234" t="s">
        <v>4611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4612</v>
      </c>
      <c r="B208" s="234" t="s">
        <v>4613</v>
      </c>
      <c r="C208" s="234" t="s">
        <v>4614</v>
      </c>
      <c r="D208" s="234" t="s">
        <v>4609</v>
      </c>
      <c r="E208" s="234" t="s">
        <v>19</v>
      </c>
      <c r="F208" s="234" t="s">
        <v>4615</v>
      </c>
      <c r="G208" s="234" t="s">
        <v>4616</v>
      </c>
      <c r="H208" s="234" t="s">
        <v>4617</v>
      </c>
      <c r="I208" s="234" t="s">
        <v>4618</v>
      </c>
      <c r="J208" s="234" t="s">
        <v>4619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4620</v>
      </c>
      <c r="B209" s="234" t="s">
        <v>4621</v>
      </c>
      <c r="C209" s="234" t="s">
        <v>4622</v>
      </c>
      <c r="D209" s="234" t="s">
        <v>4623</v>
      </c>
      <c r="E209" s="234" t="s">
        <v>19</v>
      </c>
      <c r="F209" s="234" t="s">
        <v>4615</v>
      </c>
      <c r="G209" s="234" t="s">
        <v>4624</v>
      </c>
      <c r="H209" s="234" t="s">
        <v>4625</v>
      </c>
      <c r="I209" s="234" t="s">
        <v>4618</v>
      </c>
      <c r="J209" s="234" t="s">
        <v>4626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1097</v>
      </c>
      <c r="B210" s="233" t="s">
        <v>4627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4628</v>
      </c>
      <c r="B211" s="234" t="s">
        <v>4629</v>
      </c>
      <c r="C211" s="234" t="s">
        <v>4630</v>
      </c>
      <c r="D211" s="234" t="s">
        <v>4631</v>
      </c>
      <c r="E211" s="234" t="s">
        <v>19</v>
      </c>
      <c r="F211" s="234" t="s">
        <v>19</v>
      </c>
      <c r="G211" s="234" t="s">
        <v>4632</v>
      </c>
      <c r="H211" s="234" t="s">
        <v>4633</v>
      </c>
      <c r="I211" s="234" t="s">
        <v>4634</v>
      </c>
      <c r="J211" s="234" t="s">
        <v>4635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4636</v>
      </c>
      <c r="B212" s="234" t="s">
        <v>4637</v>
      </c>
      <c r="C212" s="234" t="s">
        <v>4638</v>
      </c>
      <c r="D212" s="234" t="s">
        <v>4639</v>
      </c>
      <c r="E212" s="234" t="s">
        <v>19</v>
      </c>
      <c r="F212" s="234" t="s">
        <v>4640</v>
      </c>
      <c r="G212" s="234" t="s">
        <v>19</v>
      </c>
      <c r="H212" s="234" t="s">
        <v>19</v>
      </c>
      <c r="I212" s="234" t="s">
        <v>19</v>
      </c>
      <c r="J212" s="234" t="s">
        <v>4641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4642</v>
      </c>
      <c r="B213" s="234" t="s">
        <v>4643</v>
      </c>
      <c r="C213" s="234" t="s">
        <v>4644</v>
      </c>
      <c r="D213" s="234" t="s">
        <v>4645</v>
      </c>
      <c r="E213" s="234" t="s">
        <v>19</v>
      </c>
      <c r="F213" s="234" t="s">
        <v>4646</v>
      </c>
      <c r="G213" s="234" t="s">
        <v>19</v>
      </c>
      <c r="H213" s="234" t="s">
        <v>4647</v>
      </c>
      <c r="I213" s="234" t="s">
        <v>19</v>
      </c>
      <c r="J213" s="234" t="s">
        <v>4648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4649</v>
      </c>
      <c r="B214" s="234" t="s">
        <v>4650</v>
      </c>
      <c r="C214" s="234" t="s">
        <v>4651</v>
      </c>
      <c r="D214" s="234" t="s">
        <v>4652</v>
      </c>
      <c r="E214" s="234" t="s">
        <v>19</v>
      </c>
      <c r="F214" s="234" t="s">
        <v>19</v>
      </c>
      <c r="G214" s="234" t="s">
        <v>19</v>
      </c>
      <c r="H214" s="234" t="s">
        <v>4653</v>
      </c>
      <c r="I214" s="234" t="s">
        <v>3988</v>
      </c>
      <c r="J214" s="234" t="s">
        <v>4654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4655</v>
      </c>
      <c r="B215" s="234" t="s">
        <v>4656</v>
      </c>
      <c r="C215" s="234" t="s">
        <v>4657</v>
      </c>
      <c r="D215" s="234" t="s">
        <v>4658</v>
      </c>
      <c r="E215" s="234" t="s">
        <v>19</v>
      </c>
      <c r="F215" s="234" t="s">
        <v>19</v>
      </c>
      <c r="G215" s="234" t="s">
        <v>19</v>
      </c>
      <c r="H215" s="234" t="s">
        <v>4659</v>
      </c>
      <c r="I215" s="234" t="s">
        <v>19</v>
      </c>
      <c r="J215" s="234" t="s">
        <v>4660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4661</v>
      </c>
      <c r="B216" s="232" t="s">
        <v>4662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1111</v>
      </c>
      <c r="B217" s="233" t="s">
        <v>4663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4664</v>
      </c>
      <c r="B218" s="234" t="s">
        <v>4665</v>
      </c>
      <c r="C218" s="234" t="s">
        <v>4666</v>
      </c>
      <c r="D218" s="234" t="s">
        <v>3760</v>
      </c>
      <c r="E218" s="234" t="s">
        <v>3546</v>
      </c>
      <c r="F218" s="234" t="s">
        <v>19</v>
      </c>
      <c r="G218" s="234" t="s">
        <v>19</v>
      </c>
      <c r="H218" s="234" t="s">
        <v>4667</v>
      </c>
      <c r="I218" s="234" t="s">
        <v>19</v>
      </c>
      <c r="J218" s="234" t="s">
        <v>4668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4669</v>
      </c>
      <c r="B219" s="234" t="s">
        <v>4670</v>
      </c>
      <c r="C219" s="234" t="s">
        <v>3551</v>
      </c>
      <c r="D219" s="234" t="s">
        <v>3552</v>
      </c>
      <c r="E219" s="234" t="s">
        <v>19</v>
      </c>
      <c r="F219" s="234" t="s">
        <v>3554</v>
      </c>
      <c r="G219" s="234" t="s">
        <v>19</v>
      </c>
      <c r="H219" s="234" t="s">
        <v>4671</v>
      </c>
      <c r="I219" s="234" t="s">
        <v>19</v>
      </c>
      <c r="J219" s="234" t="s">
        <v>4672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1115</v>
      </c>
      <c r="B220" s="233" t="s">
        <v>4673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4674</v>
      </c>
      <c r="B221" s="234" t="s">
        <v>4675</v>
      </c>
      <c r="C221" s="234" t="s">
        <v>4676</v>
      </c>
      <c r="D221" s="234" t="s">
        <v>4677</v>
      </c>
      <c r="E221" s="234" t="s">
        <v>19</v>
      </c>
      <c r="F221" s="234" t="s">
        <v>19</v>
      </c>
      <c r="G221" s="234" t="s">
        <v>19</v>
      </c>
      <c r="H221" s="234" t="s">
        <v>4678</v>
      </c>
      <c r="I221" s="234" t="s">
        <v>19</v>
      </c>
      <c r="J221" s="234" t="s">
        <v>4679</v>
      </c>
      <c r="K221" s="237">
        <f>IF(COUNTIF(L221:AY221,"&lt;&gt;")=0,"",SUMPRODUCT(((Recommendations[ImplStatus]="Implemented")+(Recommendations[ImplStatus]="Compensated"))*ISNUMBER(MATCH(Recommendations[Id],L221:AY221,0)))/COUNTIF(L221:AY221,"&lt;&gt;"))</f>
        <v>0</v>
      </c>
      <c r="L221" s="240" t="s">
        <v>34</v>
      </c>
      <c r="M221" s="240" t="s">
        <v>162</v>
      </c>
      <c r="N221" s="240" t="s">
        <v>236</v>
      </c>
      <c r="O221" s="240" t="s">
        <v>375</v>
      </c>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4680</v>
      </c>
      <c r="B222" s="234" t="s">
        <v>4681</v>
      </c>
      <c r="C222" s="234" t="s">
        <v>4682</v>
      </c>
      <c r="D222" s="234" t="s">
        <v>4683</v>
      </c>
      <c r="E222" s="234" t="s">
        <v>19</v>
      </c>
      <c r="F222" s="234" t="s">
        <v>19</v>
      </c>
      <c r="G222" s="234" t="s">
        <v>19</v>
      </c>
      <c r="H222" s="234" t="s">
        <v>4684</v>
      </c>
      <c r="I222" s="234" t="s">
        <v>19</v>
      </c>
      <c r="J222" s="234" t="s">
        <v>4685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4686</v>
      </c>
      <c r="B223" s="234" t="s">
        <v>4687</v>
      </c>
      <c r="C223" s="234" t="s">
        <v>4688</v>
      </c>
      <c r="D223" s="234" t="s">
        <v>19</v>
      </c>
      <c r="E223" s="234" t="s">
        <v>4689</v>
      </c>
      <c r="F223" s="234" t="s">
        <v>19</v>
      </c>
      <c r="G223" s="234" t="s">
        <v>19</v>
      </c>
      <c r="H223" s="234" t="s">
        <v>4690</v>
      </c>
      <c r="I223" s="234" t="s">
        <v>19</v>
      </c>
      <c r="J223" s="234" t="s">
        <v>4691</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4692</v>
      </c>
      <c r="B224" s="234" t="s">
        <v>4693</v>
      </c>
      <c r="C224" s="234" t="s">
        <v>4694</v>
      </c>
      <c r="D224" s="234" t="s">
        <v>19</v>
      </c>
      <c r="E224" s="234" t="s">
        <v>19</v>
      </c>
      <c r="F224" s="234" t="s">
        <v>19</v>
      </c>
      <c r="G224" s="234" t="s">
        <v>19</v>
      </c>
      <c r="H224" s="234" t="s">
        <v>4695</v>
      </c>
      <c r="I224" s="234" t="s">
        <v>19</v>
      </c>
      <c r="J224" s="234" t="s">
        <v>4696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4697</v>
      </c>
      <c r="B225" s="234" t="s">
        <v>4698</v>
      </c>
      <c r="C225" s="234" t="s">
        <v>4699</v>
      </c>
      <c r="D225" s="234" t="s">
        <v>19</v>
      </c>
      <c r="E225" s="234" t="s">
        <v>19</v>
      </c>
      <c r="F225" s="234" t="s">
        <v>19</v>
      </c>
      <c r="G225" s="234" t="s">
        <v>19</v>
      </c>
      <c r="H225" s="234" t="s">
        <v>4700</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4701</v>
      </c>
      <c r="B226" s="234" t="s">
        <v>4702</v>
      </c>
      <c r="C226" s="234" t="s">
        <v>4703</v>
      </c>
      <c r="D226" s="234" t="s">
        <v>19</v>
      </c>
      <c r="E226" s="234" t="s">
        <v>19</v>
      </c>
      <c r="F226" s="234" t="s">
        <v>19</v>
      </c>
      <c r="G226" s="234" t="s">
        <v>19</v>
      </c>
      <c r="H226" s="234" t="s">
        <v>4704</v>
      </c>
      <c r="I226" s="234" t="s">
        <v>19</v>
      </c>
      <c r="J226" s="234" t="s">
        <v>4705</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4706</v>
      </c>
      <c r="B227" s="234" t="s">
        <v>4707</v>
      </c>
      <c r="C227" s="234" t="s">
        <v>4708</v>
      </c>
      <c r="D227" s="234" t="s">
        <v>19</v>
      </c>
      <c r="E227" s="234" t="s">
        <v>19</v>
      </c>
      <c r="F227" s="234" t="s">
        <v>19</v>
      </c>
      <c r="G227" s="234" t="s">
        <v>19</v>
      </c>
      <c r="H227" s="234" t="s">
        <v>4709</v>
      </c>
      <c r="I227" s="234" t="s">
        <v>19</v>
      </c>
      <c r="J227" s="234" t="s">
        <v>4710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4711</v>
      </c>
      <c r="B228" s="234" t="s">
        <v>4712</v>
      </c>
      <c r="C228" s="234" t="s">
        <v>4713</v>
      </c>
      <c r="D228" s="234" t="s">
        <v>19</v>
      </c>
      <c r="E228" s="234" t="s">
        <v>19</v>
      </c>
      <c r="F228" s="234" t="s">
        <v>19</v>
      </c>
      <c r="G228" s="234" t="s">
        <v>19</v>
      </c>
      <c r="H228" s="234" t="s">
        <v>4714</v>
      </c>
      <c r="I228" s="234" t="s">
        <v>19</v>
      </c>
      <c r="J228" s="234" t="s">
        <v>4715</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4716</v>
      </c>
      <c r="B229" s="234" t="s">
        <v>4717</v>
      </c>
      <c r="C229" s="234" t="s">
        <v>4718</v>
      </c>
      <c r="D229" s="234" t="s">
        <v>19</v>
      </c>
      <c r="E229" s="234" t="s">
        <v>19</v>
      </c>
      <c r="F229" s="234" t="s">
        <v>19</v>
      </c>
      <c r="G229" s="234" t="s">
        <v>19</v>
      </c>
      <c r="H229" s="234" t="s">
        <v>4719</v>
      </c>
      <c r="I229" s="234" t="s">
        <v>19</v>
      </c>
      <c r="J229" s="234" t="s">
        <v>4720</v>
      </c>
      <c r="K229" s="237">
        <f>IF(COUNTIF(L229:AY229,"&lt;&gt;")=0,"",SUMPRODUCT(((Recommendations[ImplStatus]="Implemented")+(Recommendations[ImplStatus]="Compensated"))*ISNUMBER(MATCH(Recommendations[Id],L229:AY229,0)))/COUNTIF(L229:AY229,"&lt;&gt;"))</f>
        <v>0</v>
      </c>
      <c r="L229" s="240" t="s">
        <v>162</v>
      </c>
      <c r="M229" s="240" t="s">
        <v>375</v>
      </c>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1119</v>
      </c>
      <c r="B230" s="233" t="s">
        <v>4721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4722</v>
      </c>
      <c r="B231" s="234" t="s">
        <v>4723</v>
      </c>
      <c r="C231" s="234" t="s">
        <v>4724</v>
      </c>
      <c r="D231" s="234" t="s">
        <v>4725</v>
      </c>
      <c r="E231" s="234" t="s">
        <v>19</v>
      </c>
      <c r="F231" s="234" t="s">
        <v>19</v>
      </c>
      <c r="G231" s="234" t="s">
        <v>19</v>
      </c>
      <c r="H231" s="234" t="s">
        <v>4726</v>
      </c>
      <c r="I231" s="234" t="s">
        <v>19</v>
      </c>
      <c r="J231" s="234" t="s">
        <v>4727</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4728</v>
      </c>
      <c r="B232" s="234" t="s">
        <v>4729</v>
      </c>
      <c r="C232" s="234" t="s">
        <v>4730</v>
      </c>
      <c r="D232" s="234" t="s">
        <v>4731</v>
      </c>
      <c r="E232" s="234" t="s">
        <v>19</v>
      </c>
      <c r="F232" s="234" t="s">
        <v>19</v>
      </c>
      <c r="G232" s="234" t="s">
        <v>19</v>
      </c>
      <c r="H232" s="234" t="s">
        <v>4732</v>
      </c>
      <c r="I232" s="234" t="s">
        <v>19</v>
      </c>
      <c r="J232" s="234" t="s">
        <v>4733</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4734</v>
      </c>
      <c r="B233" s="234" t="s">
        <v>4735</v>
      </c>
      <c r="C233" s="234" t="s">
        <v>4736</v>
      </c>
      <c r="D233" s="234" t="s">
        <v>4737</v>
      </c>
      <c r="E233" s="234" t="s">
        <v>19</v>
      </c>
      <c r="F233" s="234" t="s">
        <v>19</v>
      </c>
      <c r="G233" s="234" t="s">
        <v>19</v>
      </c>
      <c r="H233" s="234" t="s">
        <v>4738</v>
      </c>
      <c r="I233" s="234" t="s">
        <v>19</v>
      </c>
      <c r="J233" s="234" t="s">
        <v>4739</v>
      </c>
      <c r="K233" s="237">
        <f>IF(COUNTIF(L233:AY233,"&lt;&gt;")=0,"",SUMPRODUCT(((Recommendations[ImplStatus]="Implemented")+(Recommendations[ImplStatus]="Compensated"))*ISNUMBER(MATCH(Recommendations[Id],L233:AY233,0)))/COUNTIF(L233:AY233,"&lt;&gt;"))</f>
        <v>0</v>
      </c>
      <c r="L233" s="240" t="s">
        <v>34</v>
      </c>
      <c r="M233" s="240" t="s">
        <v>454</v>
      </c>
      <c r="N233" s="240" t="s">
        <v>458</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4740</v>
      </c>
      <c r="B234" s="234" t="s">
        <v>4741</v>
      </c>
      <c r="C234" s="234" t="s">
        <v>4742</v>
      </c>
      <c r="D234" s="234" t="s">
        <v>4743</v>
      </c>
      <c r="E234" s="234" t="s">
        <v>19</v>
      </c>
      <c r="F234" s="234" t="s">
        <v>19</v>
      </c>
      <c r="G234" s="234" t="s">
        <v>19</v>
      </c>
      <c r="H234" s="234" t="s">
        <v>4744</v>
      </c>
      <c r="I234" s="234" t="s">
        <v>19</v>
      </c>
      <c r="J234" s="234" t="s">
        <v>4745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1123</v>
      </c>
      <c r="B235" s="233" t="s">
        <v>4746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4747</v>
      </c>
      <c r="B236" s="234" t="s">
        <v>4748</v>
      </c>
      <c r="C236" s="234" t="s">
        <v>4749</v>
      </c>
      <c r="D236" s="234" t="s">
        <v>4750</v>
      </c>
      <c r="E236" s="234" t="s">
        <v>19</v>
      </c>
      <c r="F236" s="234" t="s">
        <v>19</v>
      </c>
      <c r="G236" s="234" t="s">
        <v>19</v>
      </c>
      <c r="H236" s="234" t="s">
        <v>4751</v>
      </c>
      <c r="I236" s="234" t="s">
        <v>19</v>
      </c>
      <c r="J236" s="234" t="s">
        <v>4752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4753</v>
      </c>
      <c r="B237" s="234" t="s">
        <v>4754</v>
      </c>
      <c r="C237" s="234" t="s">
        <v>4755</v>
      </c>
      <c r="D237" s="234" t="s">
        <v>4756</v>
      </c>
      <c r="E237" s="234" t="s">
        <v>19</v>
      </c>
      <c r="F237" s="234" t="s">
        <v>19</v>
      </c>
      <c r="G237" s="234" t="s">
        <v>4757</v>
      </c>
      <c r="H237" s="234" t="s">
        <v>4758</v>
      </c>
      <c r="I237" s="234" t="s">
        <v>3988</v>
      </c>
      <c r="J237" s="234" t="s">
        <v>4759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4760</v>
      </c>
      <c r="B238" s="234" t="s">
        <v>4761</v>
      </c>
      <c r="C238" s="234" t="s">
        <v>4762</v>
      </c>
      <c r="D238" s="234" t="s">
        <v>19</v>
      </c>
      <c r="E238" s="234" t="s">
        <v>19</v>
      </c>
      <c r="F238" s="234" t="s">
        <v>19</v>
      </c>
      <c r="G238" s="234" t="s">
        <v>19</v>
      </c>
      <c r="H238" s="234" t="s">
        <v>4763</v>
      </c>
      <c r="I238" s="234" t="s">
        <v>4764</v>
      </c>
      <c r="J238" s="234" t="s">
        <v>4765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4766</v>
      </c>
      <c r="B239" s="234" t="s">
        <v>4767</v>
      </c>
      <c r="C239" s="234" t="s">
        <v>4768</v>
      </c>
      <c r="D239" s="234" t="s">
        <v>19</v>
      </c>
      <c r="E239" s="234" t="s">
        <v>19</v>
      </c>
      <c r="F239" s="234" t="s">
        <v>19</v>
      </c>
      <c r="G239" s="234" t="s">
        <v>19</v>
      </c>
      <c r="H239" s="234" t="s">
        <v>4769</v>
      </c>
      <c r="I239" s="234" t="s">
        <v>3988</v>
      </c>
      <c r="J239" s="234" t="s">
        <v>4770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4771</v>
      </c>
      <c r="B240" s="234" t="s">
        <v>4772</v>
      </c>
      <c r="C240" s="234" t="s">
        <v>4773</v>
      </c>
      <c r="D240" s="234" t="s">
        <v>4774</v>
      </c>
      <c r="E240" s="234" t="s">
        <v>19</v>
      </c>
      <c r="F240" s="234" t="s">
        <v>19</v>
      </c>
      <c r="G240" s="234" t="s">
        <v>19</v>
      </c>
      <c r="H240" s="234" t="s">
        <v>4775</v>
      </c>
      <c r="I240" s="234" t="s">
        <v>19</v>
      </c>
      <c r="J240" s="234" t="s">
        <v>4776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1127</v>
      </c>
      <c r="B241" s="233" t="s">
        <v>4777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4778</v>
      </c>
      <c r="B242" s="234" t="s">
        <v>4779</v>
      </c>
      <c r="C242" s="234" t="s">
        <v>4780</v>
      </c>
      <c r="D242" s="234" t="s">
        <v>19</v>
      </c>
      <c r="E242" s="234" t="s">
        <v>19</v>
      </c>
      <c r="F242" s="234" t="s">
        <v>4781</v>
      </c>
      <c r="G242" s="234" t="s">
        <v>19</v>
      </c>
      <c r="H242" s="234" t="s">
        <v>4782</v>
      </c>
      <c r="I242" s="234" t="s">
        <v>19</v>
      </c>
      <c r="J242" s="234" t="s">
        <v>4783</v>
      </c>
      <c r="K242" s="237">
        <f>IF(COUNTIF(L242:AY242,"&lt;&gt;")=0,"",SUMPRODUCT(((Recommendations[ImplStatus]="Implemented")+(Recommendations[ImplStatus]="Compensated"))*ISNUMBER(MATCH(Recommendations[Id],L242:AY242,0)))/COUNTIF(L242:AY242,"&lt;&gt;"))</f>
        <v>0</v>
      </c>
      <c r="L242" s="240" t="s">
        <v>236</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1131</v>
      </c>
      <c r="B243" s="233" t="s">
        <v>4784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4785</v>
      </c>
      <c r="B244" s="234" t="s">
        <v>4786</v>
      </c>
      <c r="C244" s="234" t="s">
        <v>4787</v>
      </c>
      <c r="D244" s="234" t="s">
        <v>19</v>
      </c>
      <c r="E244" s="234" t="s">
        <v>19</v>
      </c>
      <c r="F244" s="234" t="s">
        <v>4788</v>
      </c>
      <c r="G244" s="234" t="s">
        <v>19</v>
      </c>
      <c r="H244" s="234" t="s">
        <v>4789</v>
      </c>
      <c r="I244" s="234" t="s">
        <v>4790</v>
      </c>
      <c r="J244" s="234" t="s">
        <v>4791</v>
      </c>
      <c r="K244" s="237">
        <f>IF(COUNTIF(L244:AY244,"&lt;&gt;")=0,"",SUMPRODUCT(((Recommendations[ImplStatus]="Implemented")+(Recommendations[ImplStatus]="Compensated"))*ISNUMBER(MATCH(Recommendations[Id],L244:AY244,0)))/COUNTIF(L244:AY244,"&lt;&gt;"))</f>
        <v>0</v>
      </c>
      <c r="L244" s="240" t="s">
        <v>241</v>
      </c>
      <c r="M244" s="240" t="s">
        <v>409</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4792</v>
      </c>
      <c r="B245" s="234" t="s">
        <v>4793</v>
      </c>
      <c r="C245" s="234" t="s">
        <v>4794</v>
      </c>
      <c r="D245" s="234" t="s">
        <v>4795</v>
      </c>
      <c r="E245" s="234" t="s">
        <v>19</v>
      </c>
      <c r="F245" s="234" t="s">
        <v>19</v>
      </c>
      <c r="G245" s="234" t="s">
        <v>19</v>
      </c>
      <c r="H245" s="234" t="s">
        <v>4796</v>
      </c>
      <c r="I245" s="234" t="s">
        <v>19</v>
      </c>
      <c r="J245" s="234" t="s">
        <v>4797</v>
      </c>
      <c r="K245" s="237">
        <f>IF(COUNTIF(L245:AY245,"&lt;&gt;")=0,"",SUMPRODUCT(((Recommendations[ImplStatus]="Implemented")+(Recommendations[ImplStatus]="Compensated"))*ISNUMBER(MATCH(Recommendations[Id],L245:AY245,0)))/COUNTIF(L245:AY245,"&lt;&gt;"))</f>
        <v>0</v>
      </c>
      <c r="L245" s="240" t="s">
        <v>241</v>
      </c>
      <c r="M245" s="240" t="s">
        <v>409</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4798</v>
      </c>
      <c r="B246" s="234" t="s">
        <v>4799</v>
      </c>
      <c r="C246" s="234" t="s">
        <v>4800</v>
      </c>
      <c r="D246" s="234" t="s">
        <v>19</v>
      </c>
      <c r="E246" s="234" t="s">
        <v>19</v>
      </c>
      <c r="F246" s="234" t="s">
        <v>19</v>
      </c>
      <c r="G246" s="234" t="s">
        <v>19</v>
      </c>
      <c r="H246" s="234" t="s">
        <v>4801</v>
      </c>
      <c r="I246" s="234" t="s">
        <v>19</v>
      </c>
      <c r="J246" s="234" t="s">
        <v>4802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1135</v>
      </c>
      <c r="B247" s="233" t="s">
        <v>4803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4804</v>
      </c>
      <c r="B248" s="234" t="s">
        <v>4805</v>
      </c>
      <c r="C248" s="234" t="s">
        <v>4806</v>
      </c>
      <c r="D248" s="234" t="s">
        <v>4807</v>
      </c>
      <c r="E248" s="234" t="s">
        <v>19</v>
      </c>
      <c r="F248" s="234" t="s">
        <v>19</v>
      </c>
      <c r="G248" s="234" t="s">
        <v>19</v>
      </c>
      <c r="H248" s="234" t="s">
        <v>4808</v>
      </c>
      <c r="I248" s="234" t="s">
        <v>4809</v>
      </c>
      <c r="J248" s="234" t="s">
        <v>4810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4811</v>
      </c>
      <c r="B249" s="234" t="s">
        <v>4812</v>
      </c>
      <c r="C249" s="234" t="s">
        <v>4806</v>
      </c>
      <c r="D249" s="234" t="s">
        <v>4813</v>
      </c>
      <c r="E249" s="234" t="s">
        <v>19</v>
      </c>
      <c r="F249" s="234" t="s">
        <v>19</v>
      </c>
      <c r="G249" s="234" t="s">
        <v>19</v>
      </c>
      <c r="H249" s="234" t="s">
        <v>4808</v>
      </c>
      <c r="I249" s="234" t="s">
        <v>4814</v>
      </c>
      <c r="J249" s="234" t="s">
        <v>4815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4816</v>
      </c>
      <c r="B250" s="234" t="s">
        <v>4817</v>
      </c>
      <c r="C250" s="234" t="s">
        <v>4818</v>
      </c>
      <c r="D250" s="234" t="s">
        <v>4819</v>
      </c>
      <c r="E250" s="234" t="s">
        <v>19</v>
      </c>
      <c r="F250" s="234" t="s">
        <v>19</v>
      </c>
      <c r="G250" s="234" t="s">
        <v>19</v>
      </c>
      <c r="H250" s="234" t="s">
        <v>4820</v>
      </c>
      <c r="I250" s="234" t="s">
        <v>19</v>
      </c>
      <c r="J250" s="234" t="s">
        <v>4821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4822</v>
      </c>
      <c r="B251" s="232" t="s">
        <v>4823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1141</v>
      </c>
      <c r="B252" s="233" t="s">
        <v>4824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4825</v>
      </c>
      <c r="B253" s="234" t="s">
        <v>4826</v>
      </c>
      <c r="C253" s="234" t="s">
        <v>4827</v>
      </c>
      <c r="D253" s="234" t="s">
        <v>3760</v>
      </c>
      <c r="E253" s="234" t="s">
        <v>3546</v>
      </c>
      <c r="F253" s="234" t="s">
        <v>19</v>
      </c>
      <c r="G253" s="234" t="s">
        <v>19</v>
      </c>
      <c r="H253" s="234" t="s">
        <v>4828</v>
      </c>
      <c r="I253" s="234" t="s">
        <v>19</v>
      </c>
      <c r="J253" s="234" t="s">
        <v>4829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4830</v>
      </c>
      <c r="B254" s="234" t="s">
        <v>4831</v>
      </c>
      <c r="C254" s="234" t="s">
        <v>3551</v>
      </c>
      <c r="D254" s="234" t="s">
        <v>3552</v>
      </c>
      <c r="E254" s="234" t="s">
        <v>19</v>
      </c>
      <c r="F254" s="234" t="s">
        <v>3554</v>
      </c>
      <c r="G254" s="234" t="s">
        <v>19</v>
      </c>
      <c r="H254" s="234" t="s">
        <v>4832</v>
      </c>
      <c r="I254" s="234" t="s">
        <v>19</v>
      </c>
      <c r="J254" s="234" t="s">
        <v>4833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1145</v>
      </c>
      <c r="B255" s="233" t="s">
        <v>4834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4835</v>
      </c>
      <c r="B256" s="234" t="s">
        <v>4836</v>
      </c>
      <c r="C256" s="234" t="s">
        <v>4837</v>
      </c>
      <c r="D256" s="234" t="s">
        <v>4838</v>
      </c>
      <c r="E256" s="234" t="s">
        <v>4839</v>
      </c>
      <c r="F256" s="234" t="s">
        <v>4840</v>
      </c>
      <c r="G256" s="234" t="s">
        <v>19</v>
      </c>
      <c r="H256" s="234" t="s">
        <v>4841</v>
      </c>
      <c r="I256" s="234" t="s">
        <v>19</v>
      </c>
      <c r="J256" s="234" t="s">
        <v>4842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4843</v>
      </c>
      <c r="B257" s="234" t="s">
        <v>4844</v>
      </c>
      <c r="C257" s="234" t="s">
        <v>4845</v>
      </c>
      <c r="D257" s="234" t="s">
        <v>4846</v>
      </c>
      <c r="E257" s="234" t="s">
        <v>19</v>
      </c>
      <c r="F257" s="234" t="s">
        <v>19</v>
      </c>
      <c r="G257" s="234" t="s">
        <v>19</v>
      </c>
      <c r="H257" s="234" t="s">
        <v>4847</v>
      </c>
      <c r="I257" s="234" t="s">
        <v>19</v>
      </c>
      <c r="J257" s="234" t="s">
        <v>4848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1150</v>
      </c>
      <c r="B258" s="233" t="s">
        <v>4849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4850</v>
      </c>
      <c r="B259" s="234" t="s">
        <v>4851</v>
      </c>
      <c r="C259" s="234" t="s">
        <v>4852</v>
      </c>
      <c r="D259" s="234" t="s">
        <v>4853</v>
      </c>
      <c r="E259" s="234" t="s">
        <v>4854</v>
      </c>
      <c r="F259" s="234" t="s">
        <v>19</v>
      </c>
      <c r="G259" s="234" t="s">
        <v>19</v>
      </c>
      <c r="H259" s="234" t="s">
        <v>4855</v>
      </c>
      <c r="I259" s="234" t="s">
        <v>19</v>
      </c>
      <c r="J259" s="234" t="s">
        <v>4856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4857</v>
      </c>
      <c r="B260" s="234" t="s">
        <v>4858</v>
      </c>
      <c r="C260" s="234" t="s">
        <v>4859</v>
      </c>
      <c r="D260" s="234" t="s">
        <v>19</v>
      </c>
      <c r="E260" s="234" t="s">
        <v>19</v>
      </c>
      <c r="F260" s="234" t="s">
        <v>19</v>
      </c>
      <c r="G260" s="234" t="s">
        <v>19</v>
      </c>
      <c r="H260" s="234" t="s">
        <v>4860</v>
      </c>
      <c r="I260" s="234" t="s">
        <v>4861</v>
      </c>
      <c r="J260" s="234" t="s">
        <v>4862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4863</v>
      </c>
      <c r="B261" s="234" t="s">
        <v>4864</v>
      </c>
      <c r="C261" s="234" t="s">
        <v>4865</v>
      </c>
      <c r="D261" s="234" t="s">
        <v>4866</v>
      </c>
      <c r="E261" s="234" t="s">
        <v>19</v>
      </c>
      <c r="F261" s="234" t="s">
        <v>19</v>
      </c>
      <c r="G261" s="234" t="s">
        <v>19</v>
      </c>
      <c r="H261" s="234" t="s">
        <v>4867</v>
      </c>
      <c r="I261" s="234" t="s">
        <v>4868</v>
      </c>
      <c r="J261" s="234" t="s">
        <v>4869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4870</v>
      </c>
      <c r="B262" s="234" t="s">
        <v>4871</v>
      </c>
      <c r="C262" s="234" t="s">
        <v>4872</v>
      </c>
      <c r="D262" s="234" t="s">
        <v>4873</v>
      </c>
      <c r="E262" s="234" t="s">
        <v>19</v>
      </c>
      <c r="F262" s="234" t="s">
        <v>19</v>
      </c>
      <c r="G262" s="234" t="s">
        <v>19</v>
      </c>
      <c r="H262" s="234" t="s">
        <v>4874</v>
      </c>
      <c r="I262" s="234" t="s">
        <v>4875</v>
      </c>
      <c r="J262" s="234" t="s">
        <v>4876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4877</v>
      </c>
      <c r="B263" s="234" t="s">
        <v>4878</v>
      </c>
      <c r="C263" s="234" t="s">
        <v>4879</v>
      </c>
      <c r="D263" s="234" t="s">
        <v>4880</v>
      </c>
      <c r="E263" s="234" t="s">
        <v>19</v>
      </c>
      <c r="F263" s="234" t="s">
        <v>19</v>
      </c>
      <c r="G263" s="234" t="s">
        <v>4881</v>
      </c>
      <c r="H263" s="234" t="s">
        <v>3784</v>
      </c>
      <c r="I263" s="234" t="s">
        <v>4882</v>
      </c>
      <c r="J263" s="234" t="s">
        <v>4883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4884</v>
      </c>
      <c r="B264" s="234" t="s">
        <v>4885</v>
      </c>
      <c r="C264" s="234" t="s">
        <v>4872</v>
      </c>
      <c r="D264" s="234" t="s">
        <v>4886</v>
      </c>
      <c r="E264" s="234" t="s">
        <v>19</v>
      </c>
      <c r="F264" s="234" t="s">
        <v>19</v>
      </c>
      <c r="G264" s="234" t="s">
        <v>19</v>
      </c>
      <c r="H264" s="234" t="s">
        <v>4887</v>
      </c>
      <c r="I264" s="234" t="s">
        <v>19</v>
      </c>
      <c r="J264" s="234" t="s">
        <v>4888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1154</v>
      </c>
      <c r="B265" s="233" t="s">
        <v>4889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4890</v>
      </c>
      <c r="B266" s="234" t="s">
        <v>4891</v>
      </c>
      <c r="C266" s="234" t="s">
        <v>4892</v>
      </c>
      <c r="D266" s="234" t="s">
        <v>4893</v>
      </c>
      <c r="E266" s="234" t="s">
        <v>4894</v>
      </c>
      <c r="F266" s="234" t="s">
        <v>19</v>
      </c>
      <c r="G266" s="234" t="s">
        <v>4895</v>
      </c>
      <c r="H266" s="234" t="s">
        <v>4896</v>
      </c>
      <c r="I266" s="234" t="s">
        <v>4897</v>
      </c>
      <c r="J266" s="234" t="s">
        <v>4898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4899</v>
      </c>
      <c r="B267" s="234" t="s">
        <v>4900</v>
      </c>
      <c r="C267" s="234" t="s">
        <v>4901</v>
      </c>
      <c r="D267" s="234" t="s">
        <v>4902</v>
      </c>
      <c r="E267" s="234" t="s">
        <v>19</v>
      </c>
      <c r="F267" s="234" t="s">
        <v>19</v>
      </c>
      <c r="G267" s="234" t="s">
        <v>19</v>
      </c>
      <c r="H267" s="234" t="s">
        <v>4903</v>
      </c>
      <c r="I267" s="234" t="s">
        <v>19</v>
      </c>
      <c r="J267" s="234" t="s">
        <v>4904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4905</v>
      </c>
      <c r="B268" s="234" t="s">
        <v>4906</v>
      </c>
      <c r="C268" s="234" t="s">
        <v>4907</v>
      </c>
      <c r="D268" s="234" t="s">
        <v>4902</v>
      </c>
      <c r="E268" s="234" t="s">
        <v>19</v>
      </c>
      <c r="F268" s="234" t="s">
        <v>19</v>
      </c>
      <c r="G268" s="234" t="s">
        <v>4908</v>
      </c>
      <c r="H268" s="234" t="s">
        <v>4909</v>
      </c>
      <c r="I268" s="234" t="s">
        <v>19</v>
      </c>
      <c r="J268" s="234" t="s">
        <v>4910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4911</v>
      </c>
      <c r="B269" s="234" t="s">
        <v>4912</v>
      </c>
      <c r="C269" s="234" t="s">
        <v>4907</v>
      </c>
      <c r="D269" s="234" t="s">
        <v>4913</v>
      </c>
      <c r="E269" s="234" t="s">
        <v>19</v>
      </c>
      <c r="F269" s="234" t="s">
        <v>19</v>
      </c>
      <c r="G269" s="234" t="s">
        <v>19</v>
      </c>
      <c r="H269" s="234" t="s">
        <v>4914</v>
      </c>
      <c r="I269" s="234" t="s">
        <v>19</v>
      </c>
      <c r="J269" s="234" t="s">
        <v>4915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4916</v>
      </c>
      <c r="B270" s="234" t="s">
        <v>4917</v>
      </c>
      <c r="C270" s="234" t="s">
        <v>4918</v>
      </c>
      <c r="D270" s="234" t="s">
        <v>4919</v>
      </c>
      <c r="E270" s="234" t="s">
        <v>19</v>
      </c>
      <c r="F270" s="234" t="s">
        <v>19</v>
      </c>
      <c r="G270" s="234" t="s">
        <v>19</v>
      </c>
      <c r="H270" s="234" t="s">
        <v>4920</v>
      </c>
      <c r="I270" s="234" t="s">
        <v>19</v>
      </c>
      <c r="J270" s="234" t="s">
        <v>4921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4922</v>
      </c>
      <c r="B271" s="234" t="s">
        <v>4923</v>
      </c>
      <c r="C271" s="234" t="s">
        <v>4924</v>
      </c>
      <c r="D271" s="234" t="s">
        <v>4925</v>
      </c>
      <c r="E271" s="234" t="s">
        <v>19</v>
      </c>
      <c r="F271" s="234" t="s">
        <v>19</v>
      </c>
      <c r="G271" s="234" t="s">
        <v>19</v>
      </c>
      <c r="H271" s="234" t="s">
        <v>4926</v>
      </c>
      <c r="I271" s="234" t="s">
        <v>4927</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4928</v>
      </c>
      <c r="B272" s="234" t="s">
        <v>4929</v>
      </c>
      <c r="C272" s="234" t="s">
        <v>4930</v>
      </c>
      <c r="D272" s="234" t="s">
        <v>4931</v>
      </c>
      <c r="E272" s="234" t="s">
        <v>19</v>
      </c>
      <c r="F272" s="234" t="s">
        <v>19</v>
      </c>
      <c r="G272" s="234" t="s">
        <v>19</v>
      </c>
      <c r="H272" s="234" t="s">
        <v>4932</v>
      </c>
      <c r="I272" s="234" t="s">
        <v>4933</v>
      </c>
      <c r="J272" s="234" t="s">
        <v>4934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1158</v>
      </c>
      <c r="B273" s="233" t="s">
        <v>4935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4936</v>
      </c>
      <c r="B274" s="234" t="s">
        <v>4937</v>
      </c>
      <c r="C274" s="234" t="s">
        <v>4938</v>
      </c>
      <c r="D274" s="234" t="s">
        <v>4931</v>
      </c>
      <c r="E274" s="234" t="s">
        <v>4939</v>
      </c>
      <c r="F274" s="234" t="s">
        <v>19</v>
      </c>
      <c r="G274" s="234" t="s">
        <v>19</v>
      </c>
      <c r="H274" s="234" t="s">
        <v>4940</v>
      </c>
      <c r="I274" s="234" t="s">
        <v>19</v>
      </c>
      <c r="J274" s="234" t="s">
        <v>4941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4942</v>
      </c>
      <c r="B275" s="234" t="s">
        <v>4943</v>
      </c>
      <c r="C275" s="234" t="s">
        <v>4944</v>
      </c>
      <c r="D275" s="234" t="s">
        <v>4945</v>
      </c>
      <c r="E275" s="234" t="s">
        <v>19</v>
      </c>
      <c r="F275" s="234" t="s">
        <v>19</v>
      </c>
      <c r="G275" s="234" t="s">
        <v>19</v>
      </c>
      <c r="H275" s="234" t="s">
        <v>4946</v>
      </c>
      <c r="I275" s="234" t="s">
        <v>19</v>
      </c>
      <c r="J275" s="234" t="s">
        <v>4947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4948</v>
      </c>
      <c r="B276" s="234" t="s">
        <v>4949</v>
      </c>
      <c r="C276" s="234" t="s">
        <v>4950</v>
      </c>
      <c r="D276" s="234" t="s">
        <v>4951</v>
      </c>
      <c r="E276" s="234" t="s">
        <v>19</v>
      </c>
      <c r="F276" s="234" t="s">
        <v>4952</v>
      </c>
      <c r="G276" s="234" t="s">
        <v>19</v>
      </c>
      <c r="H276" s="234" t="s">
        <v>4953</v>
      </c>
      <c r="I276" s="234" t="s">
        <v>4954</v>
      </c>
      <c r="J276" s="234" t="s">
        <v>4955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4956</v>
      </c>
      <c r="B277" s="233" t="s">
        <v>4957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4958</v>
      </c>
      <c r="B278" s="234" t="s">
        <v>4959</v>
      </c>
      <c r="C278" s="234" t="s">
        <v>4960</v>
      </c>
      <c r="D278" s="234" t="s">
        <v>4961</v>
      </c>
      <c r="E278" s="234" t="s">
        <v>19</v>
      </c>
      <c r="F278" s="234" t="s">
        <v>4962</v>
      </c>
      <c r="G278" s="234" t="s">
        <v>19</v>
      </c>
      <c r="H278" s="234" t="s">
        <v>4963</v>
      </c>
      <c r="I278" s="234" t="s">
        <v>19</v>
      </c>
      <c r="J278" s="234" t="s">
        <v>4964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4965</v>
      </c>
      <c r="B279" s="232" t="s">
        <v>4966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1164</v>
      </c>
      <c r="B280" s="233" t="s">
        <v>4967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4968</v>
      </c>
      <c r="B281" s="234" t="s">
        <v>4969</v>
      </c>
      <c r="C281" s="234" t="s">
        <v>4970</v>
      </c>
      <c r="D281" s="234" t="s">
        <v>4971</v>
      </c>
      <c r="E281" s="234" t="s">
        <v>4972</v>
      </c>
      <c r="F281" s="234" t="s">
        <v>19</v>
      </c>
      <c r="G281" s="234" t="s">
        <v>19</v>
      </c>
      <c r="H281" s="234" t="s">
        <v>4973</v>
      </c>
      <c r="I281" s="234" t="s">
        <v>19</v>
      </c>
      <c r="J281" s="234" t="s">
        <v>4974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4975</v>
      </c>
      <c r="B282" s="234" t="s">
        <v>4976</v>
      </c>
      <c r="C282" s="234" t="s">
        <v>4977</v>
      </c>
      <c r="D282" s="234" t="s">
        <v>19</v>
      </c>
      <c r="E282" s="234" t="s">
        <v>19</v>
      </c>
      <c r="F282" s="234" t="s">
        <v>19</v>
      </c>
      <c r="G282" s="234" t="s">
        <v>19</v>
      </c>
      <c r="H282" s="234" t="s">
        <v>4978</v>
      </c>
      <c r="I282" s="234" t="s">
        <v>19</v>
      </c>
      <c r="J282" s="234" t="s">
        <v>4979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4980</v>
      </c>
      <c r="B283" s="234" t="s">
        <v>4981</v>
      </c>
      <c r="C283" s="234" t="s">
        <v>4982</v>
      </c>
      <c r="D283" s="234" t="s">
        <v>19</v>
      </c>
      <c r="E283" s="234" t="s">
        <v>19</v>
      </c>
      <c r="F283" s="234" t="s">
        <v>19</v>
      </c>
      <c r="G283" s="234" t="s">
        <v>19</v>
      </c>
      <c r="H283" s="234" t="s">
        <v>4983</v>
      </c>
      <c r="I283" s="234" t="s">
        <v>19</v>
      </c>
      <c r="J283" s="234" t="s">
        <v>4984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4985</v>
      </c>
      <c r="B284" s="234" t="s">
        <v>4986</v>
      </c>
      <c r="C284" s="234" t="s">
        <v>4987</v>
      </c>
      <c r="D284" s="234" t="s">
        <v>4988</v>
      </c>
      <c r="E284" s="234" t="s">
        <v>19</v>
      </c>
      <c r="F284" s="234" t="s">
        <v>19</v>
      </c>
      <c r="G284" s="234" t="s">
        <v>19</v>
      </c>
      <c r="H284" s="234" t="s">
        <v>4989</v>
      </c>
      <c r="I284" s="234" t="s">
        <v>19</v>
      </c>
      <c r="J284" s="234" t="s">
        <v>4990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1168</v>
      </c>
      <c r="B285" s="233" t="s">
        <v>4991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4992</v>
      </c>
      <c r="B286" s="234" t="s">
        <v>4993</v>
      </c>
      <c r="C286" s="234" t="s">
        <v>4994</v>
      </c>
      <c r="D286" s="234" t="s">
        <v>4995</v>
      </c>
      <c r="E286" s="234" t="s">
        <v>19</v>
      </c>
      <c r="F286" s="234" t="s">
        <v>19</v>
      </c>
      <c r="G286" s="234" t="s">
        <v>19</v>
      </c>
      <c r="H286" s="234" t="s">
        <v>4996</v>
      </c>
      <c r="I286" s="234" t="s">
        <v>4997</v>
      </c>
      <c r="J286" s="234" t="s">
        <v>4998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1172</v>
      </c>
      <c r="B287" s="233" t="s">
        <v>4999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5000</v>
      </c>
      <c r="B288" s="234" t="s">
        <v>5001</v>
      </c>
      <c r="C288" s="234" t="s">
        <v>5002</v>
      </c>
      <c r="D288" s="234" t="s">
        <v>5003</v>
      </c>
      <c r="E288" s="234" t="s">
        <v>5004</v>
      </c>
      <c r="F288" s="234" t="s">
        <v>5005</v>
      </c>
      <c r="G288" s="234" t="s">
        <v>5006</v>
      </c>
      <c r="H288" s="234" t="s">
        <v>5007</v>
      </c>
      <c r="I288" s="234" t="s">
        <v>3988</v>
      </c>
      <c r="J288" s="234" t="s">
        <v>5008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5009</v>
      </c>
      <c r="B289" s="234" t="s">
        <v>5010</v>
      </c>
      <c r="C289" s="234" t="s">
        <v>5011</v>
      </c>
      <c r="D289" s="234" t="s">
        <v>19</v>
      </c>
      <c r="E289" s="234" t="s">
        <v>5004</v>
      </c>
      <c r="F289" s="234" t="s">
        <v>19</v>
      </c>
      <c r="G289" s="234" t="s">
        <v>5012</v>
      </c>
      <c r="H289" s="234" t="s">
        <v>5013</v>
      </c>
      <c r="I289" s="234" t="s">
        <v>5014</v>
      </c>
      <c r="J289" s="234" t="s">
        <v>5015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5016</v>
      </c>
      <c r="B290" s="234" t="s">
        <v>5017</v>
      </c>
      <c r="C290" s="234" t="s">
        <v>5018</v>
      </c>
      <c r="D290" s="234" t="s">
        <v>19</v>
      </c>
      <c r="E290" s="234" t="s">
        <v>5019</v>
      </c>
      <c r="F290" s="234" t="s">
        <v>19</v>
      </c>
      <c r="G290" s="234" t="s">
        <v>5020</v>
      </c>
      <c r="H290" s="234" t="s">
        <v>5021</v>
      </c>
      <c r="I290" s="234" t="s">
        <v>5022</v>
      </c>
      <c r="J290" s="234" t="s">
        <v>5023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5024</v>
      </c>
      <c r="B291" s="234" t="s">
        <v>5025</v>
      </c>
      <c r="C291" s="234" t="s">
        <v>5026</v>
      </c>
      <c r="D291" s="234" t="s">
        <v>19</v>
      </c>
      <c r="E291" s="234" t="s">
        <v>19</v>
      </c>
      <c r="F291" s="234" t="s">
        <v>19</v>
      </c>
      <c r="G291" s="234" t="s">
        <v>19</v>
      </c>
      <c r="H291" s="234" t="s">
        <v>5027</v>
      </c>
      <c r="I291" s="234" t="s">
        <v>3988</v>
      </c>
      <c r="J291" s="234" t="s">
        <v>5028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1176</v>
      </c>
      <c r="B292" s="233" t="s">
        <v>5029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5030</v>
      </c>
      <c r="B293" s="234" t="s">
        <v>5031</v>
      </c>
      <c r="C293" s="234" t="s">
        <v>5032</v>
      </c>
      <c r="D293" s="234" t="s">
        <v>5033</v>
      </c>
      <c r="E293" s="234" t="s">
        <v>19</v>
      </c>
      <c r="F293" s="234" t="s">
        <v>19</v>
      </c>
      <c r="G293" s="234" t="s">
        <v>19</v>
      </c>
      <c r="H293" s="234" t="s">
        <v>5034</v>
      </c>
      <c r="I293" s="234" t="s">
        <v>5035</v>
      </c>
      <c r="J293" s="234" t="s">
        <v>5036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5037</v>
      </c>
      <c r="B294" s="234" t="s">
        <v>5038</v>
      </c>
      <c r="C294" s="234" t="s">
        <v>5039</v>
      </c>
      <c r="D294" s="234" t="s">
        <v>5033</v>
      </c>
      <c r="E294" s="234" t="s">
        <v>19</v>
      </c>
      <c r="F294" s="234" t="s">
        <v>5040</v>
      </c>
      <c r="G294" s="234" t="s">
        <v>19</v>
      </c>
      <c r="H294" s="234" t="s">
        <v>5041</v>
      </c>
      <c r="I294" s="234" t="s">
        <v>3958</v>
      </c>
      <c r="J294" s="234" t="s">
        <v>5042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5043</v>
      </c>
      <c r="B295" s="234" t="s">
        <v>5044</v>
      </c>
      <c r="C295" s="234" t="s">
        <v>5045</v>
      </c>
      <c r="D295" s="234" t="s">
        <v>5046</v>
      </c>
      <c r="E295" s="234" t="s">
        <v>19</v>
      </c>
      <c r="F295" s="234" t="s">
        <v>19</v>
      </c>
      <c r="G295" s="234" t="s">
        <v>19</v>
      </c>
      <c r="H295" s="234" t="s">
        <v>5047</v>
      </c>
      <c r="I295" s="234" t="s">
        <v>3958</v>
      </c>
      <c r="J295" s="234" t="s">
        <v>5048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1180</v>
      </c>
      <c r="B296" s="233" t="s">
        <v>5049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5050</v>
      </c>
      <c r="B297" s="234" t="s">
        <v>5051</v>
      </c>
      <c r="C297" s="234" t="s">
        <v>5052</v>
      </c>
      <c r="D297" s="234" t="s">
        <v>5046</v>
      </c>
      <c r="E297" s="234" t="s">
        <v>19</v>
      </c>
      <c r="F297" s="234" t="s">
        <v>5053</v>
      </c>
      <c r="G297" s="234" t="s">
        <v>19</v>
      </c>
      <c r="H297" s="234" t="s">
        <v>5054</v>
      </c>
      <c r="I297" s="234" t="s">
        <v>19</v>
      </c>
      <c r="J297" s="234" t="s">
        <v>5055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5056</v>
      </c>
      <c r="B298" s="234" t="s">
        <v>5057</v>
      </c>
      <c r="C298" s="234" t="s">
        <v>5058</v>
      </c>
      <c r="D298" s="234" t="s">
        <v>5059</v>
      </c>
      <c r="E298" s="234" t="s">
        <v>19</v>
      </c>
      <c r="F298" s="234" t="s">
        <v>19</v>
      </c>
      <c r="G298" s="234" t="s">
        <v>5060</v>
      </c>
      <c r="H298" s="234" t="s">
        <v>5061</v>
      </c>
      <c r="I298" s="234" t="s">
        <v>5061</v>
      </c>
      <c r="J298" s="234" t="s">
        <v>5062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5063</v>
      </c>
      <c r="B299" s="234" t="s">
        <v>5064</v>
      </c>
      <c r="C299" s="234" t="s">
        <v>5065</v>
      </c>
      <c r="D299" s="234" t="s">
        <v>19</v>
      </c>
      <c r="E299" s="234" t="s">
        <v>19</v>
      </c>
      <c r="F299" s="234" t="s">
        <v>19</v>
      </c>
      <c r="G299" s="234" t="s">
        <v>19</v>
      </c>
      <c r="H299" s="234" t="s">
        <v>5066</v>
      </c>
      <c r="I299" s="234" t="s">
        <v>5067</v>
      </c>
      <c r="J299" s="234" t="s">
        <v>5068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5069</v>
      </c>
      <c r="B300" s="234" t="s">
        <v>5070</v>
      </c>
      <c r="C300" s="234" t="s">
        <v>5071</v>
      </c>
      <c r="D300" s="234" t="s">
        <v>19</v>
      </c>
      <c r="E300" s="234" t="s">
        <v>19</v>
      </c>
      <c r="F300" s="234" t="s">
        <v>5072</v>
      </c>
      <c r="G300" s="234" t="s">
        <v>19</v>
      </c>
      <c r="H300" s="234" t="s">
        <v>5073</v>
      </c>
      <c r="I300" s="234" t="s">
        <v>5067</v>
      </c>
      <c r="J300" s="234" t="s">
        <v>5074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1184</v>
      </c>
      <c r="B301" s="233" t="s">
        <v>5075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5076</v>
      </c>
      <c r="B302" s="234" t="s">
        <v>5077</v>
      </c>
      <c r="C302" s="234" t="s">
        <v>5078</v>
      </c>
      <c r="D302" s="234" t="s">
        <v>19</v>
      </c>
      <c r="E302" s="234" t="s">
        <v>19</v>
      </c>
      <c r="F302" s="234" t="s">
        <v>19</v>
      </c>
      <c r="G302" s="234" t="s">
        <v>19</v>
      </c>
      <c r="H302" s="234" t="s">
        <v>5079</v>
      </c>
      <c r="I302" s="234" t="s">
        <v>19</v>
      </c>
      <c r="J302" s="234" t="s">
        <v>5080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5081</v>
      </c>
      <c r="B303" s="234" t="s">
        <v>5082</v>
      </c>
      <c r="C303" s="234" t="s">
        <v>5083</v>
      </c>
      <c r="D303" s="234" t="s">
        <v>5084</v>
      </c>
      <c r="E303" s="234" t="s">
        <v>19</v>
      </c>
      <c r="F303" s="234" t="s">
        <v>19</v>
      </c>
      <c r="G303" s="234" t="s">
        <v>19</v>
      </c>
      <c r="H303" s="234" t="s">
        <v>5085</v>
      </c>
      <c r="I303" s="234" t="s">
        <v>3988</v>
      </c>
      <c r="J303" s="234" t="s">
        <v>5086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5087</v>
      </c>
      <c r="B304" s="234" t="s">
        <v>5088</v>
      </c>
      <c r="C304" s="234" t="s">
        <v>5089</v>
      </c>
      <c r="D304" s="234" t="s">
        <v>5084</v>
      </c>
      <c r="E304" s="234" t="s">
        <v>19</v>
      </c>
      <c r="F304" s="234" t="s">
        <v>5090</v>
      </c>
      <c r="G304" s="234" t="s">
        <v>19</v>
      </c>
      <c r="H304" s="234" t="s">
        <v>5091</v>
      </c>
      <c r="I304" s="234" t="s">
        <v>19</v>
      </c>
      <c r="J304" s="234" t="s">
        <v>5092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5093</v>
      </c>
      <c r="B305" s="234" t="s">
        <v>5094</v>
      </c>
      <c r="C305" s="234" t="s">
        <v>5095</v>
      </c>
      <c r="D305" s="234" t="s">
        <v>5096</v>
      </c>
      <c r="E305" s="234" t="s">
        <v>19</v>
      </c>
      <c r="F305" s="234" t="s">
        <v>19</v>
      </c>
      <c r="G305" s="234" t="s">
        <v>19</v>
      </c>
      <c r="H305" s="234" t="s">
        <v>5097</v>
      </c>
      <c r="I305" s="234" t="s">
        <v>5098</v>
      </c>
      <c r="J305" s="234" t="s">
        <v>5099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5100</v>
      </c>
      <c r="B306" s="234" t="s">
        <v>5101</v>
      </c>
      <c r="C306" s="234" t="s">
        <v>5102</v>
      </c>
      <c r="D306" s="234" t="s">
        <v>5103</v>
      </c>
      <c r="E306" s="234" t="s">
        <v>19</v>
      </c>
      <c r="F306" s="234" t="s">
        <v>19</v>
      </c>
      <c r="G306" s="234" t="s">
        <v>19</v>
      </c>
      <c r="H306" s="234" t="s">
        <v>5104</v>
      </c>
      <c r="I306" s="234" t="s">
        <v>3988</v>
      </c>
      <c r="J306" s="234" t="s">
        <v>5105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1188</v>
      </c>
      <c r="B307" s="233" t="s">
        <v>5106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5107</v>
      </c>
      <c r="B308" s="234" t="s">
        <v>5108</v>
      </c>
      <c r="C308" s="234" t="s">
        <v>5109</v>
      </c>
      <c r="D308" s="234" t="s">
        <v>5103</v>
      </c>
      <c r="E308" s="234" t="s">
        <v>19</v>
      </c>
      <c r="F308" s="234" t="s">
        <v>5110</v>
      </c>
      <c r="G308" s="234" t="s">
        <v>19</v>
      </c>
      <c r="H308" s="234" t="s">
        <v>5111</v>
      </c>
      <c r="I308" s="234" t="s">
        <v>5112</v>
      </c>
      <c r="J308" s="234" t="s">
        <v>5113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1192</v>
      </c>
      <c r="B309" s="233" t="s">
        <v>5114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5115</v>
      </c>
      <c r="B310" s="234" t="s">
        <v>5116</v>
      </c>
      <c r="C310" s="234" t="s">
        <v>5117</v>
      </c>
      <c r="D310" s="234" t="s">
        <v>19</v>
      </c>
      <c r="E310" s="234" t="s">
        <v>19</v>
      </c>
      <c r="F310" s="234" t="s">
        <v>5118</v>
      </c>
      <c r="G310" s="234" t="s">
        <v>19</v>
      </c>
      <c r="H310" s="234" t="s">
        <v>5119</v>
      </c>
      <c r="I310" s="234" t="s">
        <v>5120</v>
      </c>
      <c r="J310" s="234" t="s">
        <v>5121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5122</v>
      </c>
      <c r="B311" s="234" t="s">
        <v>5123</v>
      </c>
      <c r="C311" s="234" t="s">
        <v>5124</v>
      </c>
      <c r="D311" s="234" t="s">
        <v>5125</v>
      </c>
      <c r="E311" s="234" t="s">
        <v>19</v>
      </c>
      <c r="F311" s="234" t="s">
        <v>19</v>
      </c>
      <c r="G311" s="234" t="s">
        <v>5126</v>
      </c>
      <c r="H311" s="234" t="s">
        <v>5127</v>
      </c>
      <c r="I311" s="234" t="s">
        <v>19</v>
      </c>
      <c r="J311" s="234" t="s">
        <v>5128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5129</v>
      </c>
      <c r="B312" s="234" t="s">
        <v>5130</v>
      </c>
      <c r="C312" s="234" t="s">
        <v>5131</v>
      </c>
      <c r="D312" s="234" t="s">
        <v>5132</v>
      </c>
      <c r="E312" s="234" t="s">
        <v>19</v>
      </c>
      <c r="F312" s="234" t="s">
        <v>19</v>
      </c>
      <c r="G312" s="234" t="s">
        <v>19</v>
      </c>
      <c r="H312" s="234" t="s">
        <v>5133</v>
      </c>
      <c r="I312" s="234" t="s">
        <v>19</v>
      </c>
      <c r="J312" s="234" t="s">
        <v>5134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5135</v>
      </c>
      <c r="B313" s="234" t="s">
        <v>5136</v>
      </c>
      <c r="C313" s="234" t="s">
        <v>5137</v>
      </c>
      <c r="D313" s="234" t="s">
        <v>5138</v>
      </c>
      <c r="E313" s="234" t="s">
        <v>19</v>
      </c>
      <c r="F313" s="234" t="s">
        <v>19</v>
      </c>
      <c r="G313" s="234" t="s">
        <v>5139</v>
      </c>
      <c r="H313" s="234" t="s">
        <v>5140</v>
      </c>
      <c r="I313" s="234" t="s">
        <v>5141</v>
      </c>
      <c r="J313" s="234" t="s">
        <v>5142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5143</v>
      </c>
      <c r="B314" s="234" t="s">
        <v>5144</v>
      </c>
      <c r="C314" s="234" t="s">
        <v>5145</v>
      </c>
      <c r="D314" s="234" t="s">
        <v>5146</v>
      </c>
      <c r="E314" s="234" t="s">
        <v>19</v>
      </c>
      <c r="F314" s="234" t="s">
        <v>19</v>
      </c>
      <c r="G314" s="234" t="s">
        <v>5147</v>
      </c>
      <c r="H314" s="234" t="s">
        <v>5148</v>
      </c>
      <c r="I314" s="234" t="s">
        <v>5149</v>
      </c>
      <c r="J314" s="234" t="s">
        <v>5150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5151</v>
      </c>
      <c r="B315" s="233" t="s">
        <v>5152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5153</v>
      </c>
      <c r="B316" s="234" t="s">
        <v>5154</v>
      </c>
      <c r="C316" s="234" t="s">
        <v>5155</v>
      </c>
      <c r="D316" s="234" t="s">
        <v>19</v>
      </c>
      <c r="E316" s="234" t="s">
        <v>19</v>
      </c>
      <c r="F316" s="234" t="s">
        <v>19</v>
      </c>
      <c r="G316" s="234" t="s">
        <v>19</v>
      </c>
      <c r="H316" s="234" t="s">
        <v>5156</v>
      </c>
      <c r="I316" s="234" t="s">
        <v>5157</v>
      </c>
      <c r="J316" s="234" t="s">
        <v>5158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5159</v>
      </c>
      <c r="B317" s="234" t="s">
        <v>5160</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5161</v>
      </c>
      <c r="B318" s="233" t="s">
        <v>5162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5163</v>
      </c>
      <c r="B319" s="234" t="s">
        <v>5164</v>
      </c>
      <c r="C319" s="234" t="s">
        <v>5165</v>
      </c>
      <c r="D319" s="234" t="s">
        <v>5166</v>
      </c>
      <c r="E319" s="234" t="s">
        <v>19</v>
      </c>
      <c r="F319" s="234" t="s">
        <v>5167</v>
      </c>
      <c r="G319" s="234" t="s">
        <v>5168</v>
      </c>
      <c r="H319" s="234" t="s">
        <v>5169</v>
      </c>
      <c r="I319" s="234" t="s">
        <v>19</v>
      </c>
      <c r="J319" s="234" t="s">
        <v>5170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5171</v>
      </c>
      <c r="B320" s="234" t="s">
        <v>5172</v>
      </c>
      <c r="C320" s="234" t="s">
        <v>5173</v>
      </c>
      <c r="D320" s="234" t="s">
        <v>5174</v>
      </c>
      <c r="E320" s="234" t="s">
        <v>19</v>
      </c>
      <c r="F320" s="234" t="s">
        <v>19</v>
      </c>
      <c r="G320" s="234" t="s">
        <v>19</v>
      </c>
      <c r="H320" s="234" t="s">
        <v>5175</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5176</v>
      </c>
      <c r="B321" s="234" t="s">
        <v>5177</v>
      </c>
      <c r="C321" s="234" t="s">
        <v>5178</v>
      </c>
      <c r="D321" s="234" t="s">
        <v>5179</v>
      </c>
      <c r="E321" s="234" t="s">
        <v>19</v>
      </c>
      <c r="F321" s="234" t="s">
        <v>19</v>
      </c>
      <c r="G321" s="234" t="s">
        <v>19</v>
      </c>
      <c r="H321" s="234" t="s">
        <v>5180</v>
      </c>
      <c r="I321" s="234" t="s">
        <v>19</v>
      </c>
      <c r="J321" s="234" t="s">
        <v>5181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5182</v>
      </c>
      <c r="B322" s="234" t="s">
        <v>5183</v>
      </c>
      <c r="C322" s="234" t="s">
        <v>5184</v>
      </c>
      <c r="D322" s="234" t="s">
        <v>5185</v>
      </c>
      <c r="E322" s="234" t="s">
        <v>19</v>
      </c>
      <c r="F322" s="234" t="s">
        <v>19</v>
      </c>
      <c r="G322" s="234" t="s">
        <v>19</v>
      </c>
      <c r="H322" s="234" t="s">
        <v>5186</v>
      </c>
      <c r="I322" s="234" t="s">
        <v>19</v>
      </c>
      <c r="J322" s="234" t="s">
        <v>5187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5188</v>
      </c>
      <c r="B323" s="234" t="s">
        <v>5189</v>
      </c>
      <c r="C323" s="234" t="s">
        <v>5190</v>
      </c>
      <c r="D323" s="234" t="s">
        <v>19</v>
      </c>
      <c r="E323" s="234" t="s">
        <v>19</v>
      </c>
      <c r="F323" s="234" t="s">
        <v>19</v>
      </c>
      <c r="G323" s="234" t="s">
        <v>19</v>
      </c>
      <c r="H323" s="234" t="s">
        <v>5191</v>
      </c>
      <c r="I323" s="234" t="s">
        <v>3988</v>
      </c>
      <c r="J323" s="234" t="s">
        <v>5192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5193</v>
      </c>
      <c r="B324" s="234" t="s">
        <v>5194</v>
      </c>
      <c r="C324" s="234" t="s">
        <v>5195</v>
      </c>
      <c r="D324" s="234" t="s">
        <v>19</v>
      </c>
      <c r="E324" s="234" t="s">
        <v>19</v>
      </c>
      <c r="F324" s="234" t="s">
        <v>19</v>
      </c>
      <c r="G324" s="234" t="s">
        <v>19</v>
      </c>
      <c r="H324" s="234" t="s">
        <v>5196</v>
      </c>
      <c r="I324" s="234" t="s">
        <v>5197</v>
      </c>
      <c r="J324" s="234" t="s">
        <v>5198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5199</v>
      </c>
      <c r="B325" s="234" t="s">
        <v>5200</v>
      </c>
      <c r="C325" s="234" t="s">
        <v>5201</v>
      </c>
      <c r="D325" s="234" t="s">
        <v>5202</v>
      </c>
      <c r="E325" s="234" t="s">
        <v>19</v>
      </c>
      <c r="F325" s="234" t="s">
        <v>19</v>
      </c>
      <c r="G325" s="234" t="s">
        <v>19</v>
      </c>
      <c r="H325" s="234" t="s">
        <v>5203</v>
      </c>
      <c r="I325" s="234" t="s">
        <v>19</v>
      </c>
      <c r="J325" s="234" t="s">
        <v>5204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5205</v>
      </c>
      <c r="B326" s="241" t="s">
        <v>5206</v>
      </c>
      <c r="C326" s="241" t="s">
        <v>5207</v>
      </c>
      <c r="D326" s="241" t="s">
        <v>5208</v>
      </c>
      <c r="E326" s="241" t="s">
        <v>19</v>
      </c>
      <c r="F326" s="241" t="s">
        <v>19</v>
      </c>
      <c r="G326" s="241" t="s">
        <v>19</v>
      </c>
      <c r="H326" s="241" t="s">
        <v>5209</v>
      </c>
      <c r="I326" s="241" t="s">
        <v>3988</v>
      </c>
      <c r="J326" s="241" t="s">
        <v>5210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482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IFERROR(INDEX('Recommendations'!$G$2:$G$109, MATCH(L2,'Recommendations'!$A$2:$A$109,0))="Implemented", FALSE))</xm:f>
            <x14:dxf>
              <font>
                <color rgb="FF000000"/>
              </font>
              <fill>
                <patternFill>
                  <bgColor rgb="FF3C7D22"/>
                </patternFill>
              </fill>
            </x14:dxf>
          </x14:cfRule>
          <x14:cfRule type="expression" priority="2" id="{00000000-000E-0000-0A00-000002000000}">
            <xm:f>AND(L2&lt;&gt;"", IFERROR(INDEX('Recommendations'!$G$2:$G$109, MATCH(L2,'Recommendations'!$A$2:$A$109,0))="Compensated", FALSE))</xm:f>
            <x14:dxf>
              <font>
                <color rgb="FF000000"/>
              </font>
              <fill>
                <patternFill>
                  <bgColor rgb="FFC6E0B4"/>
                </patternFill>
              </fill>
            </x14:dxf>
          </x14:cfRule>
          <x14:cfRule type="expression" priority="3" id="{00000000-000E-0000-0A00-000003000000}">
            <xm:f>AND(L2&lt;&gt;"", IFERROR(INDEX('Recommendations'!$G$2:$G$109, MATCH(L2,'Recommendations'!$A$2:$A$109,0))="Testing", FALSE))</xm:f>
            <x14:dxf>
              <font>
                <color rgb="FF000000"/>
              </font>
              <fill>
                <patternFill>
                  <bgColor rgb="FFFFC000"/>
                </patternFill>
              </fill>
            </x14:dxf>
          </x14:cfRule>
          <x14:cfRule type="expression" priority="4" id="{00000000-000E-0000-0A00-000004000000}">
            <xm:f>AND(L2&lt;&gt;"", IFERROR(INDEX('Recommendations'!$G$2:$G$109, MATCH(L2,'Recommendations'!$A$2:$A$109,0))="Failed", FALSE))</xm:f>
            <x14:dxf>
              <font>
                <color rgb="FF000000"/>
              </font>
              <fill>
                <patternFill>
                  <bgColor rgb="FFD82891"/>
                </patternFill>
              </fill>
            </x14:dxf>
          </x14:cfRule>
          <x14:cfRule type="expression" priority="5" id="{00000000-000E-0000-0A00-000005000000}">
            <xm:f>AND(L2&lt;&gt;"", IFERROR(INDEX('Recommendations'!$G$2:$G$109, MATCH(L2,'Recommendations'!$A$2:$A$109,0))="Risk Accepted", FALSE))</xm:f>
            <x14:dxf>
              <font>
                <color rgb="FF000000"/>
              </font>
              <fill>
                <patternFill>
                  <bgColor rgb="FFD9D9D9"/>
                </patternFill>
              </fill>
            </x14:dxf>
          </x14:cfRule>
          <x14:cfRule type="expression" priority="6" id="{00000000-000E-0000-0A00-000006000000}">
            <xm:f>AND(L2&lt;&gt;"", IFERROR(INDEX('Recommendations'!$G$2:$G$109, MATCH(L2,'Recommendations'!$A$2:$A$109,0))="N/A",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2359</v>
      </c>
      <c r="B1" s="286" t="s">
        <v>3244</v>
      </c>
      <c r="C1" s="286" t="s">
        <v>0</v>
      </c>
      <c r="D1" s="286" t="s">
        <v>722</v>
      </c>
      <c r="E1" s="286" t="s">
        <v>5211</v>
      </c>
      <c r="F1" s="286" t="s">
        <v>5212</v>
      </c>
      <c r="G1" s="286" t="s">
        <v>727</v>
      </c>
      <c r="H1" s="286" t="s">
        <v>728</v>
      </c>
      <c r="I1" s="286" t="s">
        <v>729</v>
      </c>
      <c r="J1" s="286" t="s">
        <v>730</v>
      </c>
      <c r="K1" s="286" t="s">
        <v>731</v>
      </c>
      <c r="L1" s="286" t="s">
        <v>732</v>
      </c>
      <c r="M1" s="286" t="s">
        <v>733</v>
      </c>
      <c r="N1" s="286" t="s">
        <v>734</v>
      </c>
      <c r="O1" s="286" t="s">
        <v>735</v>
      </c>
      <c r="P1" s="286" t="s">
        <v>736</v>
      </c>
      <c r="Q1" s="286" t="s">
        <v>737</v>
      </c>
      <c r="R1" s="286" t="s">
        <v>738</v>
      </c>
      <c r="S1" s="286" t="s">
        <v>739</v>
      </c>
      <c r="T1" s="286" t="s">
        <v>740</v>
      </c>
      <c r="U1" s="286" t="s">
        <v>741</v>
      </c>
      <c r="V1" s="286" t="s">
        <v>742</v>
      </c>
      <c r="W1" s="286" t="s">
        <v>743</v>
      </c>
      <c r="X1" s="286" t="s">
        <v>744</v>
      </c>
      <c r="Y1" s="286" t="s">
        <v>745</v>
      </c>
      <c r="Z1" s="286" t="s">
        <v>746</v>
      </c>
      <c r="AA1" s="286" t="s">
        <v>747</v>
      </c>
      <c r="AB1" s="286" t="s">
        <v>748</v>
      </c>
      <c r="AC1" s="286" t="s">
        <v>749</v>
      </c>
      <c r="AD1" s="286" t="s">
        <v>750</v>
      </c>
      <c r="AE1" s="286" t="s">
        <v>751</v>
      </c>
      <c r="AF1" s="286" t="s">
        <v>752</v>
      </c>
      <c r="AG1" s="286" t="s">
        <v>753</v>
      </c>
      <c r="AH1" s="286" t="s">
        <v>754</v>
      </c>
      <c r="AI1" s="286" t="s">
        <v>755</v>
      </c>
      <c r="AJ1" s="286" t="s">
        <v>756</v>
      </c>
      <c r="AK1" s="286" t="s">
        <v>757</v>
      </c>
      <c r="AL1" s="286" t="s">
        <v>758</v>
      </c>
      <c r="AM1" s="286" t="s">
        <v>759</v>
      </c>
      <c r="AN1" s="286" t="s">
        <v>760</v>
      </c>
      <c r="AO1" s="286" t="s">
        <v>761</v>
      </c>
      <c r="AP1" s="286" t="s">
        <v>762</v>
      </c>
      <c r="AQ1" s="286" t="s">
        <v>763</v>
      </c>
      <c r="AR1" s="286" t="s">
        <v>764</v>
      </c>
      <c r="AS1" s="286" t="s">
        <v>765</v>
      </c>
      <c r="AT1" s="286" t="s">
        <v>766</v>
      </c>
      <c r="AU1" s="287" t="s">
        <v>767</v>
      </c>
    </row>
    <row r="2" spans="1:47" ht="60" customHeight="1" outlineLevel="1" x14ac:dyDescent="0.35">
      <c r="A2" s="277" t="s">
        <v>5213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5213</v>
      </c>
      <c r="B3" s="256" t="s">
        <v>5214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5213</v>
      </c>
      <c r="B4" s="257" t="s">
        <v>5214</v>
      </c>
      <c r="C4" s="258" t="s">
        <v>5215</v>
      </c>
      <c r="D4" s="261" t="s">
        <v>5216</v>
      </c>
      <c r="E4" s="262" t="s">
        <v>5217</v>
      </c>
      <c r="F4" s="265" t="s">
        <v>5218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5213</v>
      </c>
      <c r="B5" s="257" t="s">
        <v>5214</v>
      </c>
      <c r="C5" s="258" t="s">
        <v>5219</v>
      </c>
      <c r="D5" s="261" t="s">
        <v>5220</v>
      </c>
      <c r="E5" s="262" t="s">
        <v>5217</v>
      </c>
      <c r="F5" s="265" t="s">
        <v>5218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5213</v>
      </c>
      <c r="B6" s="257" t="s">
        <v>5214</v>
      </c>
      <c r="C6" s="258" t="s">
        <v>5221</v>
      </c>
      <c r="D6" s="261" t="s">
        <v>5222</v>
      </c>
      <c r="E6" s="262" t="s">
        <v>5217</v>
      </c>
      <c r="F6" s="265" t="s">
        <v>5218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5213</v>
      </c>
      <c r="B7" s="257" t="s">
        <v>5214</v>
      </c>
      <c r="C7" s="258" t="s">
        <v>5223</v>
      </c>
      <c r="D7" s="261" t="s">
        <v>5224</v>
      </c>
      <c r="E7" s="262" t="s">
        <v>5217</v>
      </c>
      <c r="F7" s="265" t="s">
        <v>5218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5213</v>
      </c>
      <c r="B8" s="257" t="s">
        <v>5214</v>
      </c>
      <c r="C8" s="258" t="s">
        <v>5225</v>
      </c>
      <c r="D8" s="261" t="s">
        <v>5226</v>
      </c>
      <c r="E8" s="262" t="s">
        <v>5217</v>
      </c>
      <c r="F8" s="265" t="s">
        <v>5218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5213</v>
      </c>
      <c r="B9" s="257" t="s">
        <v>5214</v>
      </c>
      <c r="C9" s="258" t="s">
        <v>5227</v>
      </c>
      <c r="D9" s="261" t="s">
        <v>5228</v>
      </c>
      <c r="E9" s="262" t="s">
        <v>5217</v>
      </c>
      <c r="F9" s="265" t="s">
        <v>5218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5213</v>
      </c>
      <c r="B10" s="257" t="s">
        <v>5214</v>
      </c>
      <c r="C10" s="258" t="s">
        <v>5229</v>
      </c>
      <c r="D10" s="261" t="s">
        <v>5230</v>
      </c>
      <c r="E10" s="262" t="s">
        <v>5217</v>
      </c>
      <c r="F10" s="265" t="s">
        <v>5218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5213</v>
      </c>
      <c r="B11" s="257" t="s">
        <v>5214</v>
      </c>
      <c r="C11" s="258" t="s">
        <v>5231</v>
      </c>
      <c r="D11" s="261" t="s">
        <v>5232</v>
      </c>
      <c r="E11" s="262" t="s">
        <v>5217</v>
      </c>
      <c r="F11" s="265" t="s">
        <v>5218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5213</v>
      </c>
      <c r="B12" s="257" t="s">
        <v>5214</v>
      </c>
      <c r="C12" s="258" t="s">
        <v>5233</v>
      </c>
      <c r="D12" s="261" t="s">
        <v>5234</v>
      </c>
      <c r="E12" s="262" t="s">
        <v>5217</v>
      </c>
      <c r="F12" s="265" t="s">
        <v>5218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5213</v>
      </c>
      <c r="B13" s="257" t="s">
        <v>5214</v>
      </c>
      <c r="C13" s="258" t="s">
        <v>5235</v>
      </c>
      <c r="D13" s="261" t="s">
        <v>5236</v>
      </c>
      <c r="E13" s="262" t="s">
        <v>5217</v>
      </c>
      <c r="F13" s="265" t="s">
        <v>5218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5213</v>
      </c>
      <c r="B14" s="257" t="s">
        <v>5214</v>
      </c>
      <c r="C14" s="258" t="s">
        <v>5237</v>
      </c>
      <c r="D14" s="261" t="s">
        <v>5238</v>
      </c>
      <c r="E14" s="262" t="s">
        <v>5217</v>
      </c>
      <c r="F14" s="265" t="s">
        <v>5218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5213</v>
      </c>
      <c r="B15" s="257" t="s">
        <v>5214</v>
      </c>
      <c r="C15" s="258" t="s">
        <v>5239</v>
      </c>
      <c r="D15" s="261" t="s">
        <v>5240</v>
      </c>
      <c r="E15" s="262" t="s">
        <v>5217</v>
      </c>
      <c r="F15" s="265" t="s">
        <v>5218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5213</v>
      </c>
      <c r="B16" s="257" t="s">
        <v>5214</v>
      </c>
      <c r="C16" s="258" t="s">
        <v>5241</v>
      </c>
      <c r="D16" s="261" t="s">
        <v>5242</v>
      </c>
      <c r="E16" s="262" t="s">
        <v>5217</v>
      </c>
      <c r="F16" s="265" t="s">
        <v>5218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5213</v>
      </c>
      <c r="B17" s="256" t="s">
        <v>5243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5213</v>
      </c>
      <c r="B18" s="257" t="s">
        <v>5243</v>
      </c>
      <c r="C18" s="258" t="s">
        <v>5244</v>
      </c>
      <c r="D18" s="261" t="s">
        <v>5245</v>
      </c>
      <c r="E18" s="262" t="s">
        <v>5246</v>
      </c>
      <c r="F18" s="265" t="s">
        <v>5247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5213</v>
      </c>
      <c r="B19" s="257" t="s">
        <v>5243</v>
      </c>
      <c r="C19" s="258" t="s">
        <v>5248</v>
      </c>
      <c r="D19" s="261" t="s">
        <v>5249</v>
      </c>
      <c r="E19" s="262" t="s">
        <v>5246</v>
      </c>
      <c r="F19" s="265" t="s">
        <v>5247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5213</v>
      </c>
      <c r="B20" s="257" t="s">
        <v>5243</v>
      </c>
      <c r="C20" s="258" t="s">
        <v>5250</v>
      </c>
      <c r="D20" s="261" t="s">
        <v>5251</v>
      </c>
      <c r="E20" s="262" t="s">
        <v>5246</v>
      </c>
      <c r="F20" s="265" t="s">
        <v>5247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5213</v>
      </c>
      <c r="B21" s="257" t="s">
        <v>5243</v>
      </c>
      <c r="C21" s="258" t="s">
        <v>5252</v>
      </c>
      <c r="D21" s="261" t="s">
        <v>5253</v>
      </c>
      <c r="E21" s="262" t="s">
        <v>5246</v>
      </c>
      <c r="F21" s="265" t="s">
        <v>5247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5213</v>
      </c>
      <c r="B22" s="257" t="s">
        <v>5243</v>
      </c>
      <c r="C22" s="258" t="s">
        <v>5254</v>
      </c>
      <c r="D22" s="261" t="s">
        <v>5255</v>
      </c>
      <c r="E22" s="262" t="s">
        <v>5246</v>
      </c>
      <c r="F22" s="265" t="s">
        <v>5247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5213</v>
      </c>
      <c r="B23" s="257" t="s">
        <v>5243</v>
      </c>
      <c r="C23" s="258" t="s">
        <v>5256</v>
      </c>
      <c r="D23" s="261" t="s">
        <v>5257</v>
      </c>
      <c r="E23" s="262" t="s">
        <v>5217</v>
      </c>
      <c r="F23" s="265" t="s">
        <v>5218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5213</v>
      </c>
      <c r="B24" s="257" t="s">
        <v>5243</v>
      </c>
      <c r="C24" s="258" t="s">
        <v>5258</v>
      </c>
      <c r="D24" s="261" t="s">
        <v>5259</v>
      </c>
      <c r="E24" s="262" t="s">
        <v>5217</v>
      </c>
      <c r="F24" s="265" t="s">
        <v>5218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5213</v>
      </c>
      <c r="B25" s="257" t="s">
        <v>5243</v>
      </c>
      <c r="C25" s="258" t="s">
        <v>5260</v>
      </c>
      <c r="D25" s="261" t="s">
        <v>5261</v>
      </c>
      <c r="E25" s="262" t="s">
        <v>5217</v>
      </c>
      <c r="F25" s="265" t="s">
        <v>5262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5213</v>
      </c>
      <c r="B26" s="257" t="s">
        <v>5243</v>
      </c>
      <c r="C26" s="258" t="s">
        <v>5263</v>
      </c>
      <c r="D26" s="261" t="s">
        <v>5264</v>
      </c>
      <c r="E26" s="262" t="s">
        <v>5217</v>
      </c>
      <c r="F26" s="265" t="s">
        <v>5262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5213</v>
      </c>
      <c r="B27" s="257" t="s">
        <v>5243</v>
      </c>
      <c r="C27" s="258" t="s">
        <v>5265</v>
      </c>
      <c r="D27" s="261" t="s">
        <v>5266</v>
      </c>
      <c r="E27" s="262" t="s">
        <v>5217</v>
      </c>
      <c r="F27" s="265" t="s">
        <v>5262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5213</v>
      </c>
      <c r="B28" s="257" t="s">
        <v>5243</v>
      </c>
      <c r="C28" s="258" t="s">
        <v>5267</v>
      </c>
      <c r="D28" s="261" t="s">
        <v>5268</v>
      </c>
      <c r="E28" s="262" t="s">
        <v>5217</v>
      </c>
      <c r="F28" s="265" t="s">
        <v>5262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5213</v>
      </c>
      <c r="B29" s="257" t="s">
        <v>5243</v>
      </c>
      <c r="C29" s="258" t="s">
        <v>5269</v>
      </c>
      <c r="D29" s="261" t="s">
        <v>5270</v>
      </c>
      <c r="E29" s="262" t="s">
        <v>5217</v>
      </c>
      <c r="F29" s="265" t="s">
        <v>5262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5213</v>
      </c>
      <c r="B30" s="257" t="s">
        <v>5243</v>
      </c>
      <c r="C30" s="258" t="s">
        <v>5271</v>
      </c>
      <c r="D30" s="261" t="s">
        <v>5272</v>
      </c>
      <c r="E30" s="262" t="s">
        <v>5217</v>
      </c>
      <c r="F30" s="265" t="s">
        <v>5262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5213</v>
      </c>
      <c r="B31" s="257" t="s">
        <v>5243</v>
      </c>
      <c r="C31" s="258" t="s">
        <v>5273</v>
      </c>
      <c r="D31" s="261" t="s">
        <v>5274</v>
      </c>
      <c r="E31" s="262" t="s">
        <v>5217</v>
      </c>
      <c r="F31" s="265" t="s">
        <v>5262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5213</v>
      </c>
      <c r="B32" s="257" t="s">
        <v>5243</v>
      </c>
      <c r="C32" s="258" t="s">
        <v>5275</v>
      </c>
      <c r="D32" s="261" t="s">
        <v>5276</v>
      </c>
      <c r="E32" s="262" t="s">
        <v>5217</v>
      </c>
      <c r="F32" s="265" t="s">
        <v>5262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5213</v>
      </c>
      <c r="B33" s="257" t="s">
        <v>5243</v>
      </c>
      <c r="C33" s="258" t="s">
        <v>5277</v>
      </c>
      <c r="D33" s="261" t="s">
        <v>5278</v>
      </c>
      <c r="E33" s="262" t="s">
        <v>5246</v>
      </c>
      <c r="F33" s="265" t="s">
        <v>5247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5213</v>
      </c>
      <c r="B34" s="257" t="s">
        <v>5243</v>
      </c>
      <c r="C34" s="258" t="s">
        <v>5279</v>
      </c>
      <c r="D34" s="261" t="s">
        <v>5280</v>
      </c>
      <c r="E34" s="262" t="s">
        <v>5217</v>
      </c>
      <c r="F34" s="265" t="s">
        <v>5262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5213</v>
      </c>
      <c r="B35" s="256" t="s">
        <v>5281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5213</v>
      </c>
      <c r="B36" s="257" t="s">
        <v>5281</v>
      </c>
      <c r="C36" s="258" t="s">
        <v>5282</v>
      </c>
      <c r="D36" s="261" t="s">
        <v>5283</v>
      </c>
      <c r="E36" s="262" t="s">
        <v>5217</v>
      </c>
      <c r="F36" s="265" t="s">
        <v>5262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5213</v>
      </c>
      <c r="B37" s="257" t="s">
        <v>5281</v>
      </c>
      <c r="C37" s="258" t="s">
        <v>5284</v>
      </c>
      <c r="D37" s="261" t="s">
        <v>5285</v>
      </c>
      <c r="E37" s="262" t="s">
        <v>5217</v>
      </c>
      <c r="F37" s="265" t="s">
        <v>5286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5213</v>
      </c>
      <c r="B38" s="257" t="s">
        <v>5281</v>
      </c>
      <c r="C38" s="258" t="s">
        <v>5287</v>
      </c>
      <c r="D38" s="261" t="s">
        <v>5288</v>
      </c>
      <c r="E38" s="262" t="s">
        <v>5217</v>
      </c>
      <c r="F38" s="265" t="s">
        <v>5286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5213</v>
      </c>
      <c r="B39" s="257" t="s">
        <v>5281</v>
      </c>
      <c r="C39" s="258" t="s">
        <v>5289</v>
      </c>
      <c r="D39" s="261" t="s">
        <v>5290</v>
      </c>
      <c r="E39" s="262" t="s">
        <v>5217</v>
      </c>
      <c r="F39" s="265" t="s">
        <v>5286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5213</v>
      </c>
      <c r="B40" s="257" t="s">
        <v>5281</v>
      </c>
      <c r="C40" s="258" t="s">
        <v>5291</v>
      </c>
      <c r="D40" s="261" t="s">
        <v>5292</v>
      </c>
      <c r="E40" s="262" t="s">
        <v>5217</v>
      </c>
      <c r="F40" s="265" t="s">
        <v>5286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5213</v>
      </c>
      <c r="B41" s="257" t="s">
        <v>5281</v>
      </c>
      <c r="C41" s="258" t="s">
        <v>5293</v>
      </c>
      <c r="D41" s="261" t="s">
        <v>5294</v>
      </c>
      <c r="E41" s="262" t="s">
        <v>5217</v>
      </c>
      <c r="F41" s="265" t="s">
        <v>5286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5213</v>
      </c>
      <c r="B42" s="257" t="s">
        <v>5281</v>
      </c>
      <c r="C42" s="258" t="s">
        <v>5295</v>
      </c>
      <c r="D42" s="261" t="s">
        <v>5296</v>
      </c>
      <c r="E42" s="262" t="s">
        <v>5217</v>
      </c>
      <c r="F42" s="265" t="s">
        <v>5286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5213</v>
      </c>
      <c r="B43" s="257" t="s">
        <v>5281</v>
      </c>
      <c r="C43" s="258" t="s">
        <v>5297</v>
      </c>
      <c r="D43" s="261" t="s">
        <v>5298</v>
      </c>
      <c r="E43" s="262" t="s">
        <v>5217</v>
      </c>
      <c r="F43" s="265" t="s">
        <v>5286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5213</v>
      </c>
      <c r="B44" s="257" t="s">
        <v>5281</v>
      </c>
      <c r="C44" s="258" t="s">
        <v>5299</v>
      </c>
      <c r="D44" s="261" t="s">
        <v>5300</v>
      </c>
      <c r="E44" s="262" t="s">
        <v>5217</v>
      </c>
      <c r="F44" s="265" t="s">
        <v>5286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5213</v>
      </c>
      <c r="B45" s="257" t="s">
        <v>5281</v>
      </c>
      <c r="C45" s="258" t="s">
        <v>5301</v>
      </c>
      <c r="D45" s="261" t="s">
        <v>5302</v>
      </c>
      <c r="E45" s="262" t="s">
        <v>5217</v>
      </c>
      <c r="F45" s="265" t="s">
        <v>5286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5213</v>
      </c>
      <c r="B46" s="257" t="s">
        <v>5281</v>
      </c>
      <c r="C46" s="258" t="s">
        <v>5303</v>
      </c>
      <c r="D46" s="261" t="s">
        <v>5304</v>
      </c>
      <c r="E46" s="262" t="s">
        <v>5217</v>
      </c>
      <c r="F46" s="265" t="s">
        <v>5286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5213</v>
      </c>
      <c r="B47" s="257" t="s">
        <v>5281</v>
      </c>
      <c r="C47" s="258" t="s">
        <v>5305</v>
      </c>
      <c r="D47" s="261" t="s">
        <v>5306</v>
      </c>
      <c r="E47" s="262" t="s">
        <v>5217</v>
      </c>
      <c r="F47" s="265" t="s">
        <v>5286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5213</v>
      </c>
      <c r="B48" s="257" t="s">
        <v>5281</v>
      </c>
      <c r="C48" s="258" t="s">
        <v>5307</v>
      </c>
      <c r="D48" s="261" t="s">
        <v>5308</v>
      </c>
      <c r="E48" s="262" t="s">
        <v>5217</v>
      </c>
      <c r="F48" s="265" t="s">
        <v>5286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5213</v>
      </c>
      <c r="B49" s="257" t="s">
        <v>5281</v>
      </c>
      <c r="C49" s="258" t="s">
        <v>5309</v>
      </c>
      <c r="D49" s="261" t="s">
        <v>5310</v>
      </c>
      <c r="E49" s="262" t="s">
        <v>5217</v>
      </c>
      <c r="F49" s="265" t="s">
        <v>5286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5213</v>
      </c>
      <c r="B50" s="256" t="s">
        <v>2483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5213</v>
      </c>
      <c r="B51" s="257" t="s">
        <v>2483</v>
      </c>
      <c r="C51" s="258" t="s">
        <v>5311</v>
      </c>
      <c r="D51" s="261" t="s">
        <v>5312</v>
      </c>
      <c r="E51" s="262" t="s">
        <v>5313</v>
      </c>
      <c r="F51" s="265" t="s">
        <v>5314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5213</v>
      </c>
      <c r="B52" s="257" t="s">
        <v>2483</v>
      </c>
      <c r="C52" s="258" t="s">
        <v>5315</v>
      </c>
      <c r="D52" s="261" t="s">
        <v>5316</v>
      </c>
      <c r="E52" s="262" t="s">
        <v>5313</v>
      </c>
      <c r="F52" s="265" t="s">
        <v>5314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5213</v>
      </c>
      <c r="B53" s="257" t="s">
        <v>2483</v>
      </c>
      <c r="C53" s="258" t="s">
        <v>5317</v>
      </c>
      <c r="D53" s="261" t="s">
        <v>5318</v>
      </c>
      <c r="E53" s="262" t="s">
        <v>5313</v>
      </c>
      <c r="F53" s="265" t="s">
        <v>5314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5213</v>
      </c>
      <c r="B54" s="257" t="s">
        <v>2483</v>
      </c>
      <c r="C54" s="258" t="s">
        <v>5319</v>
      </c>
      <c r="D54" s="261" t="s">
        <v>5320</v>
      </c>
      <c r="E54" s="262" t="s">
        <v>5313</v>
      </c>
      <c r="F54" s="265" t="s">
        <v>5314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5213</v>
      </c>
      <c r="B55" s="257" t="s">
        <v>2483</v>
      </c>
      <c r="C55" s="258" t="s">
        <v>5321</v>
      </c>
      <c r="D55" s="261" t="s">
        <v>5322</v>
      </c>
      <c r="E55" s="262" t="s">
        <v>5313</v>
      </c>
      <c r="F55" s="265" t="s">
        <v>5314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5213</v>
      </c>
      <c r="B56" s="257" t="s">
        <v>2483</v>
      </c>
      <c r="C56" s="258" t="s">
        <v>5323</v>
      </c>
      <c r="D56" s="261" t="s">
        <v>5324</v>
      </c>
      <c r="E56" s="262" t="s">
        <v>5313</v>
      </c>
      <c r="F56" s="265" t="s">
        <v>5314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5213</v>
      </c>
      <c r="B57" s="257" t="s">
        <v>2483</v>
      </c>
      <c r="C57" s="258" t="s">
        <v>5325</v>
      </c>
      <c r="D57" s="261" t="s">
        <v>5326</v>
      </c>
      <c r="E57" s="262" t="s">
        <v>5313</v>
      </c>
      <c r="F57" s="265" t="s">
        <v>5314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5213</v>
      </c>
      <c r="B58" s="257" t="s">
        <v>2483</v>
      </c>
      <c r="C58" s="258" t="s">
        <v>5327</v>
      </c>
      <c r="D58" s="261" t="s">
        <v>5328</v>
      </c>
      <c r="E58" s="262" t="s">
        <v>5217</v>
      </c>
      <c r="F58" s="265" t="s">
        <v>5314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5213</v>
      </c>
      <c r="B59" s="257" t="s">
        <v>2483</v>
      </c>
      <c r="C59" s="258" t="s">
        <v>5329</v>
      </c>
      <c r="D59" s="261" t="s">
        <v>5330</v>
      </c>
      <c r="E59" s="262" t="s">
        <v>5217</v>
      </c>
      <c r="F59" s="265" t="s">
        <v>5314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5213</v>
      </c>
      <c r="B60" s="256" t="s">
        <v>5331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5213</v>
      </c>
      <c r="B61" s="257" t="s">
        <v>5331</v>
      </c>
      <c r="C61" s="258" t="s">
        <v>5332</v>
      </c>
      <c r="D61" s="261" t="s">
        <v>5333</v>
      </c>
      <c r="E61" s="262" t="s">
        <v>5217</v>
      </c>
      <c r="F61" s="265" t="s">
        <v>5334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5213</v>
      </c>
      <c r="B62" s="257" t="s">
        <v>5331</v>
      </c>
      <c r="C62" s="258" t="s">
        <v>5335</v>
      </c>
      <c r="D62" s="261" t="s">
        <v>5336</v>
      </c>
      <c r="E62" s="262" t="s">
        <v>5217</v>
      </c>
      <c r="F62" s="265" t="s">
        <v>5334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5213</v>
      </c>
      <c r="B63" s="257" t="s">
        <v>5331</v>
      </c>
      <c r="C63" s="258" t="s">
        <v>5337</v>
      </c>
      <c r="D63" s="261" t="s">
        <v>5338</v>
      </c>
      <c r="E63" s="262" t="s">
        <v>5217</v>
      </c>
      <c r="F63" s="265" t="s">
        <v>5334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5213</v>
      </c>
      <c r="B64" s="257" t="s">
        <v>5331</v>
      </c>
      <c r="C64" s="258" t="s">
        <v>5339</v>
      </c>
      <c r="D64" s="261" t="s">
        <v>5340</v>
      </c>
      <c r="E64" s="262" t="s">
        <v>5217</v>
      </c>
      <c r="F64" s="265" t="s">
        <v>5334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5213</v>
      </c>
      <c r="B65" s="257" t="s">
        <v>5331</v>
      </c>
      <c r="C65" s="258" t="s">
        <v>5341</v>
      </c>
      <c r="D65" s="261" t="s">
        <v>5342</v>
      </c>
      <c r="E65" s="262" t="s">
        <v>5217</v>
      </c>
      <c r="F65" s="265" t="s">
        <v>5334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5213</v>
      </c>
      <c r="B66" s="257" t="s">
        <v>5331</v>
      </c>
      <c r="C66" s="258" t="s">
        <v>5343</v>
      </c>
      <c r="D66" s="261" t="s">
        <v>5344</v>
      </c>
      <c r="E66" s="262" t="s">
        <v>5217</v>
      </c>
      <c r="F66" s="265" t="s">
        <v>5334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5213</v>
      </c>
      <c r="B67" s="257" t="s">
        <v>5331</v>
      </c>
      <c r="C67" s="258" t="s">
        <v>5345</v>
      </c>
      <c r="D67" s="261" t="s">
        <v>5346</v>
      </c>
      <c r="E67" s="262" t="s">
        <v>5217</v>
      </c>
      <c r="F67" s="265" t="s">
        <v>5334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5213</v>
      </c>
      <c r="B68" s="257" t="s">
        <v>5331</v>
      </c>
      <c r="C68" s="258" t="s">
        <v>5347</v>
      </c>
      <c r="D68" s="261" t="s">
        <v>5348</v>
      </c>
      <c r="E68" s="262" t="s">
        <v>5217</v>
      </c>
      <c r="F68" s="265" t="s">
        <v>5349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5213</v>
      </c>
      <c r="B69" s="257" t="s">
        <v>5331</v>
      </c>
      <c r="C69" s="258" t="s">
        <v>5350</v>
      </c>
      <c r="D69" s="261" t="s">
        <v>5351</v>
      </c>
      <c r="E69" s="262" t="s">
        <v>5217</v>
      </c>
      <c r="F69" s="265" t="s">
        <v>5349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5213</v>
      </c>
      <c r="B70" s="257" t="s">
        <v>5331</v>
      </c>
      <c r="C70" s="258" t="s">
        <v>5352</v>
      </c>
      <c r="D70" s="261" t="s">
        <v>5353</v>
      </c>
      <c r="E70" s="262" t="s">
        <v>5217</v>
      </c>
      <c r="F70" s="265" t="s">
        <v>5349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5213</v>
      </c>
      <c r="B71" s="257" t="s">
        <v>5331</v>
      </c>
      <c r="C71" s="258" t="s">
        <v>5354</v>
      </c>
      <c r="D71" s="261" t="s">
        <v>5355</v>
      </c>
      <c r="E71" s="262" t="s">
        <v>5217</v>
      </c>
      <c r="F71" s="265" t="s">
        <v>5356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5213</v>
      </c>
      <c r="B72" s="257" t="s">
        <v>5331</v>
      </c>
      <c r="C72" s="258" t="s">
        <v>5357</v>
      </c>
      <c r="D72" s="261" t="s">
        <v>5358</v>
      </c>
      <c r="E72" s="262" t="s">
        <v>5217</v>
      </c>
      <c r="F72" s="265" t="s">
        <v>5334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5213</v>
      </c>
      <c r="B73" s="257" t="s">
        <v>5331</v>
      </c>
      <c r="C73" s="258" t="s">
        <v>5359</v>
      </c>
      <c r="D73" s="261" t="s">
        <v>5360</v>
      </c>
      <c r="E73" s="262" t="s">
        <v>5361</v>
      </c>
      <c r="F73" s="265" t="s">
        <v>5334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5213</v>
      </c>
      <c r="B74" s="256" t="s">
        <v>5362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5213</v>
      </c>
      <c r="B75" s="257" t="s">
        <v>5362</v>
      </c>
      <c r="C75" s="258" t="s">
        <v>5363</v>
      </c>
      <c r="D75" s="261" t="s">
        <v>5364</v>
      </c>
      <c r="E75" s="262" t="s">
        <v>5361</v>
      </c>
      <c r="F75" s="265" t="s">
        <v>5365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5213</v>
      </c>
      <c r="B76" s="257" t="s">
        <v>5362</v>
      </c>
      <c r="C76" s="258" t="s">
        <v>5366</v>
      </c>
      <c r="D76" s="261" t="s">
        <v>5367</v>
      </c>
      <c r="E76" s="262" t="s">
        <v>5361</v>
      </c>
      <c r="F76" s="265" t="s">
        <v>5365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5213</v>
      </c>
      <c r="B77" s="257" t="s">
        <v>5362</v>
      </c>
      <c r="C77" s="258" t="s">
        <v>5368</v>
      </c>
      <c r="D77" s="261" t="s">
        <v>5369</v>
      </c>
      <c r="E77" s="262" t="s">
        <v>5361</v>
      </c>
      <c r="F77" s="265" t="s">
        <v>5365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5213</v>
      </c>
      <c r="B78" s="257" t="s">
        <v>5362</v>
      </c>
      <c r="C78" s="258" t="s">
        <v>5370</v>
      </c>
      <c r="D78" s="261" t="s">
        <v>5371</v>
      </c>
      <c r="E78" s="262" t="s">
        <v>5361</v>
      </c>
      <c r="F78" s="265" t="s">
        <v>5365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5213</v>
      </c>
      <c r="B79" s="257" t="s">
        <v>5362</v>
      </c>
      <c r="C79" s="258" t="s">
        <v>5372</v>
      </c>
      <c r="D79" s="261" t="s">
        <v>5373</v>
      </c>
      <c r="E79" s="262" t="s">
        <v>5361</v>
      </c>
      <c r="F79" s="265" t="s">
        <v>5365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5213</v>
      </c>
      <c r="B80" s="257" t="s">
        <v>5362</v>
      </c>
      <c r="C80" s="258" t="s">
        <v>5374</v>
      </c>
      <c r="D80" s="261" t="s">
        <v>5375</v>
      </c>
      <c r="E80" s="262" t="s">
        <v>5361</v>
      </c>
      <c r="F80" s="265" t="s">
        <v>5365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5213</v>
      </c>
      <c r="B81" s="257" t="s">
        <v>5362</v>
      </c>
      <c r="C81" s="258" t="s">
        <v>5376</v>
      </c>
      <c r="D81" s="261" t="s">
        <v>5377</v>
      </c>
      <c r="E81" s="262" t="s">
        <v>5361</v>
      </c>
      <c r="F81" s="265" t="s">
        <v>5365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5213</v>
      </c>
      <c r="B82" s="257" t="s">
        <v>5362</v>
      </c>
      <c r="C82" s="258" t="s">
        <v>5378</v>
      </c>
      <c r="D82" s="261" t="s">
        <v>5379</v>
      </c>
      <c r="E82" s="262" t="s">
        <v>5361</v>
      </c>
      <c r="F82" s="265" t="s">
        <v>5365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5213</v>
      </c>
      <c r="B83" s="257" t="s">
        <v>5362</v>
      </c>
      <c r="C83" s="258" t="s">
        <v>5380</v>
      </c>
      <c r="D83" s="261" t="s">
        <v>5381</v>
      </c>
      <c r="E83" s="262" t="s">
        <v>5361</v>
      </c>
      <c r="F83" s="265" t="s">
        <v>5365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5213</v>
      </c>
      <c r="B84" s="257" t="s">
        <v>5362</v>
      </c>
      <c r="C84" s="258" t="s">
        <v>5382</v>
      </c>
      <c r="D84" s="261" t="s">
        <v>5383</v>
      </c>
      <c r="E84" s="262" t="s">
        <v>5361</v>
      </c>
      <c r="F84" s="265" t="s">
        <v>5365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5213</v>
      </c>
      <c r="B85" s="257" t="s">
        <v>5362</v>
      </c>
      <c r="C85" s="258" t="s">
        <v>5384</v>
      </c>
      <c r="D85" s="261" t="s">
        <v>5385</v>
      </c>
      <c r="E85" s="262" t="s">
        <v>5361</v>
      </c>
      <c r="F85" s="265" t="s">
        <v>5365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5213</v>
      </c>
      <c r="B86" s="257" t="s">
        <v>5362</v>
      </c>
      <c r="C86" s="258" t="s">
        <v>5386</v>
      </c>
      <c r="D86" s="261" t="s">
        <v>5387</v>
      </c>
      <c r="E86" s="262" t="s">
        <v>5361</v>
      </c>
      <c r="F86" s="265" t="s">
        <v>5365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5213</v>
      </c>
      <c r="B87" s="257" t="s">
        <v>5362</v>
      </c>
      <c r="C87" s="258" t="s">
        <v>5388</v>
      </c>
      <c r="D87" s="261" t="s">
        <v>5389</v>
      </c>
      <c r="E87" s="262" t="s">
        <v>5361</v>
      </c>
      <c r="F87" s="265" t="s">
        <v>5365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5213</v>
      </c>
      <c r="B88" s="257" t="s">
        <v>5362</v>
      </c>
      <c r="C88" s="258" t="s">
        <v>5390</v>
      </c>
      <c r="D88" s="261" t="s">
        <v>5391</v>
      </c>
      <c r="E88" s="262" t="s">
        <v>5361</v>
      </c>
      <c r="F88" s="265" t="s">
        <v>5349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5213</v>
      </c>
      <c r="B89" s="257" t="s">
        <v>5362</v>
      </c>
      <c r="C89" s="258" t="s">
        <v>5392</v>
      </c>
      <c r="D89" s="261" t="s">
        <v>5393</v>
      </c>
      <c r="E89" s="262" t="s">
        <v>5361</v>
      </c>
      <c r="F89" s="265" t="s">
        <v>5349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5213</v>
      </c>
      <c r="B90" s="257" t="s">
        <v>5362</v>
      </c>
      <c r="C90" s="258" t="s">
        <v>5394</v>
      </c>
      <c r="D90" s="261" t="s">
        <v>5395</v>
      </c>
      <c r="E90" s="262" t="s">
        <v>5361</v>
      </c>
      <c r="F90" s="265" t="s">
        <v>5349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5213</v>
      </c>
      <c r="B91" s="256" t="s">
        <v>5396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5213</v>
      </c>
      <c r="B92" s="257" t="s">
        <v>5396</v>
      </c>
      <c r="C92" s="258" t="s">
        <v>5397</v>
      </c>
      <c r="D92" s="261" t="s">
        <v>5398</v>
      </c>
      <c r="E92" s="262" t="s">
        <v>5217</v>
      </c>
      <c r="F92" s="265" t="s">
        <v>5349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5213</v>
      </c>
      <c r="B93" s="257" t="s">
        <v>5396</v>
      </c>
      <c r="C93" s="258" t="s">
        <v>5399</v>
      </c>
      <c r="D93" s="261" t="s">
        <v>5400</v>
      </c>
      <c r="E93" s="262" t="s">
        <v>5217</v>
      </c>
      <c r="F93" s="265" t="s">
        <v>5349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5213</v>
      </c>
      <c r="B94" s="257" t="s">
        <v>5396</v>
      </c>
      <c r="C94" s="258" t="s">
        <v>5401</v>
      </c>
      <c r="D94" s="261" t="s">
        <v>5402</v>
      </c>
      <c r="E94" s="262" t="s">
        <v>5217</v>
      </c>
      <c r="F94" s="265" t="s">
        <v>5349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5213</v>
      </c>
      <c r="B95" s="257" t="s">
        <v>5396</v>
      </c>
      <c r="C95" s="258" t="s">
        <v>5403</v>
      </c>
      <c r="D95" s="261" t="s">
        <v>5404</v>
      </c>
      <c r="E95" s="262" t="s">
        <v>5217</v>
      </c>
      <c r="F95" s="265" t="s">
        <v>5349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5213</v>
      </c>
      <c r="B96" s="257" t="s">
        <v>5396</v>
      </c>
      <c r="C96" s="258" t="s">
        <v>5405</v>
      </c>
      <c r="D96" s="261" t="s">
        <v>5406</v>
      </c>
      <c r="E96" s="262" t="s">
        <v>5217</v>
      </c>
      <c r="F96" s="265" t="s">
        <v>5349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5213</v>
      </c>
      <c r="B97" s="257" t="s">
        <v>5396</v>
      </c>
      <c r="C97" s="258" t="s">
        <v>5407</v>
      </c>
      <c r="D97" s="261" t="s">
        <v>5408</v>
      </c>
      <c r="E97" s="262" t="s">
        <v>5217</v>
      </c>
      <c r="F97" s="265" t="s">
        <v>5409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5213</v>
      </c>
      <c r="B98" s="257" t="s">
        <v>5396</v>
      </c>
      <c r="C98" s="258" t="s">
        <v>5410</v>
      </c>
      <c r="D98" s="261" t="s">
        <v>5411</v>
      </c>
      <c r="E98" s="262" t="s">
        <v>5217</v>
      </c>
      <c r="F98" s="265" t="s">
        <v>5409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5213</v>
      </c>
      <c r="B99" s="257" t="s">
        <v>5396</v>
      </c>
      <c r="C99" s="258" t="s">
        <v>5412</v>
      </c>
      <c r="D99" s="261" t="s">
        <v>5413</v>
      </c>
      <c r="E99" s="262" t="s">
        <v>5217</v>
      </c>
      <c r="F99" s="265" t="s">
        <v>5409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5213</v>
      </c>
      <c r="B100" s="257" t="s">
        <v>5396</v>
      </c>
      <c r="C100" s="258" t="s">
        <v>5414</v>
      </c>
      <c r="D100" s="261" t="s">
        <v>5415</v>
      </c>
      <c r="E100" s="262" t="s">
        <v>5217</v>
      </c>
      <c r="F100" s="265" t="s">
        <v>5409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5213</v>
      </c>
      <c r="B101" s="257" t="s">
        <v>5396</v>
      </c>
      <c r="C101" s="258" t="s">
        <v>5416</v>
      </c>
      <c r="D101" s="261" t="s">
        <v>5417</v>
      </c>
      <c r="E101" s="262" t="s">
        <v>5217</v>
      </c>
      <c r="F101" s="265" t="s">
        <v>5349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5213</v>
      </c>
      <c r="B102" s="257" t="s">
        <v>5396</v>
      </c>
      <c r="C102" s="258" t="s">
        <v>5418</v>
      </c>
      <c r="D102" s="261" t="s">
        <v>5419</v>
      </c>
      <c r="E102" s="262" t="s">
        <v>5361</v>
      </c>
      <c r="F102" s="265" t="s">
        <v>5349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5213</v>
      </c>
      <c r="B103" s="257" t="s">
        <v>5396</v>
      </c>
      <c r="C103" s="258" t="s">
        <v>5420</v>
      </c>
      <c r="D103" s="261" t="s">
        <v>5421</v>
      </c>
      <c r="E103" s="262" t="s">
        <v>5361</v>
      </c>
      <c r="F103" s="265" t="s">
        <v>5349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5213</v>
      </c>
      <c r="B104" s="257" t="s">
        <v>5396</v>
      </c>
      <c r="C104" s="258" t="s">
        <v>5422</v>
      </c>
      <c r="D104" s="261" t="s">
        <v>5423</v>
      </c>
      <c r="E104" s="262" t="s">
        <v>5361</v>
      </c>
      <c r="F104" s="265" t="s">
        <v>5349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5213</v>
      </c>
      <c r="B105" s="257" t="s">
        <v>5396</v>
      </c>
      <c r="C105" s="258" t="s">
        <v>5424</v>
      </c>
      <c r="D105" s="261" t="s">
        <v>5425</v>
      </c>
      <c r="E105" s="262" t="s">
        <v>5246</v>
      </c>
      <c r="F105" s="265" t="s">
        <v>5349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5213</v>
      </c>
      <c r="B106" s="256" t="s">
        <v>5426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5213</v>
      </c>
      <c r="B107" s="257" t="s">
        <v>5426</v>
      </c>
      <c r="C107" s="258" t="s">
        <v>5427</v>
      </c>
      <c r="D107" s="261" t="s">
        <v>5428</v>
      </c>
      <c r="E107" s="262" t="s">
        <v>5361</v>
      </c>
      <c r="F107" s="265" t="s">
        <v>5349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5213</v>
      </c>
      <c r="B108" s="257" t="s">
        <v>5426</v>
      </c>
      <c r="C108" s="258" t="s">
        <v>5429</v>
      </c>
      <c r="D108" s="261" t="s">
        <v>5430</v>
      </c>
      <c r="E108" s="262" t="s">
        <v>5361</v>
      </c>
      <c r="F108" s="265" t="s">
        <v>5349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5213</v>
      </c>
      <c r="B109" s="257" t="s">
        <v>5426</v>
      </c>
      <c r="C109" s="258" t="s">
        <v>5431</v>
      </c>
      <c r="D109" s="261" t="s">
        <v>5432</v>
      </c>
      <c r="E109" s="262" t="s">
        <v>5361</v>
      </c>
      <c r="F109" s="265" t="s">
        <v>5349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5213</v>
      </c>
      <c r="B110" s="257" t="s">
        <v>5426</v>
      </c>
      <c r="C110" s="258" t="s">
        <v>5433</v>
      </c>
      <c r="D110" s="261" t="s">
        <v>5434</v>
      </c>
      <c r="E110" s="262" t="s">
        <v>5361</v>
      </c>
      <c r="F110" s="265" t="s">
        <v>5349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5213</v>
      </c>
      <c r="B111" s="257" t="s">
        <v>5426</v>
      </c>
      <c r="C111" s="258" t="s">
        <v>5435</v>
      </c>
      <c r="D111" s="261" t="s">
        <v>5436</v>
      </c>
      <c r="E111" s="262" t="s">
        <v>5361</v>
      </c>
      <c r="F111" s="265" t="s">
        <v>5349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5213</v>
      </c>
      <c r="B112" s="257" t="s">
        <v>5426</v>
      </c>
      <c r="C112" s="258" t="s">
        <v>5437</v>
      </c>
      <c r="D112" s="261" t="s">
        <v>5438</v>
      </c>
      <c r="E112" s="262" t="s">
        <v>5361</v>
      </c>
      <c r="F112" s="265" t="s">
        <v>5349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5213</v>
      </c>
      <c r="B113" s="257" t="s">
        <v>5426</v>
      </c>
      <c r="C113" s="258" t="s">
        <v>5439</v>
      </c>
      <c r="D113" s="261" t="s">
        <v>5440</v>
      </c>
      <c r="E113" s="262" t="s">
        <v>5361</v>
      </c>
      <c r="F113" s="265" t="s">
        <v>5349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5213</v>
      </c>
      <c r="B114" s="257" t="s">
        <v>5426</v>
      </c>
      <c r="C114" s="258" t="s">
        <v>5441</v>
      </c>
      <c r="D114" s="261" t="s">
        <v>5442</v>
      </c>
      <c r="E114" s="262" t="s">
        <v>5361</v>
      </c>
      <c r="F114" s="265" t="s">
        <v>5349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5213</v>
      </c>
      <c r="B115" s="257" t="s">
        <v>5426</v>
      </c>
      <c r="C115" s="258" t="s">
        <v>5443</v>
      </c>
      <c r="D115" s="261" t="s">
        <v>5444</v>
      </c>
      <c r="E115" s="262" t="s">
        <v>5361</v>
      </c>
      <c r="F115" s="265" t="s">
        <v>5349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5213</v>
      </c>
      <c r="B116" s="257" t="s">
        <v>5426</v>
      </c>
      <c r="C116" s="258" t="s">
        <v>5445</v>
      </c>
      <c r="D116" s="261" t="s">
        <v>5446</v>
      </c>
      <c r="E116" s="262" t="s">
        <v>5361</v>
      </c>
      <c r="F116" s="265" t="s">
        <v>5349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5213</v>
      </c>
      <c r="B117" s="257" t="s">
        <v>5426</v>
      </c>
      <c r="C117" s="258" t="s">
        <v>5447</v>
      </c>
      <c r="D117" s="261" t="s">
        <v>5448</v>
      </c>
      <c r="E117" s="262" t="s">
        <v>5361</v>
      </c>
      <c r="F117" s="265" t="s">
        <v>5349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5449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5449</v>
      </c>
      <c r="B119" s="256" t="s">
        <v>5450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5449</v>
      </c>
      <c r="B120" s="257" t="s">
        <v>5450</v>
      </c>
      <c r="C120" s="258" t="s">
        <v>5451</v>
      </c>
      <c r="D120" s="261" t="s">
        <v>5452</v>
      </c>
      <c r="E120" s="262" t="s">
        <v>5217</v>
      </c>
      <c r="F120" s="265" t="s">
        <v>5453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5449</v>
      </c>
      <c r="B121" s="257" t="s">
        <v>5450</v>
      </c>
      <c r="C121" s="258" t="s">
        <v>5454</v>
      </c>
      <c r="D121" s="261" t="s">
        <v>5455</v>
      </c>
      <c r="E121" s="262" t="s">
        <v>5217</v>
      </c>
      <c r="F121" s="265" t="s">
        <v>5453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5449</v>
      </c>
      <c r="B122" s="257" t="s">
        <v>5450</v>
      </c>
      <c r="C122" s="258" t="s">
        <v>5456</v>
      </c>
      <c r="D122" s="261" t="s">
        <v>5457</v>
      </c>
      <c r="E122" s="262" t="s">
        <v>5217</v>
      </c>
      <c r="F122" s="265" t="s">
        <v>5453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5449</v>
      </c>
      <c r="B123" s="257" t="s">
        <v>5450</v>
      </c>
      <c r="C123" s="258" t="s">
        <v>5458</v>
      </c>
      <c r="D123" s="261" t="s">
        <v>5459</v>
      </c>
      <c r="E123" s="262" t="s">
        <v>5217</v>
      </c>
      <c r="F123" s="265" t="s">
        <v>5453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5449</v>
      </c>
      <c r="B124" s="257" t="s">
        <v>5450</v>
      </c>
      <c r="C124" s="258" t="s">
        <v>5460</v>
      </c>
      <c r="D124" s="261" t="s">
        <v>5461</v>
      </c>
      <c r="E124" s="262" t="s">
        <v>5217</v>
      </c>
      <c r="F124" s="265" t="s">
        <v>5453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5449</v>
      </c>
      <c r="B125" s="257" t="s">
        <v>5450</v>
      </c>
      <c r="C125" s="258" t="s">
        <v>5462</v>
      </c>
      <c r="D125" s="261" t="s">
        <v>5463</v>
      </c>
      <c r="E125" s="262" t="s">
        <v>5217</v>
      </c>
      <c r="F125" s="265" t="s">
        <v>5453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5449</v>
      </c>
      <c r="B126" s="257" t="s">
        <v>5450</v>
      </c>
      <c r="C126" s="258" t="s">
        <v>5464</v>
      </c>
      <c r="D126" s="261" t="s">
        <v>5465</v>
      </c>
      <c r="E126" s="262" t="s">
        <v>5217</v>
      </c>
      <c r="F126" s="265" t="s">
        <v>5453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5449</v>
      </c>
      <c r="B127" s="257" t="s">
        <v>5450</v>
      </c>
      <c r="C127" s="258" t="s">
        <v>5466</v>
      </c>
      <c r="D127" s="261" t="s">
        <v>5467</v>
      </c>
      <c r="E127" s="262" t="s">
        <v>5217</v>
      </c>
      <c r="F127" s="265" t="s">
        <v>5453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5449</v>
      </c>
      <c r="B128" s="257" t="s">
        <v>5450</v>
      </c>
      <c r="C128" s="258" t="s">
        <v>5468</v>
      </c>
      <c r="D128" s="261" t="s">
        <v>5469</v>
      </c>
      <c r="E128" s="262" t="s">
        <v>5217</v>
      </c>
      <c r="F128" s="265" t="s">
        <v>5453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5449</v>
      </c>
      <c r="B129" s="257" t="s">
        <v>5450</v>
      </c>
      <c r="C129" s="258" t="s">
        <v>5470</v>
      </c>
      <c r="D129" s="261" t="s">
        <v>5471</v>
      </c>
      <c r="E129" s="262" t="s">
        <v>5217</v>
      </c>
      <c r="F129" s="265" t="s">
        <v>5453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5449</v>
      </c>
      <c r="B130" s="257" t="s">
        <v>5450</v>
      </c>
      <c r="C130" s="258" t="s">
        <v>5472</v>
      </c>
      <c r="D130" s="261" t="s">
        <v>5473</v>
      </c>
      <c r="E130" s="262" t="s">
        <v>5217</v>
      </c>
      <c r="F130" s="265" t="s">
        <v>5453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5449</v>
      </c>
      <c r="B131" s="257" t="s">
        <v>5450</v>
      </c>
      <c r="C131" s="258" t="s">
        <v>5474</v>
      </c>
      <c r="D131" s="261" t="s">
        <v>5475</v>
      </c>
      <c r="E131" s="262" t="s">
        <v>5217</v>
      </c>
      <c r="F131" s="265" t="s">
        <v>5453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5449</v>
      </c>
      <c r="B132" s="257" t="s">
        <v>5450</v>
      </c>
      <c r="C132" s="258" t="s">
        <v>5476</v>
      </c>
      <c r="D132" s="261" t="s">
        <v>5477</v>
      </c>
      <c r="E132" s="262" t="s">
        <v>5217</v>
      </c>
      <c r="F132" s="265" t="s">
        <v>5453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5449</v>
      </c>
      <c r="B133" s="257" t="s">
        <v>5450</v>
      </c>
      <c r="C133" s="258" t="s">
        <v>5478</v>
      </c>
      <c r="D133" s="261" t="s">
        <v>5479</v>
      </c>
      <c r="E133" s="262" t="s">
        <v>5246</v>
      </c>
      <c r="F133" s="265" t="s">
        <v>5453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5449</v>
      </c>
      <c r="B134" s="257" t="s">
        <v>5450</v>
      </c>
      <c r="C134" s="258" t="s">
        <v>5480</v>
      </c>
      <c r="D134" s="261" t="s">
        <v>5481</v>
      </c>
      <c r="E134" s="262" t="s">
        <v>5246</v>
      </c>
      <c r="F134" s="265" t="s">
        <v>5453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5449</v>
      </c>
      <c r="B135" s="257" t="s">
        <v>5450</v>
      </c>
      <c r="C135" s="258" t="s">
        <v>5482</v>
      </c>
      <c r="D135" s="261" t="s">
        <v>5483</v>
      </c>
      <c r="E135" s="262" t="s">
        <v>5361</v>
      </c>
      <c r="F135" s="265" t="s">
        <v>5453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5449</v>
      </c>
      <c r="B136" s="257" t="s">
        <v>5450</v>
      </c>
      <c r="C136" s="258" t="s">
        <v>5484</v>
      </c>
      <c r="D136" s="261" t="s">
        <v>5485</v>
      </c>
      <c r="E136" s="262" t="s">
        <v>5246</v>
      </c>
      <c r="F136" s="265" t="s">
        <v>5453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5449</v>
      </c>
      <c r="B137" s="257" t="s">
        <v>5450</v>
      </c>
      <c r="C137" s="258" t="s">
        <v>5486</v>
      </c>
      <c r="D137" s="261" t="s">
        <v>5487</v>
      </c>
      <c r="E137" s="262" t="s">
        <v>5246</v>
      </c>
      <c r="F137" s="265" t="s">
        <v>5453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5449</v>
      </c>
      <c r="B138" s="257" t="s">
        <v>5450</v>
      </c>
      <c r="C138" s="258" t="s">
        <v>5488</v>
      </c>
      <c r="D138" s="261" t="s">
        <v>5489</v>
      </c>
      <c r="E138" s="262" t="s">
        <v>5361</v>
      </c>
      <c r="F138" s="265" t="s">
        <v>5453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5449</v>
      </c>
      <c r="B139" s="257" t="s">
        <v>5450</v>
      </c>
      <c r="C139" s="258" t="s">
        <v>5490</v>
      </c>
      <c r="D139" s="261" t="s">
        <v>5491</v>
      </c>
      <c r="E139" s="262" t="s">
        <v>5361</v>
      </c>
      <c r="F139" s="265" t="s">
        <v>5453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5449</v>
      </c>
      <c r="B140" s="257" t="s">
        <v>5450</v>
      </c>
      <c r="C140" s="258" t="s">
        <v>5492</v>
      </c>
      <c r="D140" s="261" t="s">
        <v>5493</v>
      </c>
      <c r="E140" s="262" t="s">
        <v>5217</v>
      </c>
      <c r="F140" s="265" t="s">
        <v>5453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5449</v>
      </c>
      <c r="B141" s="257" t="s">
        <v>5450</v>
      </c>
      <c r="C141" s="258" t="s">
        <v>5494</v>
      </c>
      <c r="D141" s="261" t="s">
        <v>5495</v>
      </c>
      <c r="E141" s="262" t="s">
        <v>5496</v>
      </c>
      <c r="F141" s="265" t="s">
        <v>5497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5449</v>
      </c>
      <c r="B142" s="257" t="s">
        <v>5450</v>
      </c>
      <c r="C142" s="258" t="s">
        <v>5498</v>
      </c>
      <c r="D142" s="261" t="s">
        <v>5499</v>
      </c>
      <c r="E142" s="262" t="s">
        <v>5496</v>
      </c>
      <c r="F142" s="265" t="s">
        <v>5497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5449</v>
      </c>
      <c r="B143" s="257" t="s">
        <v>5450</v>
      </c>
      <c r="C143" s="258" t="s">
        <v>5500</v>
      </c>
      <c r="D143" s="261" t="s">
        <v>5501</v>
      </c>
      <c r="E143" s="262" t="s">
        <v>5496</v>
      </c>
      <c r="F143" s="265" t="s">
        <v>5497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5449</v>
      </c>
      <c r="B144" s="257" t="s">
        <v>5450</v>
      </c>
      <c r="C144" s="258" t="s">
        <v>5502</v>
      </c>
      <c r="D144" s="261" t="s">
        <v>5503</v>
      </c>
      <c r="E144" s="262" t="s">
        <v>5313</v>
      </c>
      <c r="F144" s="265" t="s">
        <v>5497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5449</v>
      </c>
      <c r="B145" s="257" t="s">
        <v>5450</v>
      </c>
      <c r="C145" s="258" t="s">
        <v>5504</v>
      </c>
      <c r="D145" s="261" t="s">
        <v>5505</v>
      </c>
      <c r="E145" s="262" t="s">
        <v>5313</v>
      </c>
      <c r="F145" s="265" t="s">
        <v>5497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5449</v>
      </c>
      <c r="B146" s="257" t="s">
        <v>5450</v>
      </c>
      <c r="C146" s="258" t="s">
        <v>5506</v>
      </c>
      <c r="D146" s="261" t="s">
        <v>5507</v>
      </c>
      <c r="E146" s="262" t="s">
        <v>5313</v>
      </c>
      <c r="F146" s="265" t="s">
        <v>5497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5449</v>
      </c>
      <c r="B147" s="256" t="s">
        <v>5508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5449</v>
      </c>
      <c r="B148" s="257" t="s">
        <v>5508</v>
      </c>
      <c r="C148" s="258" t="s">
        <v>5509</v>
      </c>
      <c r="D148" s="261" t="s">
        <v>5510</v>
      </c>
      <c r="E148" s="262" t="s">
        <v>5246</v>
      </c>
      <c r="F148" s="265" t="s">
        <v>5511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5449</v>
      </c>
      <c r="B149" s="257" t="s">
        <v>5508</v>
      </c>
      <c r="C149" s="258" t="s">
        <v>5512</v>
      </c>
      <c r="D149" s="261" t="s">
        <v>5513</v>
      </c>
      <c r="E149" s="262" t="s">
        <v>5246</v>
      </c>
      <c r="F149" s="265" t="s">
        <v>5511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5449</v>
      </c>
      <c r="B150" s="257" t="s">
        <v>5508</v>
      </c>
      <c r="C150" s="258" t="s">
        <v>5514</v>
      </c>
      <c r="D150" s="261" t="s">
        <v>5515</v>
      </c>
      <c r="E150" s="262" t="s">
        <v>5246</v>
      </c>
      <c r="F150" s="265" t="s">
        <v>5511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5449</v>
      </c>
      <c r="B151" s="257" t="s">
        <v>5508</v>
      </c>
      <c r="C151" s="258" t="s">
        <v>5516</v>
      </c>
      <c r="D151" s="261" t="s">
        <v>5517</v>
      </c>
      <c r="E151" s="262" t="s">
        <v>5246</v>
      </c>
      <c r="F151" s="265" t="s">
        <v>5511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5449</v>
      </c>
      <c r="B152" s="257" t="s">
        <v>5508</v>
      </c>
      <c r="C152" s="258" t="s">
        <v>5518</v>
      </c>
      <c r="D152" s="261" t="s">
        <v>5519</v>
      </c>
      <c r="E152" s="262" t="s">
        <v>5246</v>
      </c>
      <c r="F152" s="265" t="s">
        <v>5511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5449</v>
      </c>
      <c r="B153" s="257" t="s">
        <v>5508</v>
      </c>
      <c r="C153" s="258" t="s">
        <v>5520</v>
      </c>
      <c r="D153" s="261" t="s">
        <v>5521</v>
      </c>
      <c r="E153" s="262" t="s">
        <v>5246</v>
      </c>
      <c r="F153" s="265" t="s">
        <v>5511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5449</v>
      </c>
      <c r="B154" s="257" t="s">
        <v>5508</v>
      </c>
      <c r="C154" s="258" t="s">
        <v>5522</v>
      </c>
      <c r="D154" s="261" t="s">
        <v>5523</v>
      </c>
      <c r="E154" s="262" t="s">
        <v>5246</v>
      </c>
      <c r="F154" s="265" t="s">
        <v>5511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5449</v>
      </c>
      <c r="B155" s="257" t="s">
        <v>5508</v>
      </c>
      <c r="C155" s="258" t="s">
        <v>5524</v>
      </c>
      <c r="D155" s="261" t="s">
        <v>5525</v>
      </c>
      <c r="E155" s="262" t="s">
        <v>5246</v>
      </c>
      <c r="F155" s="265" t="s">
        <v>5511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5449</v>
      </c>
      <c r="B156" s="257" t="s">
        <v>5508</v>
      </c>
      <c r="C156" s="258" t="s">
        <v>5526</v>
      </c>
      <c r="D156" s="261" t="s">
        <v>5527</v>
      </c>
      <c r="E156" s="262" t="s">
        <v>5246</v>
      </c>
      <c r="F156" s="265" t="s">
        <v>5511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5449</v>
      </c>
      <c r="B157" s="257" t="s">
        <v>5508</v>
      </c>
      <c r="C157" s="258" t="s">
        <v>5528</v>
      </c>
      <c r="D157" s="261" t="s">
        <v>5529</v>
      </c>
      <c r="E157" s="262" t="s">
        <v>5246</v>
      </c>
      <c r="F157" s="265" t="s">
        <v>5511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5449</v>
      </c>
      <c r="B158" s="257" t="s">
        <v>5508</v>
      </c>
      <c r="C158" s="258" t="s">
        <v>5530</v>
      </c>
      <c r="D158" s="261" t="s">
        <v>5531</v>
      </c>
      <c r="E158" s="262" t="s">
        <v>5246</v>
      </c>
      <c r="F158" s="265" t="s">
        <v>5511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5449</v>
      </c>
      <c r="B159" s="257" t="s">
        <v>5508</v>
      </c>
      <c r="C159" s="258" t="s">
        <v>5532</v>
      </c>
      <c r="D159" s="261" t="s">
        <v>5533</v>
      </c>
      <c r="E159" s="262" t="s">
        <v>5246</v>
      </c>
      <c r="F159" s="265" t="s">
        <v>5511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5449</v>
      </c>
      <c r="B160" s="257" t="s">
        <v>5508</v>
      </c>
      <c r="C160" s="258" t="s">
        <v>5534</v>
      </c>
      <c r="D160" s="261" t="s">
        <v>5535</v>
      </c>
      <c r="E160" s="262" t="s">
        <v>5246</v>
      </c>
      <c r="F160" s="265" t="s">
        <v>5536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5449</v>
      </c>
      <c r="B161" s="257" t="s">
        <v>5508</v>
      </c>
      <c r="C161" s="258" t="s">
        <v>5537</v>
      </c>
      <c r="D161" s="261" t="s">
        <v>5538</v>
      </c>
      <c r="E161" s="262" t="s">
        <v>5246</v>
      </c>
      <c r="F161" s="265" t="s">
        <v>5536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5449</v>
      </c>
      <c r="B162" s="257" t="s">
        <v>5508</v>
      </c>
      <c r="C162" s="258" t="s">
        <v>5539</v>
      </c>
      <c r="D162" s="261" t="s">
        <v>5540</v>
      </c>
      <c r="E162" s="262" t="s">
        <v>5246</v>
      </c>
      <c r="F162" s="265" t="s">
        <v>5536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5449</v>
      </c>
      <c r="B163" s="257" t="s">
        <v>5508</v>
      </c>
      <c r="C163" s="258" t="s">
        <v>5541</v>
      </c>
      <c r="D163" s="261" t="s">
        <v>5542</v>
      </c>
      <c r="E163" s="262" t="s">
        <v>5246</v>
      </c>
      <c r="F163" s="265" t="s">
        <v>5536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5449</v>
      </c>
      <c r="B164" s="257" t="s">
        <v>5508</v>
      </c>
      <c r="C164" s="258" t="s">
        <v>5543</v>
      </c>
      <c r="D164" s="261" t="s">
        <v>5544</v>
      </c>
      <c r="E164" s="262" t="s">
        <v>5246</v>
      </c>
      <c r="F164" s="265" t="s">
        <v>5536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5449</v>
      </c>
      <c r="B165" s="256" t="s">
        <v>5545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5449</v>
      </c>
      <c r="B166" s="257" t="s">
        <v>5545</v>
      </c>
      <c r="C166" s="258" t="s">
        <v>5546</v>
      </c>
      <c r="D166" s="261" t="s">
        <v>5547</v>
      </c>
      <c r="E166" s="262" t="s">
        <v>5217</v>
      </c>
      <c r="F166" s="265" t="s">
        <v>5548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5449</v>
      </c>
      <c r="B167" s="257" t="s">
        <v>5545</v>
      </c>
      <c r="C167" s="258" t="s">
        <v>5549</v>
      </c>
      <c r="D167" s="261" t="s">
        <v>5550</v>
      </c>
      <c r="E167" s="262" t="s">
        <v>5361</v>
      </c>
      <c r="F167" s="265" t="s">
        <v>5548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5449</v>
      </c>
      <c r="B168" s="257" t="s">
        <v>5545</v>
      </c>
      <c r="C168" s="258" t="s">
        <v>5551</v>
      </c>
      <c r="D168" s="261" t="s">
        <v>5552</v>
      </c>
      <c r="E168" s="262" t="s">
        <v>5313</v>
      </c>
      <c r="F168" s="265" t="s">
        <v>5548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5449</v>
      </c>
      <c r="B169" s="257" t="s">
        <v>5545</v>
      </c>
      <c r="C169" s="258" t="s">
        <v>5553</v>
      </c>
      <c r="D169" s="261" t="s">
        <v>5554</v>
      </c>
      <c r="E169" s="262" t="s">
        <v>5313</v>
      </c>
      <c r="F169" s="265" t="s">
        <v>5548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5449</v>
      </c>
      <c r="B170" s="257" t="s">
        <v>5545</v>
      </c>
      <c r="C170" s="258" t="s">
        <v>5555</v>
      </c>
      <c r="D170" s="261" t="s">
        <v>5556</v>
      </c>
      <c r="E170" s="262" t="s">
        <v>5361</v>
      </c>
      <c r="F170" s="265" t="s">
        <v>5548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5449</v>
      </c>
      <c r="B171" s="257" t="s">
        <v>5545</v>
      </c>
      <c r="C171" s="258" t="s">
        <v>5557</v>
      </c>
      <c r="D171" s="261" t="s">
        <v>5558</v>
      </c>
      <c r="E171" s="262" t="s">
        <v>5246</v>
      </c>
      <c r="F171" s="265" t="s">
        <v>5548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5449</v>
      </c>
      <c r="B172" s="257" t="s">
        <v>5545</v>
      </c>
      <c r="C172" s="258" t="s">
        <v>5559</v>
      </c>
      <c r="D172" s="261" t="s">
        <v>5560</v>
      </c>
      <c r="E172" s="262" t="s">
        <v>5313</v>
      </c>
      <c r="F172" s="265" t="s">
        <v>5548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5449</v>
      </c>
      <c r="B173" s="257" t="s">
        <v>5545</v>
      </c>
      <c r="C173" s="258" t="s">
        <v>5561</v>
      </c>
      <c r="D173" s="261" t="s">
        <v>5562</v>
      </c>
      <c r="E173" s="262" t="s">
        <v>5246</v>
      </c>
      <c r="F173" s="265" t="s">
        <v>5548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5449</v>
      </c>
      <c r="B174" s="257" t="s">
        <v>5545</v>
      </c>
      <c r="C174" s="258" t="s">
        <v>5563</v>
      </c>
      <c r="D174" s="261" t="s">
        <v>5564</v>
      </c>
      <c r="E174" s="262" t="s">
        <v>5313</v>
      </c>
      <c r="F174" s="265" t="s">
        <v>5548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5449</v>
      </c>
      <c r="B175" s="257" t="s">
        <v>5545</v>
      </c>
      <c r="C175" s="258" t="s">
        <v>5565</v>
      </c>
      <c r="D175" s="261" t="s">
        <v>5566</v>
      </c>
      <c r="E175" s="262" t="s">
        <v>5246</v>
      </c>
      <c r="F175" s="265" t="s">
        <v>5548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5449</v>
      </c>
      <c r="B176" s="257" t="s">
        <v>5545</v>
      </c>
      <c r="C176" s="258" t="s">
        <v>5567</v>
      </c>
      <c r="D176" s="261" t="s">
        <v>5568</v>
      </c>
      <c r="E176" s="262" t="s">
        <v>5217</v>
      </c>
      <c r="F176" s="265" t="s">
        <v>5548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5449</v>
      </c>
      <c r="B177" s="257" t="s">
        <v>5545</v>
      </c>
      <c r="C177" s="258" t="s">
        <v>5569</v>
      </c>
      <c r="D177" s="261" t="s">
        <v>5570</v>
      </c>
      <c r="E177" s="262" t="s">
        <v>5217</v>
      </c>
      <c r="F177" s="265" t="s">
        <v>5548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5449</v>
      </c>
      <c r="B178" s="257" t="s">
        <v>5545</v>
      </c>
      <c r="C178" s="258" t="s">
        <v>5571</v>
      </c>
      <c r="D178" s="261" t="s">
        <v>5572</v>
      </c>
      <c r="E178" s="262" t="s">
        <v>5246</v>
      </c>
      <c r="F178" s="265" t="s">
        <v>5548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5449</v>
      </c>
      <c r="B179" s="257" t="s">
        <v>5545</v>
      </c>
      <c r="C179" s="258" t="s">
        <v>5573</v>
      </c>
      <c r="D179" s="261" t="s">
        <v>5574</v>
      </c>
      <c r="E179" s="262" t="s">
        <v>5361</v>
      </c>
      <c r="F179" s="265" t="s">
        <v>5548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5449</v>
      </c>
      <c r="B180" s="257" t="s">
        <v>5545</v>
      </c>
      <c r="C180" s="258" t="s">
        <v>5575</v>
      </c>
      <c r="D180" s="261" t="s">
        <v>5576</v>
      </c>
      <c r="E180" s="262" t="s">
        <v>5361</v>
      </c>
      <c r="F180" s="265" t="s">
        <v>5548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5449</v>
      </c>
      <c r="B181" s="256" t="s">
        <v>5577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5449</v>
      </c>
      <c r="B182" s="257" t="s">
        <v>5577</v>
      </c>
      <c r="C182" s="258" t="s">
        <v>5578</v>
      </c>
      <c r="D182" s="261" t="s">
        <v>5579</v>
      </c>
      <c r="E182" s="262" t="s">
        <v>5217</v>
      </c>
      <c r="F182" s="265" t="s">
        <v>5580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5449</v>
      </c>
      <c r="B183" s="257" t="s">
        <v>5577</v>
      </c>
      <c r="C183" s="258" t="s">
        <v>5581</v>
      </c>
      <c r="D183" s="261" t="s">
        <v>5582</v>
      </c>
      <c r="E183" s="262" t="s">
        <v>5217</v>
      </c>
      <c r="F183" s="265" t="s">
        <v>5580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5449</v>
      </c>
      <c r="B184" s="257" t="s">
        <v>5577</v>
      </c>
      <c r="C184" s="258" t="s">
        <v>5583</v>
      </c>
      <c r="D184" s="261" t="s">
        <v>5584</v>
      </c>
      <c r="E184" s="262" t="s">
        <v>5217</v>
      </c>
      <c r="F184" s="265" t="s">
        <v>5580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5449</v>
      </c>
      <c r="B185" s="257" t="s">
        <v>5577</v>
      </c>
      <c r="C185" s="258" t="s">
        <v>5585</v>
      </c>
      <c r="D185" s="261" t="s">
        <v>5586</v>
      </c>
      <c r="E185" s="262" t="s">
        <v>5217</v>
      </c>
      <c r="F185" s="265" t="s">
        <v>5580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5449</v>
      </c>
      <c r="B186" s="257" t="s">
        <v>5577</v>
      </c>
      <c r="C186" s="258" t="s">
        <v>5587</v>
      </c>
      <c r="D186" s="261" t="s">
        <v>5588</v>
      </c>
      <c r="E186" s="262" t="s">
        <v>5217</v>
      </c>
      <c r="F186" s="265" t="s">
        <v>5580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5449</v>
      </c>
      <c r="B187" s="257" t="s">
        <v>5577</v>
      </c>
      <c r="C187" s="258" t="s">
        <v>5589</v>
      </c>
      <c r="D187" s="261" t="s">
        <v>5590</v>
      </c>
      <c r="E187" s="262" t="s">
        <v>5246</v>
      </c>
      <c r="F187" s="265" t="s">
        <v>5580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5449</v>
      </c>
      <c r="B188" s="257" t="s">
        <v>5577</v>
      </c>
      <c r="C188" s="258" t="s">
        <v>5591</v>
      </c>
      <c r="D188" s="261" t="s">
        <v>5592</v>
      </c>
      <c r="E188" s="262" t="s">
        <v>5246</v>
      </c>
      <c r="F188" s="265" t="s">
        <v>5580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5449</v>
      </c>
      <c r="B189" s="257" t="s">
        <v>5577</v>
      </c>
      <c r="C189" s="258" t="s">
        <v>5593</v>
      </c>
      <c r="D189" s="261" t="s">
        <v>5594</v>
      </c>
      <c r="E189" s="262" t="s">
        <v>5246</v>
      </c>
      <c r="F189" s="265" t="s">
        <v>5580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5449</v>
      </c>
      <c r="B190" s="257" t="s">
        <v>5577</v>
      </c>
      <c r="C190" s="258" t="s">
        <v>5595</v>
      </c>
      <c r="D190" s="261" t="s">
        <v>5596</v>
      </c>
      <c r="E190" s="262" t="s">
        <v>5246</v>
      </c>
      <c r="F190" s="265" t="s">
        <v>5580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5449</v>
      </c>
      <c r="B191" s="257" t="s">
        <v>5577</v>
      </c>
      <c r="C191" s="258" t="s">
        <v>5597</v>
      </c>
      <c r="D191" s="261" t="s">
        <v>5598</v>
      </c>
      <c r="E191" s="262" t="s">
        <v>5217</v>
      </c>
      <c r="F191" s="265" t="s">
        <v>5580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5449</v>
      </c>
      <c r="B192" s="257" t="s">
        <v>5577</v>
      </c>
      <c r="C192" s="258" t="s">
        <v>5599</v>
      </c>
      <c r="D192" s="261" t="s">
        <v>5600</v>
      </c>
      <c r="E192" s="262" t="s">
        <v>5217</v>
      </c>
      <c r="F192" s="265" t="s">
        <v>5580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5449</v>
      </c>
      <c r="B193" s="257" t="s">
        <v>5577</v>
      </c>
      <c r="C193" s="258" t="s">
        <v>5601</v>
      </c>
      <c r="D193" s="261" t="s">
        <v>5602</v>
      </c>
      <c r="E193" s="262" t="s">
        <v>5217</v>
      </c>
      <c r="F193" s="265" t="s">
        <v>5580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5449</v>
      </c>
      <c r="B194" s="257" t="s">
        <v>5577</v>
      </c>
      <c r="C194" s="258" t="s">
        <v>5603</v>
      </c>
      <c r="D194" s="261" t="s">
        <v>5604</v>
      </c>
      <c r="E194" s="262" t="s">
        <v>5217</v>
      </c>
      <c r="F194" s="265" t="s">
        <v>5580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5449</v>
      </c>
      <c r="B195" s="257" t="s">
        <v>5577</v>
      </c>
      <c r="C195" s="258" t="s">
        <v>5605</v>
      </c>
      <c r="D195" s="261" t="s">
        <v>5606</v>
      </c>
      <c r="E195" s="262" t="s">
        <v>5217</v>
      </c>
      <c r="F195" s="265" t="s">
        <v>5580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5449</v>
      </c>
      <c r="B196" s="257" t="s">
        <v>5577</v>
      </c>
      <c r="C196" s="258" t="s">
        <v>5607</v>
      </c>
      <c r="D196" s="261" t="s">
        <v>5608</v>
      </c>
      <c r="E196" s="262" t="s">
        <v>5217</v>
      </c>
      <c r="F196" s="265" t="s">
        <v>5609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5449</v>
      </c>
      <c r="B197" s="257" t="s">
        <v>5577</v>
      </c>
      <c r="C197" s="258" t="s">
        <v>5610</v>
      </c>
      <c r="D197" s="261" t="s">
        <v>5611</v>
      </c>
      <c r="E197" s="262" t="s">
        <v>5217</v>
      </c>
      <c r="F197" s="265" t="s">
        <v>5609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5449</v>
      </c>
      <c r="B198" s="257" t="s">
        <v>5577</v>
      </c>
      <c r="C198" s="258" t="s">
        <v>5612</v>
      </c>
      <c r="D198" s="261" t="s">
        <v>5613</v>
      </c>
      <c r="E198" s="262" t="s">
        <v>5217</v>
      </c>
      <c r="F198" s="265" t="s">
        <v>5609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5449</v>
      </c>
      <c r="B199" s="257" t="s">
        <v>5577</v>
      </c>
      <c r="C199" s="258" t="s">
        <v>5614</v>
      </c>
      <c r="D199" s="261" t="s">
        <v>5615</v>
      </c>
      <c r="E199" s="262" t="s">
        <v>5217</v>
      </c>
      <c r="F199" s="265" t="s">
        <v>5609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5616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5616</v>
      </c>
      <c r="B201" s="256" t="s">
        <v>5617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5616</v>
      </c>
      <c r="B202" s="257" t="s">
        <v>5617</v>
      </c>
      <c r="C202" s="258" t="s">
        <v>5618</v>
      </c>
      <c r="D202" s="261" t="s">
        <v>5619</v>
      </c>
      <c r="E202" s="262" t="s">
        <v>5496</v>
      </c>
      <c r="F202" s="265" t="s">
        <v>5620</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5616</v>
      </c>
      <c r="B203" s="257" t="s">
        <v>5617</v>
      </c>
      <c r="C203" s="258" t="s">
        <v>5621</v>
      </c>
      <c r="D203" s="261" t="s">
        <v>5622</v>
      </c>
      <c r="E203" s="262" t="s">
        <v>5496</v>
      </c>
      <c r="F203" s="265" t="s">
        <v>5620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5616</v>
      </c>
      <c r="B204" s="257" t="s">
        <v>5617</v>
      </c>
      <c r="C204" s="258" t="s">
        <v>5623</v>
      </c>
      <c r="D204" s="261" t="s">
        <v>5624</v>
      </c>
      <c r="E204" s="262" t="s">
        <v>5496</v>
      </c>
      <c r="F204" s="265" t="s">
        <v>5620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5616</v>
      </c>
      <c r="B205" s="257" t="s">
        <v>5617</v>
      </c>
      <c r="C205" s="258" t="s">
        <v>5625</v>
      </c>
      <c r="D205" s="261" t="s">
        <v>5626</v>
      </c>
      <c r="E205" s="262" t="s">
        <v>5496</v>
      </c>
      <c r="F205" s="265" t="s">
        <v>5620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5616</v>
      </c>
      <c r="B206" s="257" t="s">
        <v>5617</v>
      </c>
      <c r="C206" s="258" t="s">
        <v>5627</v>
      </c>
      <c r="D206" s="261" t="s">
        <v>5628</v>
      </c>
      <c r="E206" s="262" t="s">
        <v>5496</v>
      </c>
      <c r="F206" s="265" t="s">
        <v>5620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5616</v>
      </c>
      <c r="B207" s="257" t="s">
        <v>5617</v>
      </c>
      <c r="C207" s="258" t="s">
        <v>5629</v>
      </c>
      <c r="D207" s="261" t="s">
        <v>5630</v>
      </c>
      <c r="E207" s="262" t="s">
        <v>5361</v>
      </c>
      <c r="F207" s="265" t="s">
        <v>5620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5616</v>
      </c>
      <c r="B208" s="257" t="s">
        <v>5617</v>
      </c>
      <c r="C208" s="258" t="s">
        <v>5631</v>
      </c>
      <c r="D208" s="261" t="s">
        <v>5632</v>
      </c>
      <c r="E208" s="262" t="s">
        <v>5361</v>
      </c>
      <c r="F208" s="265" t="s">
        <v>5620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5616</v>
      </c>
      <c r="B209" s="257" t="s">
        <v>5617</v>
      </c>
      <c r="C209" s="258" t="s">
        <v>5633</v>
      </c>
      <c r="D209" s="261" t="s">
        <v>5634</v>
      </c>
      <c r="E209" s="262" t="s">
        <v>5496</v>
      </c>
      <c r="F209" s="265" t="s">
        <v>5620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5616</v>
      </c>
      <c r="B210" s="257" t="s">
        <v>5617</v>
      </c>
      <c r="C210" s="258" t="s">
        <v>5635</v>
      </c>
      <c r="D210" s="261" t="s">
        <v>5636</v>
      </c>
      <c r="E210" s="262" t="s">
        <v>5246</v>
      </c>
      <c r="F210" s="265" t="s">
        <v>5637</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5616</v>
      </c>
      <c r="B211" s="257" t="s">
        <v>5617</v>
      </c>
      <c r="C211" s="258" t="s">
        <v>5638</v>
      </c>
      <c r="D211" s="261" t="s">
        <v>5639</v>
      </c>
      <c r="E211" s="262" t="s">
        <v>5246</v>
      </c>
      <c r="F211" s="265" t="s">
        <v>5637</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5616</v>
      </c>
      <c r="B212" s="257" t="s">
        <v>5617</v>
      </c>
      <c r="C212" s="258" t="s">
        <v>5640</v>
      </c>
      <c r="D212" s="261" t="s">
        <v>5641</v>
      </c>
      <c r="E212" s="262" t="s">
        <v>5313</v>
      </c>
      <c r="F212" s="265" t="s">
        <v>5642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5616</v>
      </c>
      <c r="B213" s="257" t="s">
        <v>5617</v>
      </c>
      <c r="C213" s="258" t="s">
        <v>5643</v>
      </c>
      <c r="D213" s="261" t="s">
        <v>5644</v>
      </c>
      <c r="E213" s="262" t="s">
        <v>5246</v>
      </c>
      <c r="F213" s="265" t="s">
        <v>5645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5616</v>
      </c>
      <c r="B214" s="257" t="s">
        <v>5617</v>
      </c>
      <c r="C214" s="258" t="s">
        <v>5646</v>
      </c>
      <c r="D214" s="261" t="s">
        <v>5647</v>
      </c>
      <c r="E214" s="262" t="s">
        <v>5313</v>
      </c>
      <c r="F214" s="265" t="s">
        <v>5648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5616</v>
      </c>
      <c r="B215" s="257" t="s">
        <v>5617</v>
      </c>
      <c r="C215" s="258" t="s">
        <v>5649</v>
      </c>
      <c r="D215" s="261" t="s">
        <v>5650</v>
      </c>
      <c r="E215" s="262" t="s">
        <v>5217</v>
      </c>
      <c r="F215" s="265" t="s">
        <v>5648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5616</v>
      </c>
      <c r="B216" s="257" t="s">
        <v>5617</v>
      </c>
      <c r="C216" s="258" t="s">
        <v>5651</v>
      </c>
      <c r="D216" s="261" t="s">
        <v>5652</v>
      </c>
      <c r="E216" s="262" t="s">
        <v>5217</v>
      </c>
      <c r="F216" s="265" t="s">
        <v>5648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5616</v>
      </c>
      <c r="B217" s="257" t="s">
        <v>5617</v>
      </c>
      <c r="C217" s="258" t="s">
        <v>5653</v>
      </c>
      <c r="D217" s="261" t="s">
        <v>5654</v>
      </c>
      <c r="E217" s="262" t="s">
        <v>5246</v>
      </c>
      <c r="F217" s="265" t="s">
        <v>5648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5616</v>
      </c>
      <c r="B218" s="257" t="s">
        <v>5617</v>
      </c>
      <c r="C218" s="258" t="s">
        <v>5655</v>
      </c>
      <c r="D218" s="261" t="s">
        <v>5656</v>
      </c>
      <c r="E218" s="262" t="s">
        <v>5246</v>
      </c>
      <c r="F218" s="265" t="s">
        <v>5648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5616</v>
      </c>
      <c r="B219" s="257" t="s">
        <v>5617</v>
      </c>
      <c r="C219" s="258" t="s">
        <v>5657</v>
      </c>
      <c r="D219" s="261" t="s">
        <v>5658</v>
      </c>
      <c r="E219" s="262" t="s">
        <v>5246</v>
      </c>
      <c r="F219" s="265" t="s">
        <v>5648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5616</v>
      </c>
      <c r="B220" s="257" t="s">
        <v>5617</v>
      </c>
      <c r="C220" s="258" t="s">
        <v>5659</v>
      </c>
      <c r="D220" s="261" t="s">
        <v>5660</v>
      </c>
      <c r="E220" s="262" t="s">
        <v>5246</v>
      </c>
      <c r="F220" s="265" t="s">
        <v>5648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5616</v>
      </c>
      <c r="B221" s="256" t="s">
        <v>5661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5616</v>
      </c>
      <c r="B222" s="257" t="s">
        <v>5661</v>
      </c>
      <c r="C222" s="258" t="s">
        <v>5662</v>
      </c>
      <c r="D222" s="261" t="s">
        <v>5663</v>
      </c>
      <c r="E222" s="262" t="s">
        <v>5313</v>
      </c>
      <c r="F222" s="265" t="s">
        <v>5664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5616</v>
      </c>
      <c r="B223" s="257" t="s">
        <v>5661</v>
      </c>
      <c r="C223" s="258" t="s">
        <v>5665</v>
      </c>
      <c r="D223" s="261" t="s">
        <v>5666</v>
      </c>
      <c r="E223" s="262" t="s">
        <v>5313</v>
      </c>
      <c r="F223" s="265" t="s">
        <v>5664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5616</v>
      </c>
      <c r="B224" s="257" t="s">
        <v>5661</v>
      </c>
      <c r="C224" s="258" t="s">
        <v>5667</v>
      </c>
      <c r="D224" s="261" t="s">
        <v>5668</v>
      </c>
      <c r="E224" s="262" t="s">
        <v>5313</v>
      </c>
      <c r="F224" s="265" t="s">
        <v>5664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5616</v>
      </c>
      <c r="B225" s="257" t="s">
        <v>5661</v>
      </c>
      <c r="C225" s="258" t="s">
        <v>5669</v>
      </c>
      <c r="D225" s="261" t="s">
        <v>5670</v>
      </c>
      <c r="E225" s="262" t="s">
        <v>5313</v>
      </c>
      <c r="F225" s="265" t="s">
        <v>5664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5616</v>
      </c>
      <c r="B226" s="257" t="s">
        <v>5661</v>
      </c>
      <c r="C226" s="258" t="s">
        <v>5671</v>
      </c>
      <c r="D226" s="261" t="s">
        <v>5672</v>
      </c>
      <c r="E226" s="262" t="s">
        <v>5313</v>
      </c>
      <c r="F226" s="265" t="s">
        <v>5664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5616</v>
      </c>
      <c r="B227" s="257" t="s">
        <v>5661</v>
      </c>
      <c r="C227" s="258" t="s">
        <v>5673</v>
      </c>
      <c r="D227" s="261" t="s">
        <v>5674</v>
      </c>
      <c r="E227" s="262" t="s">
        <v>5313</v>
      </c>
      <c r="F227" s="265" t="s">
        <v>5664</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5616</v>
      </c>
      <c r="B228" s="257" t="s">
        <v>5661</v>
      </c>
      <c r="C228" s="258" t="s">
        <v>5675</v>
      </c>
      <c r="D228" s="261" t="s">
        <v>5676</v>
      </c>
      <c r="E228" s="262" t="s">
        <v>5313</v>
      </c>
      <c r="F228" s="265" t="s">
        <v>5664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5616</v>
      </c>
      <c r="B229" s="257" t="s">
        <v>5661</v>
      </c>
      <c r="C229" s="258" t="s">
        <v>5677</v>
      </c>
      <c r="D229" s="261" t="s">
        <v>5678</v>
      </c>
      <c r="E229" s="262" t="s">
        <v>5217</v>
      </c>
      <c r="F229" s="265" t="s">
        <v>5664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5616</v>
      </c>
      <c r="B230" s="257" t="s">
        <v>5661</v>
      </c>
      <c r="C230" s="258" t="s">
        <v>5679</v>
      </c>
      <c r="D230" s="261" t="s">
        <v>5680</v>
      </c>
      <c r="E230" s="262" t="s">
        <v>5217</v>
      </c>
      <c r="F230" s="265" t="s">
        <v>5664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5616</v>
      </c>
      <c r="B231" s="257" t="s">
        <v>5661</v>
      </c>
      <c r="C231" s="258" t="s">
        <v>5681</v>
      </c>
      <c r="D231" s="261" t="s">
        <v>5682</v>
      </c>
      <c r="E231" s="262" t="s">
        <v>5313</v>
      </c>
      <c r="F231" s="265" t="s">
        <v>5683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5616</v>
      </c>
      <c r="B232" s="257" t="s">
        <v>5661</v>
      </c>
      <c r="C232" s="258" t="s">
        <v>5684</v>
      </c>
      <c r="D232" s="261" t="s">
        <v>5685</v>
      </c>
      <c r="E232" s="262" t="s">
        <v>5313</v>
      </c>
      <c r="F232" s="265" t="s">
        <v>5683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5616</v>
      </c>
      <c r="B233" s="257" t="s">
        <v>5661</v>
      </c>
      <c r="C233" s="258" t="s">
        <v>5686</v>
      </c>
      <c r="D233" s="261" t="s">
        <v>5687</v>
      </c>
      <c r="E233" s="262" t="s">
        <v>5246</v>
      </c>
      <c r="F233" s="265" t="s">
        <v>5683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5616</v>
      </c>
      <c r="B234" s="257" t="s">
        <v>5661</v>
      </c>
      <c r="C234" s="258" t="s">
        <v>5688</v>
      </c>
      <c r="D234" s="261" t="s">
        <v>5689</v>
      </c>
      <c r="E234" s="262" t="s">
        <v>5246</v>
      </c>
      <c r="F234" s="265" t="s">
        <v>5683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5616</v>
      </c>
      <c r="B235" s="257" t="s">
        <v>5661</v>
      </c>
      <c r="C235" s="258" t="s">
        <v>5690</v>
      </c>
      <c r="D235" s="261" t="s">
        <v>5691</v>
      </c>
      <c r="E235" s="262" t="s">
        <v>5313</v>
      </c>
      <c r="F235" s="265" t="s">
        <v>5683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5616</v>
      </c>
      <c r="B236" s="257" t="s">
        <v>5661</v>
      </c>
      <c r="C236" s="258" t="s">
        <v>5692</v>
      </c>
      <c r="D236" s="261" t="s">
        <v>5693</v>
      </c>
      <c r="E236" s="262" t="s">
        <v>5246</v>
      </c>
      <c r="F236" s="265" t="s">
        <v>5683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5616</v>
      </c>
      <c r="B237" s="256" t="s">
        <v>1850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5616</v>
      </c>
      <c r="B238" s="257" t="s">
        <v>1850</v>
      </c>
      <c r="C238" s="258" t="s">
        <v>5694</v>
      </c>
      <c r="D238" s="261" t="s">
        <v>5695</v>
      </c>
      <c r="E238" s="262" t="s">
        <v>5217</v>
      </c>
      <c r="F238" s="265" t="s">
        <v>5696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5616</v>
      </c>
      <c r="B239" s="257" t="s">
        <v>1850</v>
      </c>
      <c r="C239" s="258" t="s">
        <v>5697</v>
      </c>
      <c r="D239" s="261" t="s">
        <v>5698</v>
      </c>
      <c r="E239" s="262" t="s">
        <v>5217</v>
      </c>
      <c r="F239" s="265" t="s">
        <v>5696</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5616</v>
      </c>
      <c r="B240" s="257" t="s">
        <v>1850</v>
      </c>
      <c r="C240" s="258" t="s">
        <v>5699</v>
      </c>
      <c r="D240" s="261" t="s">
        <v>5700</v>
      </c>
      <c r="E240" s="262" t="s">
        <v>5217</v>
      </c>
      <c r="F240" s="265" t="s">
        <v>5696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5616</v>
      </c>
      <c r="B241" s="257" t="s">
        <v>1850</v>
      </c>
      <c r="C241" s="258" t="s">
        <v>5701</v>
      </c>
      <c r="D241" s="261" t="s">
        <v>5702</v>
      </c>
      <c r="E241" s="262" t="s">
        <v>5217</v>
      </c>
      <c r="F241" s="265" t="s">
        <v>5696</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5616</v>
      </c>
      <c r="B242" s="257" t="s">
        <v>1850</v>
      </c>
      <c r="C242" s="258" t="s">
        <v>5703</v>
      </c>
      <c r="D242" s="261" t="s">
        <v>5704</v>
      </c>
      <c r="E242" s="262" t="s">
        <v>5217</v>
      </c>
      <c r="F242" s="265" t="s">
        <v>5696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5616</v>
      </c>
      <c r="B243" s="257" t="s">
        <v>1850</v>
      </c>
      <c r="C243" s="258" t="s">
        <v>5705</v>
      </c>
      <c r="D243" s="261" t="s">
        <v>5706</v>
      </c>
      <c r="E243" s="262" t="s">
        <v>5217</v>
      </c>
      <c r="F243" s="265" t="s">
        <v>5696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5616</v>
      </c>
      <c r="B244" s="257" t="s">
        <v>1850</v>
      </c>
      <c r="C244" s="258" t="s">
        <v>5707</v>
      </c>
      <c r="D244" s="261" t="s">
        <v>5708</v>
      </c>
      <c r="E244" s="262" t="s">
        <v>5217</v>
      </c>
      <c r="F244" s="265" t="s">
        <v>5696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5616</v>
      </c>
      <c r="B245" s="257" t="s">
        <v>1850</v>
      </c>
      <c r="C245" s="258" t="s">
        <v>5709</v>
      </c>
      <c r="D245" s="261" t="s">
        <v>5710</v>
      </c>
      <c r="E245" s="262" t="s">
        <v>5217</v>
      </c>
      <c r="F245" s="265" t="s">
        <v>5696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5616</v>
      </c>
      <c r="B246" s="257" t="s">
        <v>1850</v>
      </c>
      <c r="C246" s="258" t="s">
        <v>5711</v>
      </c>
      <c r="D246" s="261" t="s">
        <v>5712</v>
      </c>
      <c r="E246" s="262" t="s">
        <v>5217</v>
      </c>
      <c r="F246" s="265" t="s">
        <v>5696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5616</v>
      </c>
      <c r="B247" s="257" t="s">
        <v>1850</v>
      </c>
      <c r="C247" s="258" t="s">
        <v>5713</v>
      </c>
      <c r="D247" s="261" t="s">
        <v>5714</v>
      </c>
      <c r="E247" s="262" t="s">
        <v>5217</v>
      </c>
      <c r="F247" s="265" t="s">
        <v>5696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5616</v>
      </c>
      <c r="B248" s="257" t="s">
        <v>1850</v>
      </c>
      <c r="C248" s="258" t="s">
        <v>5715</v>
      </c>
      <c r="D248" s="261" t="s">
        <v>5716</v>
      </c>
      <c r="E248" s="262" t="s">
        <v>5246</v>
      </c>
      <c r="F248" s="265" t="s">
        <v>5696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5616</v>
      </c>
      <c r="B249" s="257" t="s">
        <v>1850</v>
      </c>
      <c r="C249" s="258" t="s">
        <v>5717</v>
      </c>
      <c r="D249" s="261" t="s">
        <v>5718</v>
      </c>
      <c r="E249" s="262" t="s">
        <v>5246</v>
      </c>
      <c r="F249" s="265" t="s">
        <v>5719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5616</v>
      </c>
      <c r="B250" s="257" t="s">
        <v>1850</v>
      </c>
      <c r="C250" s="258" t="s">
        <v>5720</v>
      </c>
      <c r="D250" s="261" t="s">
        <v>5721</v>
      </c>
      <c r="E250" s="262" t="s">
        <v>5246</v>
      </c>
      <c r="F250" s="265" t="s">
        <v>5719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5616</v>
      </c>
      <c r="B251" s="256" t="s">
        <v>5722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5616</v>
      </c>
      <c r="B252" s="257" t="s">
        <v>5722</v>
      </c>
      <c r="C252" s="258" t="s">
        <v>5723</v>
      </c>
      <c r="D252" s="261" t="s">
        <v>5724</v>
      </c>
      <c r="E252" s="262" t="s">
        <v>5313</v>
      </c>
      <c r="F252" s="265" t="s">
        <v>5725</v>
      </c>
      <c r="G252" s="268">
        <f>IF(COUNTIF(H252:AU252,"&lt;&gt;")=0,"",SUMPRODUCT(((Recommendations[ImplStatus]="Implemented")+(Recommendations[ImplStatus]="Compensated"))*ISNUMBER(MATCH(Recommendations[Id],H252:AU252,0)))/COUNTIF(H252:AU252,"&lt;&gt;"))</f>
        <v>0</v>
      </c>
      <c r="H252" s="269" t="s">
        <v>366</v>
      </c>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5616</v>
      </c>
      <c r="B253" s="257" t="s">
        <v>5722</v>
      </c>
      <c r="C253" s="258" t="s">
        <v>5726</v>
      </c>
      <c r="D253" s="261" t="s">
        <v>5727</v>
      </c>
      <c r="E253" s="262" t="s">
        <v>5313</v>
      </c>
      <c r="F253" s="265" t="s">
        <v>5725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5616</v>
      </c>
      <c r="B254" s="257" t="s">
        <v>5722</v>
      </c>
      <c r="C254" s="258" t="s">
        <v>5728</v>
      </c>
      <c r="D254" s="261" t="s">
        <v>5729</v>
      </c>
      <c r="E254" s="262" t="s">
        <v>5313</v>
      </c>
      <c r="F254" s="265" t="s">
        <v>5725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5616</v>
      </c>
      <c r="B255" s="257" t="s">
        <v>5722</v>
      </c>
      <c r="C255" s="258" t="s">
        <v>5730</v>
      </c>
      <c r="D255" s="261" t="s">
        <v>5731</v>
      </c>
      <c r="E255" s="262" t="s">
        <v>5313</v>
      </c>
      <c r="F255" s="265" t="s">
        <v>5725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5616</v>
      </c>
      <c r="B256" s="257" t="s">
        <v>5722</v>
      </c>
      <c r="C256" s="258" t="s">
        <v>5732</v>
      </c>
      <c r="D256" s="261" t="s">
        <v>5733</v>
      </c>
      <c r="E256" s="262" t="s">
        <v>5313</v>
      </c>
      <c r="F256" s="265" t="s">
        <v>5725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5616</v>
      </c>
      <c r="B257" s="257" t="s">
        <v>5722</v>
      </c>
      <c r="C257" s="258" t="s">
        <v>5734</v>
      </c>
      <c r="D257" s="261" t="s">
        <v>5735</v>
      </c>
      <c r="E257" s="262" t="s">
        <v>5217</v>
      </c>
      <c r="F257" s="265" t="s">
        <v>5725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5616</v>
      </c>
      <c r="B258" s="257" t="s">
        <v>5722</v>
      </c>
      <c r="C258" s="258" t="s">
        <v>5736</v>
      </c>
      <c r="D258" s="261" t="s">
        <v>5737</v>
      </c>
      <c r="E258" s="262" t="s">
        <v>5217</v>
      </c>
      <c r="F258" s="265" t="s">
        <v>5725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5616</v>
      </c>
      <c r="B259" s="257" t="s">
        <v>5722</v>
      </c>
      <c r="C259" s="258" t="s">
        <v>5738</v>
      </c>
      <c r="D259" s="261" t="s">
        <v>5739</v>
      </c>
      <c r="E259" s="262" t="s">
        <v>5217</v>
      </c>
      <c r="F259" s="265" t="s">
        <v>5725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5616</v>
      </c>
      <c r="B260" s="257" t="s">
        <v>5722</v>
      </c>
      <c r="C260" s="258" t="s">
        <v>5740</v>
      </c>
      <c r="D260" s="261" t="s">
        <v>5741</v>
      </c>
      <c r="E260" s="262" t="s">
        <v>5217</v>
      </c>
      <c r="F260" s="265" t="s">
        <v>5725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5616</v>
      </c>
      <c r="B261" s="257" t="s">
        <v>5722</v>
      </c>
      <c r="C261" s="258" t="s">
        <v>5742</v>
      </c>
      <c r="D261" s="261" t="s">
        <v>5743</v>
      </c>
      <c r="E261" s="262" t="s">
        <v>5361</v>
      </c>
      <c r="F261" s="265" t="s">
        <v>5725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5616</v>
      </c>
      <c r="B262" s="257" t="s">
        <v>5722</v>
      </c>
      <c r="C262" s="258" t="s">
        <v>5744</v>
      </c>
      <c r="D262" s="261" t="s">
        <v>5745</v>
      </c>
      <c r="E262" s="262" t="s">
        <v>5361</v>
      </c>
      <c r="F262" s="265" t="s">
        <v>5725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5616</v>
      </c>
      <c r="B263" s="257" t="s">
        <v>5722</v>
      </c>
      <c r="C263" s="258" t="s">
        <v>5746</v>
      </c>
      <c r="D263" s="261" t="s">
        <v>5747</v>
      </c>
      <c r="E263" s="262" t="s">
        <v>5361</v>
      </c>
      <c r="F263" s="265" t="s">
        <v>5725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5616</v>
      </c>
      <c r="B264" s="256" t="s">
        <v>5748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5616</v>
      </c>
      <c r="B265" s="257" t="s">
        <v>5748</v>
      </c>
      <c r="C265" s="258" t="s">
        <v>5749</v>
      </c>
      <c r="D265" s="261" t="s">
        <v>5750</v>
      </c>
      <c r="E265" s="262" t="s">
        <v>5246</v>
      </c>
      <c r="F265" s="265" t="s">
        <v>5751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5616</v>
      </c>
      <c r="B266" s="257" t="s">
        <v>5748</v>
      </c>
      <c r="C266" s="258" t="s">
        <v>5752</v>
      </c>
      <c r="D266" s="261" t="s">
        <v>5753</v>
      </c>
      <c r="E266" s="262" t="s">
        <v>5246</v>
      </c>
      <c r="F266" s="265" t="s">
        <v>5751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5616</v>
      </c>
      <c r="B267" s="257" t="s">
        <v>5748</v>
      </c>
      <c r="C267" s="258" t="s">
        <v>5754</v>
      </c>
      <c r="D267" s="261" t="s">
        <v>5755</v>
      </c>
      <c r="E267" s="262" t="s">
        <v>5246</v>
      </c>
      <c r="F267" s="265" t="s">
        <v>5751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5616</v>
      </c>
      <c r="B268" s="257" t="s">
        <v>5748</v>
      </c>
      <c r="C268" s="258" t="s">
        <v>5756</v>
      </c>
      <c r="D268" s="261" t="s">
        <v>5757</v>
      </c>
      <c r="E268" s="262" t="s">
        <v>5246</v>
      </c>
      <c r="F268" s="265" t="s">
        <v>5751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5616</v>
      </c>
      <c r="B269" s="257" t="s">
        <v>5748</v>
      </c>
      <c r="C269" s="258" t="s">
        <v>5758</v>
      </c>
      <c r="D269" s="261" t="s">
        <v>5759</v>
      </c>
      <c r="E269" s="262" t="s">
        <v>5246</v>
      </c>
      <c r="F269" s="265" t="s">
        <v>5751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5616</v>
      </c>
      <c r="B270" s="257" t="s">
        <v>5748</v>
      </c>
      <c r="C270" s="258" t="s">
        <v>5760</v>
      </c>
      <c r="D270" s="261" t="s">
        <v>5761</v>
      </c>
      <c r="E270" s="262" t="s">
        <v>5246</v>
      </c>
      <c r="F270" s="265" t="s">
        <v>5751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5616</v>
      </c>
      <c r="B271" s="257" t="s">
        <v>5748</v>
      </c>
      <c r="C271" s="258" t="s">
        <v>5762</v>
      </c>
      <c r="D271" s="261" t="s">
        <v>5763</v>
      </c>
      <c r="E271" s="262" t="s">
        <v>5246</v>
      </c>
      <c r="F271" s="265" t="s">
        <v>5751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5616</v>
      </c>
      <c r="B272" s="257" t="s">
        <v>5748</v>
      </c>
      <c r="C272" s="258" t="s">
        <v>5764</v>
      </c>
      <c r="D272" s="261" t="s">
        <v>5765</v>
      </c>
      <c r="E272" s="262" t="s">
        <v>5246</v>
      </c>
      <c r="F272" s="265" t="s">
        <v>5751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5616</v>
      </c>
      <c r="B273" s="257" t="s">
        <v>5748</v>
      </c>
      <c r="C273" s="258" t="s">
        <v>5766</v>
      </c>
      <c r="D273" s="261" t="s">
        <v>5767</v>
      </c>
      <c r="E273" s="262" t="s">
        <v>5246</v>
      </c>
      <c r="F273" s="265" t="s">
        <v>5751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5768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5768</v>
      </c>
      <c r="B275" s="256" t="s">
        <v>5769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5768</v>
      </c>
      <c r="B276" s="257" t="s">
        <v>5769</v>
      </c>
      <c r="C276" s="258" t="s">
        <v>5770</v>
      </c>
      <c r="D276" s="261" t="s">
        <v>5771</v>
      </c>
      <c r="E276" s="262" t="s">
        <v>5217</v>
      </c>
      <c r="F276" s="265" t="s">
        <v>5772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5768</v>
      </c>
      <c r="B277" s="257" t="s">
        <v>5769</v>
      </c>
      <c r="C277" s="258" t="s">
        <v>5773</v>
      </c>
      <c r="D277" s="261" t="s">
        <v>5774</v>
      </c>
      <c r="E277" s="262" t="s">
        <v>5217</v>
      </c>
      <c r="F277" s="265" t="s">
        <v>5772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5768</v>
      </c>
      <c r="B278" s="257" t="s">
        <v>5769</v>
      </c>
      <c r="C278" s="258" t="s">
        <v>5775</v>
      </c>
      <c r="D278" s="261" t="s">
        <v>5776</v>
      </c>
      <c r="E278" s="262" t="s">
        <v>5217</v>
      </c>
      <c r="F278" s="265" t="s">
        <v>5772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5768</v>
      </c>
      <c r="B279" s="257" t="s">
        <v>5769</v>
      </c>
      <c r="C279" s="258" t="s">
        <v>5777</v>
      </c>
      <c r="D279" s="261" t="s">
        <v>5778</v>
      </c>
      <c r="E279" s="262" t="s">
        <v>5217</v>
      </c>
      <c r="F279" s="265" t="s">
        <v>5772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5768</v>
      </c>
      <c r="B280" s="257" t="s">
        <v>5769</v>
      </c>
      <c r="C280" s="258" t="s">
        <v>5779</v>
      </c>
      <c r="D280" s="261" t="s">
        <v>5780</v>
      </c>
      <c r="E280" s="262" t="s">
        <v>5217</v>
      </c>
      <c r="F280" s="265" t="s">
        <v>5772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5768</v>
      </c>
      <c r="B281" s="257" t="s">
        <v>5769</v>
      </c>
      <c r="C281" s="258" t="s">
        <v>5781</v>
      </c>
      <c r="D281" s="261" t="s">
        <v>5782</v>
      </c>
      <c r="E281" s="262" t="s">
        <v>5217</v>
      </c>
      <c r="F281" s="265" t="s">
        <v>5772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5768</v>
      </c>
      <c r="B282" s="257" t="s">
        <v>5769</v>
      </c>
      <c r="C282" s="258" t="s">
        <v>5783</v>
      </c>
      <c r="D282" s="261" t="s">
        <v>5784</v>
      </c>
      <c r="E282" s="262" t="s">
        <v>5217</v>
      </c>
      <c r="F282" s="265" t="s">
        <v>5772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5768</v>
      </c>
      <c r="B283" s="257" t="s">
        <v>5769</v>
      </c>
      <c r="C283" s="258" t="s">
        <v>5785</v>
      </c>
      <c r="D283" s="261" t="s">
        <v>5786</v>
      </c>
      <c r="E283" s="262" t="s">
        <v>5313</v>
      </c>
      <c r="F283" s="265" t="s">
        <v>5787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5768</v>
      </c>
      <c r="B284" s="257" t="s">
        <v>5769</v>
      </c>
      <c r="C284" s="258" t="s">
        <v>5788</v>
      </c>
      <c r="D284" s="261" t="s">
        <v>5789</v>
      </c>
      <c r="E284" s="262" t="s">
        <v>5313</v>
      </c>
      <c r="F284" s="265" t="s">
        <v>5787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5768</v>
      </c>
      <c r="B285" s="257" t="s">
        <v>5769</v>
      </c>
      <c r="C285" s="258" t="s">
        <v>5790</v>
      </c>
      <c r="D285" s="261" t="s">
        <v>5791</v>
      </c>
      <c r="E285" s="262" t="s">
        <v>5217</v>
      </c>
      <c r="F285" s="265" t="s">
        <v>5787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5768</v>
      </c>
      <c r="B286" s="257" t="s">
        <v>5769</v>
      </c>
      <c r="C286" s="258" t="s">
        <v>5792</v>
      </c>
      <c r="D286" s="261" t="s">
        <v>5793</v>
      </c>
      <c r="E286" s="262" t="s">
        <v>5246</v>
      </c>
      <c r="F286" s="265" t="s">
        <v>5787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5768</v>
      </c>
      <c r="B287" s="257" t="s">
        <v>5769</v>
      </c>
      <c r="C287" s="258" t="s">
        <v>5794</v>
      </c>
      <c r="D287" s="261" t="s">
        <v>5795</v>
      </c>
      <c r="E287" s="262" t="s">
        <v>5246</v>
      </c>
      <c r="F287" s="265" t="s">
        <v>5787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5768</v>
      </c>
      <c r="B288" s="257" t="s">
        <v>5769</v>
      </c>
      <c r="C288" s="258" t="s">
        <v>5796</v>
      </c>
      <c r="D288" s="261" t="s">
        <v>5797</v>
      </c>
      <c r="E288" s="262" t="s">
        <v>5246</v>
      </c>
      <c r="F288" s="265" t="s">
        <v>5787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5768</v>
      </c>
      <c r="B289" s="257" t="s">
        <v>5769</v>
      </c>
      <c r="C289" s="258" t="s">
        <v>5798</v>
      </c>
      <c r="D289" s="261" t="s">
        <v>5799</v>
      </c>
      <c r="E289" s="262" t="s">
        <v>5246</v>
      </c>
      <c r="F289" s="265" t="s">
        <v>5787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5768</v>
      </c>
      <c r="B290" s="257" t="s">
        <v>5769</v>
      </c>
      <c r="C290" s="258" t="s">
        <v>5800</v>
      </c>
      <c r="D290" s="261" t="s">
        <v>5801</v>
      </c>
      <c r="E290" s="262" t="s">
        <v>5217</v>
      </c>
      <c r="F290" s="265" t="s">
        <v>5787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5768</v>
      </c>
      <c r="B291" s="257" t="s">
        <v>5769</v>
      </c>
      <c r="C291" s="258" t="s">
        <v>5802</v>
      </c>
      <c r="D291" s="261" t="s">
        <v>5803</v>
      </c>
      <c r="E291" s="262" t="s">
        <v>5246</v>
      </c>
      <c r="F291" s="265" t="s">
        <v>5804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5768</v>
      </c>
      <c r="B292" s="257" t="s">
        <v>5769</v>
      </c>
      <c r="C292" s="258" t="s">
        <v>5805</v>
      </c>
      <c r="D292" s="261" t="s">
        <v>5806</v>
      </c>
      <c r="E292" s="262" t="s">
        <v>5246</v>
      </c>
      <c r="F292" s="265" t="s">
        <v>5804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5768</v>
      </c>
      <c r="B293" s="257" t="s">
        <v>5769</v>
      </c>
      <c r="C293" s="258" t="s">
        <v>5807</v>
      </c>
      <c r="D293" s="261" t="s">
        <v>5808</v>
      </c>
      <c r="E293" s="262" t="s">
        <v>5496</v>
      </c>
      <c r="F293" s="265" t="s">
        <v>5787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5768</v>
      </c>
      <c r="B294" s="257" t="s">
        <v>5769</v>
      </c>
      <c r="C294" s="258" t="s">
        <v>5809</v>
      </c>
      <c r="D294" s="261" t="s">
        <v>5810</v>
      </c>
      <c r="E294" s="262" t="s">
        <v>5496</v>
      </c>
      <c r="F294" s="265" t="s">
        <v>5787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5768</v>
      </c>
      <c r="B295" s="257" t="s">
        <v>5769</v>
      </c>
      <c r="C295" s="258" t="s">
        <v>5811</v>
      </c>
      <c r="D295" s="261" t="s">
        <v>5812</v>
      </c>
      <c r="E295" s="262" t="s">
        <v>5313</v>
      </c>
      <c r="F295" s="265" t="s">
        <v>5787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5768</v>
      </c>
      <c r="B296" s="257" t="s">
        <v>5769</v>
      </c>
      <c r="C296" s="258" t="s">
        <v>5813</v>
      </c>
      <c r="D296" s="261" t="s">
        <v>5814</v>
      </c>
      <c r="E296" s="262" t="s">
        <v>5313</v>
      </c>
      <c r="F296" s="265" t="s">
        <v>5787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5768</v>
      </c>
      <c r="B297" s="257" t="s">
        <v>5769</v>
      </c>
      <c r="C297" s="258" t="s">
        <v>5815</v>
      </c>
      <c r="D297" s="261" t="s">
        <v>5816</v>
      </c>
      <c r="E297" s="262" t="s">
        <v>5217</v>
      </c>
      <c r="F297" s="265" t="s">
        <v>5787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5768</v>
      </c>
      <c r="B298" s="257" t="s">
        <v>5769</v>
      </c>
      <c r="C298" s="258" t="s">
        <v>5817</v>
      </c>
      <c r="D298" s="261" t="s">
        <v>5818</v>
      </c>
      <c r="E298" s="262" t="s">
        <v>5313</v>
      </c>
      <c r="F298" s="265" t="s">
        <v>5787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5768</v>
      </c>
      <c r="B299" s="257" t="s">
        <v>5769</v>
      </c>
      <c r="C299" s="258" t="s">
        <v>5819</v>
      </c>
      <c r="D299" s="261" t="s">
        <v>5820</v>
      </c>
      <c r="E299" s="262" t="s">
        <v>5246</v>
      </c>
      <c r="F299" s="265" t="s">
        <v>5787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5768</v>
      </c>
      <c r="B300" s="257" t="s">
        <v>5769</v>
      </c>
      <c r="C300" s="258" t="s">
        <v>5821</v>
      </c>
      <c r="D300" s="261" t="s">
        <v>5822</v>
      </c>
      <c r="E300" s="262" t="s">
        <v>5313</v>
      </c>
      <c r="F300" s="265" t="s">
        <v>5787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5768</v>
      </c>
      <c r="B301" s="257" t="s">
        <v>5769</v>
      </c>
      <c r="C301" s="258" t="s">
        <v>5823</v>
      </c>
      <c r="D301" s="261" t="s">
        <v>5824</v>
      </c>
      <c r="E301" s="262" t="s">
        <v>5361</v>
      </c>
      <c r="F301" s="265" t="s">
        <v>5787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5768</v>
      </c>
      <c r="B302" s="257" t="s">
        <v>5769</v>
      </c>
      <c r="C302" s="258" t="s">
        <v>5825</v>
      </c>
      <c r="D302" s="261" t="s">
        <v>5826</v>
      </c>
      <c r="E302" s="262" t="s">
        <v>5361</v>
      </c>
      <c r="F302" s="265" t="s">
        <v>5787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5768</v>
      </c>
      <c r="B303" s="256" t="s">
        <v>1583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5768</v>
      </c>
      <c r="B304" s="257" t="s">
        <v>1583</v>
      </c>
      <c r="C304" s="258" t="s">
        <v>5827</v>
      </c>
      <c r="D304" s="261" t="s">
        <v>5828</v>
      </c>
      <c r="E304" s="262" t="s">
        <v>5217</v>
      </c>
      <c r="F304" s="265" t="s">
        <v>5829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5768</v>
      </c>
      <c r="B305" s="257" t="s">
        <v>1583</v>
      </c>
      <c r="C305" s="258" t="s">
        <v>5830</v>
      </c>
      <c r="D305" s="261" t="s">
        <v>5831</v>
      </c>
      <c r="E305" s="262" t="s">
        <v>5217</v>
      </c>
      <c r="F305" s="265" t="s">
        <v>5829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5768</v>
      </c>
      <c r="B306" s="257" t="s">
        <v>1583</v>
      </c>
      <c r="C306" s="258" t="s">
        <v>5832</v>
      </c>
      <c r="D306" s="261" t="s">
        <v>5833</v>
      </c>
      <c r="E306" s="262" t="s">
        <v>5217</v>
      </c>
      <c r="F306" s="265" t="s">
        <v>5829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5768</v>
      </c>
      <c r="B307" s="257" t="s">
        <v>1583</v>
      </c>
      <c r="C307" s="258" t="s">
        <v>5834</v>
      </c>
      <c r="D307" s="261" t="s">
        <v>5835</v>
      </c>
      <c r="E307" s="262" t="s">
        <v>5217</v>
      </c>
      <c r="F307" s="265" t="s">
        <v>5829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5768</v>
      </c>
      <c r="B308" s="257" t="s">
        <v>1583</v>
      </c>
      <c r="C308" s="258" t="s">
        <v>5836</v>
      </c>
      <c r="D308" s="261" t="s">
        <v>5837</v>
      </c>
      <c r="E308" s="262" t="s">
        <v>5313</v>
      </c>
      <c r="F308" s="265" t="s">
        <v>5829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5768</v>
      </c>
      <c r="B309" s="257" t="s">
        <v>1583</v>
      </c>
      <c r="C309" s="258" t="s">
        <v>5838</v>
      </c>
      <c r="D309" s="261" t="s">
        <v>5839</v>
      </c>
      <c r="E309" s="262" t="s">
        <v>5313</v>
      </c>
      <c r="F309" s="265" t="s">
        <v>5829</v>
      </c>
      <c r="G309" s="268">
        <f>IF(COUNTIF(H309:AU309,"&lt;&gt;")=0,"",SUMPRODUCT(((Recommendations[ImplStatus]="Implemented")+(Recommendations[ImplStatus]="Compensated"))*ISNUMBER(MATCH(Recommendations[Id],H309:AU309,0)))/COUNTIF(H309:AU309,"&lt;&gt;"))</f>
        <v>0</v>
      </c>
      <c r="H309" s="269" t="s">
        <v>82</v>
      </c>
      <c r="I309" s="269" t="s">
        <v>356</v>
      </c>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5768</v>
      </c>
      <c r="B310" s="257" t="s">
        <v>1583</v>
      </c>
      <c r="C310" s="258" t="s">
        <v>5840</v>
      </c>
      <c r="D310" s="261" t="s">
        <v>5841</v>
      </c>
      <c r="E310" s="262" t="s">
        <v>5313</v>
      </c>
      <c r="F310" s="265" t="s">
        <v>5829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5768</v>
      </c>
      <c r="B311" s="257" t="s">
        <v>1583</v>
      </c>
      <c r="C311" s="258" t="s">
        <v>5842</v>
      </c>
      <c r="D311" s="261" t="s">
        <v>5843</v>
      </c>
      <c r="E311" s="262" t="s">
        <v>5313</v>
      </c>
      <c r="F311" s="265" t="s">
        <v>5829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5768</v>
      </c>
      <c r="B312" s="257" t="s">
        <v>1583</v>
      </c>
      <c r="C312" s="258" t="s">
        <v>5844</v>
      </c>
      <c r="D312" s="261" t="s">
        <v>5845</v>
      </c>
      <c r="E312" s="262" t="s">
        <v>5313</v>
      </c>
      <c r="F312" s="265" t="s">
        <v>5829</v>
      </c>
      <c r="G312" s="268">
        <f>IF(COUNTIF(H312:AU312,"&lt;&gt;")=0,"",SUMPRODUCT(((Recommendations[ImplStatus]="Implemented")+(Recommendations[ImplStatus]="Compensated"))*ISNUMBER(MATCH(Recommendations[Id],H312:AU312,0)))/COUNTIF(H312:AU312,"&lt;&gt;"))</f>
        <v>0</v>
      </c>
      <c r="H312" s="269" t="s">
        <v>206</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5768</v>
      </c>
      <c r="B313" s="257" t="s">
        <v>1583</v>
      </c>
      <c r="C313" s="258" t="s">
        <v>5846</v>
      </c>
      <c r="D313" s="261" t="s">
        <v>5847</v>
      </c>
      <c r="E313" s="262" t="s">
        <v>5246</v>
      </c>
      <c r="F313" s="265" t="s">
        <v>5829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5768</v>
      </c>
      <c r="B314" s="257" t="s">
        <v>1583</v>
      </c>
      <c r="C314" s="258" t="s">
        <v>5848</v>
      </c>
      <c r="D314" s="261" t="s">
        <v>5849</v>
      </c>
      <c r="E314" s="262" t="s">
        <v>5246</v>
      </c>
      <c r="F314" s="265" t="s">
        <v>5829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5768</v>
      </c>
      <c r="B315" s="257" t="s">
        <v>1583</v>
      </c>
      <c r="C315" s="258" t="s">
        <v>5850</v>
      </c>
      <c r="D315" s="261" t="s">
        <v>5851</v>
      </c>
      <c r="E315" s="262" t="s">
        <v>5246</v>
      </c>
      <c r="F315" s="265" t="s">
        <v>5829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5768</v>
      </c>
      <c r="B316" s="257" t="s">
        <v>1583</v>
      </c>
      <c r="C316" s="258" t="s">
        <v>5852</v>
      </c>
      <c r="D316" s="261" t="s">
        <v>5853</v>
      </c>
      <c r="E316" s="262" t="s">
        <v>5246</v>
      </c>
      <c r="F316" s="265" t="s">
        <v>5829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5768</v>
      </c>
      <c r="B317" s="257" t="s">
        <v>1583</v>
      </c>
      <c r="C317" s="258" t="s">
        <v>5854</v>
      </c>
      <c r="D317" s="261" t="s">
        <v>5855</v>
      </c>
      <c r="E317" s="262" t="s">
        <v>5313</v>
      </c>
      <c r="F317" s="265" t="s">
        <v>5787</v>
      </c>
      <c r="G317" s="268">
        <f>IF(COUNTIF(H317:AU317,"&lt;&gt;")=0,"",SUMPRODUCT(((Recommendations[ImplStatus]="Implemented")+(Recommendations[ImplStatus]="Compensated"))*ISNUMBER(MATCH(Recommendations[Id],H317:AU317,0)))/COUNTIF(H317:AU317,"&lt;&gt;"))</f>
        <v>0</v>
      </c>
      <c r="H317" s="269" t="s">
        <v>211</v>
      </c>
      <c r="I317" s="269" t="s">
        <v>392</v>
      </c>
      <c r="J317" s="269" t="s">
        <v>396</v>
      </c>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5768</v>
      </c>
      <c r="B318" s="257" t="s">
        <v>1583</v>
      </c>
      <c r="C318" s="258" t="s">
        <v>5856</v>
      </c>
      <c r="D318" s="261" t="s">
        <v>5857</v>
      </c>
      <c r="E318" s="262" t="s">
        <v>5361</v>
      </c>
      <c r="F318" s="265" t="s">
        <v>5787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5768</v>
      </c>
      <c r="B319" s="257" t="s">
        <v>1583</v>
      </c>
      <c r="C319" s="258" t="s">
        <v>5858</v>
      </c>
      <c r="D319" s="261" t="s">
        <v>5859</v>
      </c>
      <c r="E319" s="262" t="s">
        <v>5361</v>
      </c>
      <c r="F319" s="265" t="s">
        <v>5787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5768</v>
      </c>
      <c r="B320" s="256" t="s">
        <v>5860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5768</v>
      </c>
      <c r="B321" s="257" t="s">
        <v>5860</v>
      </c>
      <c r="C321" s="258" t="s">
        <v>5861</v>
      </c>
      <c r="D321" s="261" t="s">
        <v>5862</v>
      </c>
      <c r="E321" s="262" t="s">
        <v>5246</v>
      </c>
      <c r="F321" s="265" t="s">
        <v>5863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5768</v>
      </c>
      <c r="B322" s="257" t="s">
        <v>5860</v>
      </c>
      <c r="C322" s="258" t="s">
        <v>5864</v>
      </c>
      <c r="D322" s="261" t="s">
        <v>5865</v>
      </c>
      <c r="E322" s="262" t="s">
        <v>5246</v>
      </c>
      <c r="F322" s="265" t="s">
        <v>5863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5768</v>
      </c>
      <c r="B323" s="257" t="s">
        <v>5860</v>
      </c>
      <c r="C323" s="258" t="s">
        <v>5866</v>
      </c>
      <c r="D323" s="261" t="s">
        <v>5867</v>
      </c>
      <c r="E323" s="262" t="s">
        <v>5246</v>
      </c>
      <c r="F323" s="265" t="s">
        <v>5863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5768</v>
      </c>
      <c r="B324" s="257" t="s">
        <v>5860</v>
      </c>
      <c r="C324" s="258" t="s">
        <v>5868</v>
      </c>
      <c r="D324" s="261" t="s">
        <v>5869</v>
      </c>
      <c r="E324" s="262" t="s">
        <v>5246</v>
      </c>
      <c r="F324" s="265" t="s">
        <v>5863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5768</v>
      </c>
      <c r="B325" s="257" t="s">
        <v>5860</v>
      </c>
      <c r="C325" s="258" t="s">
        <v>5870</v>
      </c>
      <c r="D325" s="261" t="s">
        <v>5871</v>
      </c>
      <c r="E325" s="262" t="s">
        <v>5246</v>
      </c>
      <c r="F325" s="265" t="s">
        <v>5863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5768</v>
      </c>
      <c r="B326" s="257" t="s">
        <v>5860</v>
      </c>
      <c r="C326" s="258" t="s">
        <v>5872</v>
      </c>
      <c r="D326" s="261" t="s">
        <v>5873</v>
      </c>
      <c r="E326" s="262" t="s">
        <v>5246</v>
      </c>
      <c r="F326" s="265" t="s">
        <v>5863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5768</v>
      </c>
      <c r="B327" s="257" t="s">
        <v>5860</v>
      </c>
      <c r="C327" s="258" t="s">
        <v>5874</v>
      </c>
      <c r="D327" s="261" t="s">
        <v>5875</v>
      </c>
      <c r="E327" s="262" t="s">
        <v>5246</v>
      </c>
      <c r="F327" s="265" t="s">
        <v>5863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5768</v>
      </c>
      <c r="B328" s="257" t="s">
        <v>5860</v>
      </c>
      <c r="C328" s="258" t="s">
        <v>5876</v>
      </c>
      <c r="D328" s="261" t="s">
        <v>5877</v>
      </c>
      <c r="E328" s="262" t="s">
        <v>5246</v>
      </c>
      <c r="F328" s="265" t="s">
        <v>5863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5768</v>
      </c>
      <c r="B329" s="257" t="s">
        <v>5860</v>
      </c>
      <c r="C329" s="258" t="s">
        <v>5878</v>
      </c>
      <c r="D329" s="261" t="s">
        <v>5879</v>
      </c>
      <c r="E329" s="262" t="s">
        <v>5246</v>
      </c>
      <c r="F329" s="265" t="s">
        <v>5863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5768</v>
      </c>
      <c r="B330" s="257" t="s">
        <v>5860</v>
      </c>
      <c r="C330" s="258" t="s">
        <v>5880</v>
      </c>
      <c r="D330" s="261" t="s">
        <v>5881</v>
      </c>
      <c r="E330" s="262" t="s">
        <v>5246</v>
      </c>
      <c r="F330" s="265" t="s">
        <v>5863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5768</v>
      </c>
      <c r="B331" s="257" t="s">
        <v>5860</v>
      </c>
      <c r="C331" s="258" t="s">
        <v>5882</v>
      </c>
      <c r="D331" s="261" t="s">
        <v>5883</v>
      </c>
      <c r="E331" s="262" t="s">
        <v>5246</v>
      </c>
      <c r="F331" s="265" t="s">
        <v>5863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5768</v>
      </c>
      <c r="B332" s="257" t="s">
        <v>5860</v>
      </c>
      <c r="C332" s="258" t="s">
        <v>5884</v>
      </c>
      <c r="D332" s="261" t="s">
        <v>5885</v>
      </c>
      <c r="E332" s="262" t="s">
        <v>5246</v>
      </c>
      <c r="F332" s="265" t="s">
        <v>5863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5768</v>
      </c>
      <c r="B333" s="257" t="s">
        <v>5860</v>
      </c>
      <c r="C333" s="258" t="s">
        <v>5886</v>
      </c>
      <c r="D333" s="261" t="s">
        <v>5887</v>
      </c>
      <c r="E333" s="262" t="s">
        <v>5246</v>
      </c>
      <c r="F333" s="265" t="s">
        <v>5863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5768</v>
      </c>
      <c r="B334" s="257" t="s">
        <v>5860</v>
      </c>
      <c r="C334" s="258" t="s">
        <v>5888</v>
      </c>
      <c r="D334" s="261" t="s">
        <v>5889</v>
      </c>
      <c r="E334" s="262" t="s">
        <v>5246</v>
      </c>
      <c r="F334" s="265" t="s">
        <v>5863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5768</v>
      </c>
      <c r="B335" s="257" t="s">
        <v>5860</v>
      </c>
      <c r="C335" s="258" t="s">
        <v>5890</v>
      </c>
      <c r="D335" s="261" t="s">
        <v>5891</v>
      </c>
      <c r="E335" s="262" t="s">
        <v>5246</v>
      </c>
      <c r="F335" s="265" t="s">
        <v>5863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5768</v>
      </c>
      <c r="B336" s="257" t="s">
        <v>5860</v>
      </c>
      <c r="C336" s="258" t="s">
        <v>5892</v>
      </c>
      <c r="D336" s="261" t="s">
        <v>5893</v>
      </c>
      <c r="E336" s="262" t="s">
        <v>5361</v>
      </c>
      <c r="F336" s="265" t="s">
        <v>5863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5768</v>
      </c>
      <c r="B337" s="257" t="s">
        <v>5860</v>
      </c>
      <c r="C337" s="258" t="s">
        <v>5894</v>
      </c>
      <c r="D337" s="261" t="s">
        <v>5895</v>
      </c>
      <c r="E337" s="262" t="s">
        <v>5361</v>
      </c>
      <c r="F337" s="265" t="s">
        <v>5863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5768</v>
      </c>
      <c r="B338" s="257" t="s">
        <v>5860</v>
      </c>
      <c r="C338" s="258" t="s">
        <v>5896</v>
      </c>
      <c r="D338" s="261" t="s">
        <v>5897</v>
      </c>
      <c r="E338" s="262" t="s">
        <v>5246</v>
      </c>
      <c r="F338" s="265" t="s">
        <v>5863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5768</v>
      </c>
      <c r="B339" s="257" t="s">
        <v>5860</v>
      </c>
      <c r="C339" s="258" t="s">
        <v>5898</v>
      </c>
      <c r="D339" s="261" t="s">
        <v>5899</v>
      </c>
      <c r="E339" s="262" t="s">
        <v>5246</v>
      </c>
      <c r="F339" s="265" t="s">
        <v>5863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5768</v>
      </c>
      <c r="B340" s="256" t="s">
        <v>5900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5768</v>
      </c>
      <c r="B341" s="257" t="s">
        <v>5900</v>
      </c>
      <c r="C341" s="258" t="s">
        <v>5901</v>
      </c>
      <c r="D341" s="261" t="s">
        <v>5902</v>
      </c>
      <c r="E341" s="262" t="s">
        <v>5217</v>
      </c>
      <c r="F341" s="265" t="s">
        <v>5787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5768</v>
      </c>
      <c r="B342" s="257" t="s">
        <v>5900</v>
      </c>
      <c r="C342" s="258" t="s">
        <v>5903</v>
      </c>
      <c r="D342" s="261" t="s">
        <v>5904</v>
      </c>
      <c r="E342" s="262" t="s">
        <v>5217</v>
      </c>
      <c r="F342" s="265" t="s">
        <v>5787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5768</v>
      </c>
      <c r="B343" s="257" t="s">
        <v>5900</v>
      </c>
      <c r="C343" s="258" t="s">
        <v>5905</v>
      </c>
      <c r="D343" s="261" t="s">
        <v>5906</v>
      </c>
      <c r="E343" s="262" t="s">
        <v>5313</v>
      </c>
      <c r="F343" s="265" t="s">
        <v>5907</v>
      </c>
      <c r="G343" s="268">
        <f>IF(COUNTIF(H343:AU343,"&lt;&gt;")=0,"",SUMPRODUCT(((Recommendations[ImplStatus]="Implemented")+(Recommendations[ImplStatus]="Compensated"))*ISNUMBER(MATCH(Recommendations[Id],H343:AU343,0)))/COUNTIF(H343:AU343,"&lt;&gt;"))</f>
        <v>0</v>
      </c>
      <c r="H343" s="269" t="s">
        <v>23</v>
      </c>
      <c r="I343" s="269" t="s">
        <v>29</v>
      </c>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5768</v>
      </c>
      <c r="B344" s="257" t="s">
        <v>5900</v>
      </c>
      <c r="C344" s="258" t="s">
        <v>5908</v>
      </c>
      <c r="D344" s="261" t="s">
        <v>5909</v>
      </c>
      <c r="E344" s="262" t="s">
        <v>5246</v>
      </c>
      <c r="F344" s="265" t="s">
        <v>5907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5768</v>
      </c>
      <c r="B345" s="257" t="s">
        <v>5900</v>
      </c>
      <c r="C345" s="258" t="s">
        <v>5910</v>
      </c>
      <c r="D345" s="261" t="s">
        <v>5911</v>
      </c>
      <c r="E345" s="262" t="s">
        <v>5246</v>
      </c>
      <c r="F345" s="265" t="s">
        <v>5907</v>
      </c>
      <c r="G345" s="268">
        <f>IF(COUNTIF(H345:AU345,"&lt;&gt;")=0,"",SUMPRODUCT(((Recommendations[ImplStatus]="Implemented")+(Recommendations[ImplStatus]="Compensated"))*ISNUMBER(MATCH(Recommendations[Id],H345:AU345,0)))/COUNTIF(H345:AU345,"&lt;&gt;"))</f>
        <v>0</v>
      </c>
      <c r="H345" s="269" t="s">
        <v>371</v>
      </c>
      <c r="I345" s="269" t="s">
        <v>417</v>
      </c>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5768</v>
      </c>
      <c r="B346" s="257" t="s">
        <v>5900</v>
      </c>
      <c r="C346" s="258" t="s">
        <v>5912</v>
      </c>
      <c r="D346" s="261" t="s">
        <v>5913</v>
      </c>
      <c r="E346" s="262" t="s">
        <v>5246</v>
      </c>
      <c r="F346" s="265" t="s">
        <v>5907</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5768</v>
      </c>
      <c r="B347" s="257" t="s">
        <v>5900</v>
      </c>
      <c r="C347" s="258" t="s">
        <v>5914</v>
      </c>
      <c r="D347" s="261" t="s">
        <v>5915</v>
      </c>
      <c r="E347" s="262" t="s">
        <v>5246</v>
      </c>
      <c r="F347" s="265" t="s">
        <v>5907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5768</v>
      </c>
      <c r="B348" s="257" t="s">
        <v>5900</v>
      </c>
      <c r="C348" s="258" t="s">
        <v>5916</v>
      </c>
      <c r="D348" s="261" t="s">
        <v>5917</v>
      </c>
      <c r="E348" s="262" t="s">
        <v>5246</v>
      </c>
      <c r="F348" s="265" t="s">
        <v>5907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5768</v>
      </c>
      <c r="B349" s="257" t="s">
        <v>5900</v>
      </c>
      <c r="C349" s="258" t="s">
        <v>5918</v>
      </c>
      <c r="D349" s="261" t="s">
        <v>5919</v>
      </c>
      <c r="E349" s="262" t="s">
        <v>5246</v>
      </c>
      <c r="F349" s="265" t="s">
        <v>5907</v>
      </c>
      <c r="G349" s="268">
        <f>IF(COUNTIF(H349:AU349,"&lt;&gt;")=0,"",SUMPRODUCT(((Recommendations[ImplStatus]="Implemented")+(Recommendations[ImplStatus]="Compensated"))*ISNUMBER(MATCH(Recommendations[Id],H349:AU349,0)))/COUNTIF(H349:AU349,"&lt;&gt;"))</f>
        <v>0</v>
      </c>
      <c r="H349" s="269" t="s">
        <v>62</v>
      </c>
      <c r="I349" s="269" t="s">
        <v>97</v>
      </c>
      <c r="J349" s="269" t="s">
        <v>380</v>
      </c>
      <c r="K349" s="269" t="s">
        <v>419</v>
      </c>
      <c r="L349" s="269" t="s">
        <v>423</v>
      </c>
      <c r="M349" s="269" t="s">
        <v>427</v>
      </c>
      <c r="N349" s="269" t="s">
        <v>433</v>
      </c>
      <c r="O349" s="269" t="s">
        <v>439</v>
      </c>
      <c r="P349" s="269" t="s">
        <v>443</v>
      </c>
      <c r="Q349" s="269" t="s">
        <v>447</v>
      </c>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5768</v>
      </c>
      <c r="B350" s="257" t="s">
        <v>5900</v>
      </c>
      <c r="C350" s="258" t="s">
        <v>5920</v>
      </c>
      <c r="D350" s="261" t="s">
        <v>5921</v>
      </c>
      <c r="E350" s="262" t="s">
        <v>5217</v>
      </c>
      <c r="F350" s="265" t="s">
        <v>5907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5768</v>
      </c>
      <c r="B351" s="257" t="s">
        <v>5900</v>
      </c>
      <c r="C351" s="258" t="s">
        <v>5922</v>
      </c>
      <c r="D351" s="261" t="s">
        <v>5923</v>
      </c>
      <c r="E351" s="262" t="s">
        <v>5217</v>
      </c>
      <c r="F351" s="265" t="s">
        <v>5907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5768</v>
      </c>
      <c r="B352" s="257" t="s">
        <v>5900</v>
      </c>
      <c r="C352" s="258" t="s">
        <v>5924</v>
      </c>
      <c r="D352" s="261" t="s">
        <v>5925</v>
      </c>
      <c r="E352" s="262" t="s">
        <v>5217</v>
      </c>
      <c r="F352" s="265" t="s">
        <v>5907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5768</v>
      </c>
      <c r="B353" s="257" t="s">
        <v>5900</v>
      </c>
      <c r="C353" s="258" t="s">
        <v>5926</v>
      </c>
      <c r="D353" s="261" t="s">
        <v>5927</v>
      </c>
      <c r="E353" s="262" t="s">
        <v>5313</v>
      </c>
      <c r="F353" s="265" t="s">
        <v>5787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5768</v>
      </c>
      <c r="B354" s="256" t="s">
        <v>5928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5768</v>
      </c>
      <c r="B355" s="257" t="s">
        <v>5928</v>
      </c>
      <c r="C355" s="258" t="s">
        <v>5929</v>
      </c>
      <c r="D355" s="261" t="s">
        <v>5930</v>
      </c>
      <c r="E355" s="262" t="s">
        <v>5313</v>
      </c>
      <c r="F355" s="265" t="s">
        <v>5931</v>
      </c>
      <c r="G355" s="268">
        <f>IF(COUNTIF(H355:AU355,"&lt;&gt;")=0,"",SUMPRODUCT(((Recommendations[ImplStatus]="Implemented")+(Recommendations[ImplStatus]="Compensated"))*ISNUMBER(MATCH(Recommendations[Id],H355:AU355,0)))/COUNTIF(H355:AU355,"&lt;&gt;"))</f>
        <v>0</v>
      </c>
      <c r="H355" s="269" t="s">
        <v>241</v>
      </c>
      <c r="I355" s="269" t="s">
        <v>409</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5768</v>
      </c>
      <c r="B356" s="257" t="s">
        <v>5928</v>
      </c>
      <c r="C356" s="258" t="s">
        <v>5932</v>
      </c>
      <c r="D356" s="261" t="s">
        <v>5933</v>
      </c>
      <c r="E356" s="262" t="s">
        <v>5313</v>
      </c>
      <c r="F356" s="265" t="s">
        <v>5931</v>
      </c>
      <c r="G356" s="268">
        <f>IF(COUNTIF(H356:AU356,"&lt;&gt;")=0,"",SUMPRODUCT(((Recommendations[ImplStatus]="Implemented")+(Recommendations[ImplStatus]="Compensated"))*ISNUMBER(MATCH(Recommendations[Id],H356:AU356,0)))/COUNTIF(H356:AU356,"&lt;&gt;"))</f>
        <v>0</v>
      </c>
      <c r="H356" s="269" t="s">
        <v>34</v>
      </c>
      <c r="I356" s="269" t="s">
        <v>162</v>
      </c>
      <c r="J356" s="269" t="s">
        <v>236</v>
      </c>
      <c r="K356" s="269" t="s">
        <v>375</v>
      </c>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5768</v>
      </c>
      <c r="B357" s="257" t="s">
        <v>5928</v>
      </c>
      <c r="C357" s="258" t="s">
        <v>5934</v>
      </c>
      <c r="D357" s="261" t="s">
        <v>5935</v>
      </c>
      <c r="E357" s="262" t="s">
        <v>5361</v>
      </c>
      <c r="F357" s="265" t="s">
        <v>5931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5768</v>
      </c>
      <c r="B358" s="257" t="s">
        <v>5928</v>
      </c>
      <c r="C358" s="258" t="s">
        <v>5936</v>
      </c>
      <c r="D358" s="261" t="s">
        <v>5937</v>
      </c>
      <c r="E358" s="262" t="s">
        <v>5361</v>
      </c>
      <c r="F358" s="265" t="s">
        <v>5931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5768</v>
      </c>
      <c r="B359" s="257" t="s">
        <v>5928</v>
      </c>
      <c r="C359" s="258" t="s">
        <v>5938</v>
      </c>
      <c r="D359" s="261" t="s">
        <v>5939</v>
      </c>
      <c r="E359" s="262" t="s">
        <v>5361</v>
      </c>
      <c r="F359" s="265" t="s">
        <v>5931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5768</v>
      </c>
      <c r="B360" s="257" t="s">
        <v>5928</v>
      </c>
      <c r="C360" s="258" t="s">
        <v>5940</v>
      </c>
      <c r="D360" s="261" t="s">
        <v>5941</v>
      </c>
      <c r="E360" s="262" t="s">
        <v>5313</v>
      </c>
      <c r="F360" s="265" t="s">
        <v>5931</v>
      </c>
      <c r="G360" s="268">
        <f>IF(COUNTIF(H360:AU360,"&lt;&gt;")=0,"",SUMPRODUCT(((Recommendations[ImplStatus]="Implemented")+(Recommendations[ImplStatus]="Compensated"))*ISNUMBER(MATCH(Recommendations[Id],H360:AU360,0)))/COUNTIF(H360:AU360,"&lt;&gt;"))</f>
        <v>0</v>
      </c>
      <c r="H360" s="269" t="s">
        <v>34</v>
      </c>
      <c r="I360" s="269" t="s">
        <v>454</v>
      </c>
      <c r="J360" s="269" t="s">
        <v>458</v>
      </c>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5768</v>
      </c>
      <c r="B361" s="257" t="s">
        <v>5928</v>
      </c>
      <c r="C361" s="258" t="s">
        <v>5942</v>
      </c>
      <c r="D361" s="261" t="s">
        <v>5943</v>
      </c>
      <c r="E361" s="262" t="s">
        <v>5246</v>
      </c>
      <c r="F361" s="265" t="s">
        <v>5931</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5768</v>
      </c>
      <c r="B362" s="257" t="s">
        <v>5928</v>
      </c>
      <c r="C362" s="258" t="s">
        <v>5944</v>
      </c>
      <c r="D362" s="261" t="s">
        <v>5945</v>
      </c>
      <c r="E362" s="262" t="s">
        <v>5361</v>
      </c>
      <c r="F362" s="265" t="s">
        <v>5931</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5768</v>
      </c>
      <c r="B363" s="257" t="s">
        <v>5928</v>
      </c>
      <c r="C363" s="258" t="s">
        <v>5946</v>
      </c>
      <c r="D363" s="261" t="s">
        <v>5947</v>
      </c>
      <c r="E363" s="262" t="s">
        <v>5361</v>
      </c>
      <c r="F363" s="265" t="s">
        <v>5931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5768</v>
      </c>
      <c r="B364" s="257" t="s">
        <v>5928</v>
      </c>
      <c r="C364" s="258" t="s">
        <v>5948</v>
      </c>
      <c r="D364" s="261" t="s">
        <v>5949</v>
      </c>
      <c r="E364" s="262" t="s">
        <v>5361</v>
      </c>
      <c r="F364" s="265" t="s">
        <v>5931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5768</v>
      </c>
      <c r="B365" s="257" t="s">
        <v>5928</v>
      </c>
      <c r="C365" s="258" t="s">
        <v>5950</v>
      </c>
      <c r="D365" s="261" t="s">
        <v>5951</v>
      </c>
      <c r="E365" s="262" t="s">
        <v>5361</v>
      </c>
      <c r="F365" s="265" t="s">
        <v>5931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5768</v>
      </c>
      <c r="B366" s="257" t="s">
        <v>5928</v>
      </c>
      <c r="C366" s="258" t="s">
        <v>5952</v>
      </c>
      <c r="D366" s="261" t="s">
        <v>5953</v>
      </c>
      <c r="E366" s="262" t="s">
        <v>5361</v>
      </c>
      <c r="F366" s="265" t="s">
        <v>5931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5768</v>
      </c>
      <c r="B367" s="257" t="s">
        <v>5928</v>
      </c>
      <c r="C367" s="258" t="s">
        <v>5954</v>
      </c>
      <c r="D367" s="261" t="s">
        <v>5955</v>
      </c>
      <c r="E367" s="262" t="s">
        <v>5361</v>
      </c>
      <c r="F367" s="265" t="s">
        <v>5931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5768</v>
      </c>
      <c r="B368" s="257" t="s">
        <v>5928</v>
      </c>
      <c r="C368" s="258" t="s">
        <v>5956</v>
      </c>
      <c r="D368" s="261" t="s">
        <v>5957</v>
      </c>
      <c r="E368" s="262" t="s">
        <v>5361</v>
      </c>
      <c r="F368" s="265" t="s">
        <v>5931</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5768</v>
      </c>
      <c r="B369" s="257" t="s">
        <v>5928</v>
      </c>
      <c r="C369" s="258" t="s">
        <v>5958</v>
      </c>
      <c r="D369" s="261" t="s">
        <v>5959</v>
      </c>
      <c r="E369" s="262" t="s">
        <v>5361</v>
      </c>
      <c r="F369" s="265" t="s">
        <v>5931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5960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5960</v>
      </c>
      <c r="B371" s="256" t="s">
        <v>5961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5960</v>
      </c>
      <c r="B372" s="257" t="s">
        <v>5961</v>
      </c>
      <c r="C372" s="258" t="s">
        <v>5962</v>
      </c>
      <c r="D372" s="261" t="s">
        <v>5963</v>
      </c>
      <c r="E372" s="262" t="s">
        <v>5217</v>
      </c>
      <c r="F372" s="265" t="s">
        <v>5964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5960</v>
      </c>
      <c r="B373" s="257" t="s">
        <v>5961</v>
      </c>
      <c r="C373" s="258" t="s">
        <v>5965</v>
      </c>
      <c r="D373" s="261" t="s">
        <v>5966</v>
      </c>
      <c r="E373" s="262" t="s">
        <v>5217</v>
      </c>
      <c r="F373" s="265" t="s">
        <v>5967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5960</v>
      </c>
      <c r="B374" s="257" t="s">
        <v>5961</v>
      </c>
      <c r="C374" s="258" t="s">
        <v>5968</v>
      </c>
      <c r="D374" s="261" t="s">
        <v>5969</v>
      </c>
      <c r="E374" s="262" t="s">
        <v>5246</v>
      </c>
      <c r="F374" s="265" t="s">
        <v>5967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5960</v>
      </c>
      <c r="B375" s="257" t="s">
        <v>5961</v>
      </c>
      <c r="C375" s="258" t="s">
        <v>5970</v>
      </c>
      <c r="D375" s="261" t="s">
        <v>5971</v>
      </c>
      <c r="E375" s="262" t="s">
        <v>5246</v>
      </c>
      <c r="F375" s="265" t="s">
        <v>5967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5960</v>
      </c>
      <c r="B376" s="257" t="s">
        <v>5961</v>
      </c>
      <c r="C376" s="258" t="s">
        <v>5972</v>
      </c>
      <c r="D376" s="261" t="s">
        <v>5973</v>
      </c>
      <c r="E376" s="262" t="s">
        <v>5246</v>
      </c>
      <c r="F376" s="265" t="s">
        <v>5829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5960</v>
      </c>
      <c r="B377" s="257" t="s">
        <v>5961</v>
      </c>
      <c r="C377" s="258" t="s">
        <v>5974</v>
      </c>
      <c r="D377" s="261" t="s">
        <v>5975</v>
      </c>
      <c r="E377" s="262" t="s">
        <v>5313</v>
      </c>
      <c r="F377" s="265" t="s">
        <v>5787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5960</v>
      </c>
      <c r="B378" s="257" t="s">
        <v>5961</v>
      </c>
      <c r="C378" s="258" t="s">
        <v>5976</v>
      </c>
      <c r="D378" s="261" t="s">
        <v>5977</v>
      </c>
      <c r="E378" s="262" t="s">
        <v>5313</v>
      </c>
      <c r="F378" s="265" t="s">
        <v>5967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5960</v>
      </c>
      <c r="B379" s="257" t="s">
        <v>5961</v>
      </c>
      <c r="C379" s="258" t="s">
        <v>5978</v>
      </c>
      <c r="D379" s="261" t="s">
        <v>5979</v>
      </c>
      <c r="E379" s="262" t="s">
        <v>5313</v>
      </c>
      <c r="F379" s="265" t="s">
        <v>5964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5960</v>
      </c>
      <c r="B380" s="257" t="s">
        <v>5961</v>
      </c>
      <c r="C380" s="258" t="s">
        <v>5980</v>
      </c>
      <c r="D380" s="261" t="s">
        <v>5981</v>
      </c>
      <c r="E380" s="262" t="s">
        <v>5313</v>
      </c>
      <c r="F380" s="265" t="s">
        <v>5964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5960</v>
      </c>
      <c r="B381" s="257" t="s">
        <v>5961</v>
      </c>
      <c r="C381" s="258" t="s">
        <v>5982</v>
      </c>
      <c r="D381" s="261" t="s">
        <v>5983</v>
      </c>
      <c r="E381" s="262" t="s">
        <v>5313</v>
      </c>
      <c r="F381" s="265" t="s">
        <v>5964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5960</v>
      </c>
      <c r="B382" s="257" t="s">
        <v>5961</v>
      </c>
      <c r="C382" s="258" t="s">
        <v>5984</v>
      </c>
      <c r="D382" s="261" t="s">
        <v>5985</v>
      </c>
      <c r="E382" s="262" t="s">
        <v>5361</v>
      </c>
      <c r="F382" s="265" t="s">
        <v>5964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5960</v>
      </c>
      <c r="B383" s="257" t="s">
        <v>5961</v>
      </c>
      <c r="C383" s="258" t="s">
        <v>5986</v>
      </c>
      <c r="D383" s="261" t="s">
        <v>5987</v>
      </c>
      <c r="E383" s="262" t="s">
        <v>5361</v>
      </c>
      <c r="F383" s="265" t="s">
        <v>5964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5960</v>
      </c>
      <c r="B384" s="257" t="s">
        <v>5961</v>
      </c>
      <c r="C384" s="258" t="s">
        <v>5988</v>
      </c>
      <c r="D384" s="261" t="s">
        <v>5989</v>
      </c>
      <c r="E384" s="262" t="s">
        <v>5361</v>
      </c>
      <c r="F384" s="265" t="s">
        <v>5964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5960</v>
      </c>
      <c r="B385" s="257" t="s">
        <v>5961</v>
      </c>
      <c r="C385" s="258" t="s">
        <v>5990</v>
      </c>
      <c r="D385" s="261" t="s">
        <v>5991</v>
      </c>
      <c r="E385" s="262" t="s">
        <v>5313</v>
      </c>
      <c r="F385" s="265" t="s">
        <v>5964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5960</v>
      </c>
      <c r="B386" s="256" t="s">
        <v>5992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5960</v>
      </c>
      <c r="B387" s="257" t="s">
        <v>5992</v>
      </c>
      <c r="C387" s="258" t="s">
        <v>5993</v>
      </c>
      <c r="D387" s="261" t="s">
        <v>5994</v>
      </c>
      <c r="E387" s="262" t="s">
        <v>5217</v>
      </c>
      <c r="F387" s="265" t="s">
        <v>5995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5960</v>
      </c>
      <c r="B388" s="257" t="s">
        <v>5992</v>
      </c>
      <c r="C388" s="258" t="s">
        <v>5996</v>
      </c>
      <c r="D388" s="261" t="s">
        <v>5997</v>
      </c>
      <c r="E388" s="262" t="s">
        <v>5217</v>
      </c>
      <c r="F388" s="265" t="s">
        <v>5995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5960</v>
      </c>
      <c r="B389" s="257" t="s">
        <v>5992</v>
      </c>
      <c r="C389" s="258" t="s">
        <v>5998</v>
      </c>
      <c r="D389" s="261" t="s">
        <v>5999</v>
      </c>
      <c r="E389" s="262" t="s">
        <v>5496</v>
      </c>
      <c r="F389" s="265" t="s">
        <v>5995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5960</v>
      </c>
      <c r="B390" s="257" t="s">
        <v>5992</v>
      </c>
      <c r="C390" s="258" t="s">
        <v>6000</v>
      </c>
      <c r="D390" s="261" t="s">
        <v>6001</v>
      </c>
      <c r="E390" s="262" t="s">
        <v>5313</v>
      </c>
      <c r="F390" s="265" t="s">
        <v>5995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5960</v>
      </c>
      <c r="B391" s="257" t="s">
        <v>5992</v>
      </c>
      <c r="C391" s="258" t="s">
        <v>6002</v>
      </c>
      <c r="D391" s="261" t="s">
        <v>6003</v>
      </c>
      <c r="E391" s="262" t="s">
        <v>5496</v>
      </c>
      <c r="F391" s="265" t="s">
        <v>5995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5960</v>
      </c>
      <c r="B392" s="257" t="s">
        <v>5992</v>
      </c>
      <c r="C392" s="258" t="s">
        <v>6004</v>
      </c>
      <c r="D392" s="261" t="s">
        <v>6005</v>
      </c>
      <c r="E392" s="262" t="s">
        <v>5246</v>
      </c>
      <c r="F392" s="265" t="s">
        <v>5995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5960</v>
      </c>
      <c r="B393" s="257" t="s">
        <v>5992</v>
      </c>
      <c r="C393" s="258" t="s">
        <v>6006</v>
      </c>
      <c r="D393" s="261" t="s">
        <v>6007</v>
      </c>
      <c r="E393" s="262" t="s">
        <v>5246</v>
      </c>
      <c r="F393" s="265" t="s">
        <v>5995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5960</v>
      </c>
      <c r="B394" s="257" t="s">
        <v>5992</v>
      </c>
      <c r="C394" s="258" t="s">
        <v>6008</v>
      </c>
      <c r="D394" s="261" t="s">
        <v>6009</v>
      </c>
      <c r="E394" s="262" t="s">
        <v>5496</v>
      </c>
      <c r="F394" s="265" t="s">
        <v>5995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5960</v>
      </c>
      <c r="B395" s="257" t="s">
        <v>5992</v>
      </c>
      <c r="C395" s="258" t="s">
        <v>6010</v>
      </c>
      <c r="D395" s="261" t="s">
        <v>6011</v>
      </c>
      <c r="E395" s="262" t="s">
        <v>5313</v>
      </c>
      <c r="F395" s="265" t="s">
        <v>5995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5960</v>
      </c>
      <c r="B396" s="257" t="s">
        <v>5992</v>
      </c>
      <c r="C396" s="258" t="s">
        <v>6012</v>
      </c>
      <c r="D396" s="261" t="s">
        <v>6013</v>
      </c>
      <c r="E396" s="262" t="s">
        <v>5496</v>
      </c>
      <c r="F396" s="265" t="s">
        <v>5995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5960</v>
      </c>
      <c r="B397" s="257" t="s">
        <v>5992</v>
      </c>
      <c r="C397" s="258" t="s">
        <v>6014</v>
      </c>
      <c r="D397" s="261" t="s">
        <v>6015</v>
      </c>
      <c r="E397" s="262" t="s">
        <v>5246</v>
      </c>
      <c r="F397" s="265" t="s">
        <v>5995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5960</v>
      </c>
      <c r="B398" s="257" t="s">
        <v>5992</v>
      </c>
      <c r="C398" s="258" t="s">
        <v>6016</v>
      </c>
      <c r="D398" s="261" t="s">
        <v>6017</v>
      </c>
      <c r="E398" s="262" t="s">
        <v>5361</v>
      </c>
      <c r="F398" s="265" t="s">
        <v>5995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5960</v>
      </c>
      <c r="B399" s="257" t="s">
        <v>5992</v>
      </c>
      <c r="C399" s="258" t="s">
        <v>6018</v>
      </c>
      <c r="D399" s="261" t="s">
        <v>6019</v>
      </c>
      <c r="E399" s="262" t="s">
        <v>5496</v>
      </c>
      <c r="F399" s="265" t="s">
        <v>5995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5960</v>
      </c>
      <c r="B400" s="257" t="s">
        <v>5992</v>
      </c>
      <c r="C400" s="258" t="s">
        <v>6020</v>
      </c>
      <c r="D400" s="261" t="s">
        <v>6021</v>
      </c>
      <c r="E400" s="262" t="s">
        <v>5496</v>
      </c>
      <c r="F400" s="265" t="s">
        <v>5995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5960</v>
      </c>
      <c r="B401" s="257" t="s">
        <v>5992</v>
      </c>
      <c r="C401" s="258" t="s">
        <v>6022</v>
      </c>
      <c r="D401" s="261" t="s">
        <v>6023</v>
      </c>
      <c r="E401" s="262" t="s">
        <v>5246</v>
      </c>
      <c r="F401" s="265" t="s">
        <v>5995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5960</v>
      </c>
      <c r="B402" s="257" t="s">
        <v>5992</v>
      </c>
      <c r="C402" s="258" t="s">
        <v>6024</v>
      </c>
      <c r="D402" s="261" t="s">
        <v>6025</v>
      </c>
      <c r="E402" s="262" t="s">
        <v>5246</v>
      </c>
      <c r="F402" s="265" t="s">
        <v>5995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5960</v>
      </c>
      <c r="B403" s="257" t="s">
        <v>5992</v>
      </c>
      <c r="C403" s="258" t="s">
        <v>6026</v>
      </c>
      <c r="D403" s="261" t="s">
        <v>6027</v>
      </c>
      <c r="E403" s="262" t="s">
        <v>5246</v>
      </c>
      <c r="F403" s="265" t="s">
        <v>5995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5960</v>
      </c>
      <c r="B404" s="257" t="s">
        <v>5992</v>
      </c>
      <c r="C404" s="258" t="s">
        <v>6028</v>
      </c>
      <c r="D404" s="261" t="s">
        <v>6029</v>
      </c>
      <c r="E404" s="262" t="s">
        <v>5361</v>
      </c>
      <c r="F404" s="265" t="s">
        <v>5995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5960</v>
      </c>
      <c r="B405" s="257" t="s">
        <v>5992</v>
      </c>
      <c r="C405" s="258" t="s">
        <v>6030</v>
      </c>
      <c r="D405" s="261" t="s">
        <v>6031</v>
      </c>
      <c r="E405" s="262" t="s">
        <v>5361</v>
      </c>
      <c r="F405" s="265" t="s">
        <v>5995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5960</v>
      </c>
      <c r="B406" s="257" t="s">
        <v>5992</v>
      </c>
      <c r="C406" s="258" t="s">
        <v>6032</v>
      </c>
      <c r="D406" s="261" t="s">
        <v>6033</v>
      </c>
      <c r="E406" s="262" t="s">
        <v>5361</v>
      </c>
      <c r="F406" s="265" t="s">
        <v>6034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5960</v>
      </c>
      <c r="B407" s="257" t="s">
        <v>5992</v>
      </c>
      <c r="C407" s="258" t="s">
        <v>6035</v>
      </c>
      <c r="D407" s="261" t="s">
        <v>6036</v>
      </c>
      <c r="E407" s="262" t="s">
        <v>5361</v>
      </c>
      <c r="F407" s="265" t="s">
        <v>5995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5960</v>
      </c>
      <c r="B408" s="257" t="s">
        <v>5992</v>
      </c>
      <c r="C408" s="258" t="s">
        <v>6037</v>
      </c>
      <c r="D408" s="261" t="s">
        <v>6038</v>
      </c>
      <c r="E408" s="262" t="s">
        <v>5361</v>
      </c>
      <c r="F408" s="265" t="s">
        <v>5995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5960</v>
      </c>
      <c r="B409" s="257" t="s">
        <v>5992</v>
      </c>
      <c r="C409" s="258" t="s">
        <v>6039</v>
      </c>
      <c r="D409" s="261" t="s">
        <v>6040</v>
      </c>
      <c r="E409" s="262" t="s">
        <v>5361</v>
      </c>
      <c r="F409" s="265" t="s">
        <v>6041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5960</v>
      </c>
      <c r="B410" s="256" t="s">
        <v>6042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5960</v>
      </c>
      <c r="B411" s="257" t="s">
        <v>6042</v>
      </c>
      <c r="C411" s="258" t="s">
        <v>6043</v>
      </c>
      <c r="D411" s="261" t="s">
        <v>6044</v>
      </c>
      <c r="E411" s="262" t="s">
        <v>5217</v>
      </c>
      <c r="F411" s="265" t="s">
        <v>5967</v>
      </c>
      <c r="G411" s="268">
        <f>IF(COUNTIF(H411:AU411,"&lt;&gt;")=0,"",SUMPRODUCT(((Recommendations[ImplStatus]="Implemented")+(Recommendations[ImplStatus]="Compensated"))*ISNUMBER(MATCH(Recommendations[Id],H411:AU411,0)))/COUNTIF(H411:AU411,"&lt;&gt;"))</f>
        <v>0</v>
      </c>
      <c r="H411" s="269" t="s">
        <v>326</v>
      </c>
      <c r="I411" s="269" t="s">
        <v>351</v>
      </c>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5960</v>
      </c>
      <c r="B412" s="257" t="s">
        <v>6042</v>
      </c>
      <c r="C412" s="258" t="s">
        <v>6045</v>
      </c>
      <c r="D412" s="261" t="s">
        <v>6046</v>
      </c>
      <c r="E412" s="262" t="s">
        <v>5217</v>
      </c>
      <c r="F412" s="265" t="s">
        <v>5967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5960</v>
      </c>
      <c r="B413" s="257" t="s">
        <v>6042</v>
      </c>
      <c r="C413" s="258" t="s">
        <v>6047</v>
      </c>
      <c r="D413" s="261" t="s">
        <v>6048</v>
      </c>
      <c r="E413" s="262" t="s">
        <v>5217</v>
      </c>
      <c r="F413" s="265" t="s">
        <v>5967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5960</v>
      </c>
      <c r="B414" s="257" t="s">
        <v>6042</v>
      </c>
      <c r="C414" s="258" t="s">
        <v>6049</v>
      </c>
      <c r="D414" s="261" t="s">
        <v>6050</v>
      </c>
      <c r="E414" s="262" t="s">
        <v>5217</v>
      </c>
      <c r="F414" s="265" t="s">
        <v>5967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5960</v>
      </c>
      <c r="B415" s="257" t="s">
        <v>6042</v>
      </c>
      <c r="C415" s="258" t="s">
        <v>6051</v>
      </c>
      <c r="D415" s="261" t="s">
        <v>6052</v>
      </c>
      <c r="E415" s="262" t="s">
        <v>5246</v>
      </c>
      <c r="F415" s="265" t="s">
        <v>5967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5960</v>
      </c>
      <c r="B416" s="257" t="s">
        <v>6042</v>
      </c>
      <c r="C416" s="258" t="s">
        <v>6053</v>
      </c>
      <c r="D416" s="261" t="s">
        <v>6054</v>
      </c>
      <c r="E416" s="262" t="s">
        <v>5246</v>
      </c>
      <c r="F416" s="265" t="s">
        <v>6055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5960</v>
      </c>
      <c r="B417" s="257" t="s">
        <v>6042</v>
      </c>
      <c r="C417" s="258" t="s">
        <v>6056</v>
      </c>
      <c r="D417" s="261" t="s">
        <v>6057</v>
      </c>
      <c r="E417" s="262" t="s">
        <v>5246</v>
      </c>
      <c r="F417" s="265" t="s">
        <v>6055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5960</v>
      </c>
      <c r="B418" s="257" t="s">
        <v>6042</v>
      </c>
      <c r="C418" s="258" t="s">
        <v>6058</v>
      </c>
      <c r="D418" s="261" t="s">
        <v>6059</v>
      </c>
      <c r="E418" s="262" t="s">
        <v>5496</v>
      </c>
      <c r="F418" s="265" t="s">
        <v>6055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5960</v>
      </c>
      <c r="B419" s="257" t="s">
        <v>6042</v>
      </c>
      <c r="C419" s="258" t="s">
        <v>6060</v>
      </c>
      <c r="D419" s="261" t="s">
        <v>6061</v>
      </c>
      <c r="E419" s="262" t="s">
        <v>5246</v>
      </c>
      <c r="F419" s="265" t="s">
        <v>6055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5960</v>
      </c>
      <c r="B420" s="257" t="s">
        <v>6042</v>
      </c>
      <c r="C420" s="258" t="s">
        <v>6062</v>
      </c>
      <c r="D420" s="261" t="s">
        <v>6063</v>
      </c>
      <c r="E420" s="262" t="s">
        <v>5496</v>
      </c>
      <c r="F420" s="265" t="s">
        <v>6055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5960</v>
      </c>
      <c r="B421" s="257" t="s">
        <v>6042</v>
      </c>
      <c r="C421" s="258" t="s">
        <v>6064</v>
      </c>
      <c r="D421" s="261" t="s">
        <v>6065</v>
      </c>
      <c r="E421" s="262" t="s">
        <v>5496</v>
      </c>
      <c r="F421" s="265" t="s">
        <v>6055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5960</v>
      </c>
      <c r="B422" s="257" t="s">
        <v>6042</v>
      </c>
      <c r="C422" s="258" t="s">
        <v>6066</v>
      </c>
      <c r="D422" s="261" t="s">
        <v>6067</v>
      </c>
      <c r="E422" s="262" t="s">
        <v>5246</v>
      </c>
      <c r="F422" s="265" t="s">
        <v>6055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5960</v>
      </c>
      <c r="B423" s="257" t="s">
        <v>6042</v>
      </c>
      <c r="C423" s="258" t="s">
        <v>6068</v>
      </c>
      <c r="D423" s="261" t="s">
        <v>6069</v>
      </c>
      <c r="E423" s="262" t="s">
        <v>5246</v>
      </c>
      <c r="F423" s="265" t="s">
        <v>6055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6070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6070</v>
      </c>
      <c r="B425" s="256" t="s">
        <v>6071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6070</v>
      </c>
      <c r="B426" s="257" t="s">
        <v>6071</v>
      </c>
      <c r="C426" s="258" t="s">
        <v>6072</v>
      </c>
      <c r="D426" s="261" t="s">
        <v>6073</v>
      </c>
      <c r="E426" s="262" t="s">
        <v>5217</v>
      </c>
      <c r="F426" s="265" t="s">
        <v>6034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6070</v>
      </c>
      <c r="B427" s="257" t="s">
        <v>6071</v>
      </c>
      <c r="C427" s="258" t="s">
        <v>6074</v>
      </c>
      <c r="D427" s="261" t="s">
        <v>6075</v>
      </c>
      <c r="E427" s="262" t="s">
        <v>5217</v>
      </c>
      <c r="F427" s="265" t="s">
        <v>6034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6070</v>
      </c>
      <c r="B428" s="257" t="s">
        <v>6071</v>
      </c>
      <c r="C428" s="258" t="s">
        <v>6076</v>
      </c>
      <c r="D428" s="261" t="s">
        <v>6077</v>
      </c>
      <c r="E428" s="262" t="s">
        <v>5496</v>
      </c>
      <c r="F428" s="265" t="s">
        <v>6034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6070</v>
      </c>
      <c r="B429" s="257" t="s">
        <v>6071</v>
      </c>
      <c r="C429" s="258" t="s">
        <v>6078</v>
      </c>
      <c r="D429" s="261" t="s">
        <v>6079</v>
      </c>
      <c r="E429" s="262" t="s">
        <v>5246</v>
      </c>
      <c r="F429" s="265" t="s">
        <v>6034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6070</v>
      </c>
      <c r="B430" s="257" t="s">
        <v>6071</v>
      </c>
      <c r="C430" s="258" t="s">
        <v>6080</v>
      </c>
      <c r="D430" s="261" t="s">
        <v>6081</v>
      </c>
      <c r="E430" s="262" t="s">
        <v>5246</v>
      </c>
      <c r="F430" s="265" t="s">
        <v>6034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6070</v>
      </c>
      <c r="B431" s="257" t="s">
        <v>6071</v>
      </c>
      <c r="C431" s="258" t="s">
        <v>6082</v>
      </c>
      <c r="D431" s="261" t="s">
        <v>6083</v>
      </c>
      <c r="E431" s="262" t="s">
        <v>5496</v>
      </c>
      <c r="F431" s="265" t="s">
        <v>6034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6070</v>
      </c>
      <c r="B432" s="257" t="s">
        <v>6071</v>
      </c>
      <c r="C432" s="258" t="s">
        <v>6084</v>
      </c>
      <c r="D432" s="261" t="s">
        <v>6085</v>
      </c>
      <c r="E432" s="262" t="s">
        <v>5496</v>
      </c>
      <c r="F432" s="265" t="s">
        <v>6034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6070</v>
      </c>
      <c r="B433" s="257" t="s">
        <v>6071</v>
      </c>
      <c r="C433" s="258" t="s">
        <v>6086</v>
      </c>
      <c r="D433" s="261" t="s">
        <v>6087</v>
      </c>
      <c r="E433" s="262" t="s">
        <v>5313</v>
      </c>
      <c r="F433" s="265" t="s">
        <v>6034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6070</v>
      </c>
      <c r="B434" s="257" t="s">
        <v>6071</v>
      </c>
      <c r="C434" s="258" t="s">
        <v>6088</v>
      </c>
      <c r="D434" s="261" t="s">
        <v>6089</v>
      </c>
      <c r="E434" s="262" t="s">
        <v>5313</v>
      </c>
      <c r="F434" s="265" t="s">
        <v>6034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6070</v>
      </c>
      <c r="B435" s="257" t="s">
        <v>6071</v>
      </c>
      <c r="C435" s="258" t="s">
        <v>6090</v>
      </c>
      <c r="D435" s="261" t="s">
        <v>6091</v>
      </c>
      <c r="E435" s="262" t="s">
        <v>5246</v>
      </c>
      <c r="F435" s="265" t="s">
        <v>6034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6070</v>
      </c>
      <c r="B436" s="257" t="s">
        <v>6071</v>
      </c>
      <c r="C436" s="258" t="s">
        <v>6092</v>
      </c>
      <c r="D436" s="261" t="s">
        <v>6093</v>
      </c>
      <c r="E436" s="262" t="s">
        <v>5313</v>
      </c>
      <c r="F436" s="265" t="s">
        <v>6034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6070</v>
      </c>
      <c r="B437" s="257" t="s">
        <v>6071</v>
      </c>
      <c r="C437" s="258" t="s">
        <v>6094</v>
      </c>
      <c r="D437" s="261" t="s">
        <v>6095</v>
      </c>
      <c r="E437" s="262" t="s">
        <v>5246</v>
      </c>
      <c r="F437" s="265" t="s">
        <v>6034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6070</v>
      </c>
      <c r="B438" s="256" t="s">
        <v>6096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6070</v>
      </c>
      <c r="B439" s="257" t="s">
        <v>6096</v>
      </c>
      <c r="C439" s="258" t="s">
        <v>6097</v>
      </c>
      <c r="D439" s="261" t="s">
        <v>6098</v>
      </c>
      <c r="E439" s="262" t="s">
        <v>5217</v>
      </c>
      <c r="F439" s="265" t="s">
        <v>6099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6070</v>
      </c>
      <c r="B440" s="257" t="s">
        <v>6096</v>
      </c>
      <c r="C440" s="258" t="s">
        <v>6100</v>
      </c>
      <c r="D440" s="261" t="s">
        <v>6101</v>
      </c>
      <c r="E440" s="262" t="s">
        <v>5217</v>
      </c>
      <c r="F440" s="265" t="s">
        <v>6099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6070</v>
      </c>
      <c r="B441" s="257" t="s">
        <v>6096</v>
      </c>
      <c r="C441" s="258" t="s">
        <v>6102</v>
      </c>
      <c r="D441" s="261" t="s">
        <v>6103</v>
      </c>
      <c r="E441" s="262" t="s">
        <v>5217</v>
      </c>
      <c r="F441" s="265" t="s">
        <v>6099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6070</v>
      </c>
      <c r="B442" s="257" t="s">
        <v>6096</v>
      </c>
      <c r="C442" s="258" t="s">
        <v>6104</v>
      </c>
      <c r="D442" s="261" t="s">
        <v>6105</v>
      </c>
      <c r="E442" s="262" t="s">
        <v>5217</v>
      </c>
      <c r="F442" s="265" t="s">
        <v>6099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6070</v>
      </c>
      <c r="B443" s="257" t="s">
        <v>6096</v>
      </c>
      <c r="C443" s="258" t="s">
        <v>6106</v>
      </c>
      <c r="D443" s="261" t="s">
        <v>6107</v>
      </c>
      <c r="E443" s="262" t="s">
        <v>5246</v>
      </c>
      <c r="F443" s="265" t="s">
        <v>6099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6070</v>
      </c>
      <c r="B444" s="257" t="s">
        <v>6096</v>
      </c>
      <c r="C444" s="258" t="s">
        <v>6108</v>
      </c>
      <c r="D444" s="261" t="s">
        <v>6109</v>
      </c>
      <c r="E444" s="262" t="s">
        <v>5246</v>
      </c>
      <c r="F444" s="265" t="s">
        <v>6099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6070</v>
      </c>
      <c r="B445" s="257" t="s">
        <v>6096</v>
      </c>
      <c r="C445" s="258" t="s">
        <v>6110</v>
      </c>
      <c r="D445" s="261" t="s">
        <v>6111</v>
      </c>
      <c r="E445" s="262" t="s">
        <v>5246</v>
      </c>
      <c r="F445" s="265" t="s">
        <v>6099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6070</v>
      </c>
      <c r="B446" s="257" t="s">
        <v>6096</v>
      </c>
      <c r="C446" s="258" t="s">
        <v>6112</v>
      </c>
      <c r="D446" s="261" t="s">
        <v>6113</v>
      </c>
      <c r="E446" s="262" t="s">
        <v>5361</v>
      </c>
      <c r="F446" s="265" t="s">
        <v>6099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6070</v>
      </c>
      <c r="B447" s="257" t="s">
        <v>6096</v>
      </c>
      <c r="C447" s="258" t="s">
        <v>6114</v>
      </c>
      <c r="D447" s="261" t="s">
        <v>6115</v>
      </c>
      <c r="E447" s="262" t="s">
        <v>5246</v>
      </c>
      <c r="F447" s="265" t="s">
        <v>6099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6070</v>
      </c>
      <c r="B448" s="257" t="s">
        <v>6096</v>
      </c>
      <c r="C448" s="258" t="s">
        <v>6116</v>
      </c>
      <c r="D448" s="261" t="s">
        <v>6117</v>
      </c>
      <c r="E448" s="262" t="s">
        <v>5361</v>
      </c>
      <c r="F448" s="265" t="s">
        <v>6099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6070</v>
      </c>
      <c r="B449" s="257" t="s">
        <v>6096</v>
      </c>
      <c r="C449" s="258" t="s">
        <v>6118</v>
      </c>
      <c r="D449" s="261" t="s">
        <v>6119</v>
      </c>
      <c r="E449" s="262" t="s">
        <v>5361</v>
      </c>
      <c r="F449" s="265" t="s">
        <v>6099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6120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6120</v>
      </c>
      <c r="B451" s="256" t="s">
        <v>6121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6120</v>
      </c>
      <c r="B452" s="257" t="s">
        <v>6121</v>
      </c>
      <c r="C452" s="258" t="s">
        <v>6122</v>
      </c>
      <c r="D452" s="261" t="s">
        <v>6123</v>
      </c>
      <c r="E452" s="262" t="s">
        <v>5217</v>
      </c>
      <c r="F452" s="265" t="s">
        <v>6124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6120</v>
      </c>
      <c r="B453" s="257" t="s">
        <v>6121</v>
      </c>
      <c r="C453" s="258" t="s">
        <v>6125</v>
      </c>
      <c r="D453" s="261" t="s">
        <v>6126</v>
      </c>
      <c r="E453" s="262" t="s">
        <v>5217</v>
      </c>
      <c r="F453" s="265" t="s">
        <v>6124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6120</v>
      </c>
      <c r="B454" s="257" t="s">
        <v>6121</v>
      </c>
      <c r="C454" s="258" t="s">
        <v>6127</v>
      </c>
      <c r="D454" s="261" t="s">
        <v>6128</v>
      </c>
      <c r="E454" s="262" t="s">
        <v>5217</v>
      </c>
      <c r="F454" s="265" t="s">
        <v>6124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6120</v>
      </c>
      <c r="B455" s="257" t="s">
        <v>6121</v>
      </c>
      <c r="C455" s="258" t="s">
        <v>6129</v>
      </c>
      <c r="D455" s="261" t="s">
        <v>6130</v>
      </c>
      <c r="E455" s="262" t="s">
        <v>5217</v>
      </c>
      <c r="F455" s="265" t="s">
        <v>6124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6120</v>
      </c>
      <c r="B456" s="257" t="s">
        <v>6121</v>
      </c>
      <c r="C456" s="258" t="s">
        <v>6131</v>
      </c>
      <c r="D456" s="261" t="s">
        <v>6132</v>
      </c>
      <c r="E456" s="262" t="s">
        <v>5217</v>
      </c>
      <c r="F456" s="265" t="s">
        <v>6124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6120</v>
      </c>
      <c r="B457" s="257" t="s">
        <v>6121</v>
      </c>
      <c r="C457" s="258" t="s">
        <v>6133</v>
      </c>
      <c r="D457" s="261" t="s">
        <v>6134</v>
      </c>
      <c r="E457" s="262" t="s">
        <v>5246</v>
      </c>
      <c r="F457" s="265" t="s">
        <v>6124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6120</v>
      </c>
      <c r="B458" s="257" t="s">
        <v>6121</v>
      </c>
      <c r="C458" s="258" t="s">
        <v>6135</v>
      </c>
      <c r="D458" s="261" t="s">
        <v>6136</v>
      </c>
      <c r="E458" s="262" t="s">
        <v>5246</v>
      </c>
      <c r="F458" s="265" t="s">
        <v>6124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6120</v>
      </c>
      <c r="B459" s="257" t="s">
        <v>6121</v>
      </c>
      <c r="C459" s="258" t="s">
        <v>6137</v>
      </c>
      <c r="D459" s="261" t="s">
        <v>6138</v>
      </c>
      <c r="E459" s="262" t="s">
        <v>5246</v>
      </c>
      <c r="F459" s="265" t="s">
        <v>6124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6120</v>
      </c>
      <c r="B460" s="257" t="s">
        <v>6121</v>
      </c>
      <c r="C460" s="258" t="s">
        <v>6139</v>
      </c>
      <c r="D460" s="261" t="s">
        <v>6140</v>
      </c>
      <c r="E460" s="262" t="s">
        <v>5246</v>
      </c>
      <c r="F460" s="265" t="s">
        <v>6124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6120</v>
      </c>
      <c r="B461" s="257" t="s">
        <v>6121</v>
      </c>
      <c r="C461" s="258" t="s">
        <v>6141</v>
      </c>
      <c r="D461" s="261" t="s">
        <v>6142</v>
      </c>
      <c r="E461" s="262" t="s">
        <v>5246</v>
      </c>
      <c r="F461" s="265" t="s">
        <v>6124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6120</v>
      </c>
      <c r="B462" s="257" t="s">
        <v>6121</v>
      </c>
      <c r="C462" s="258" t="s">
        <v>6143</v>
      </c>
      <c r="D462" s="261" t="s">
        <v>6144</v>
      </c>
      <c r="E462" s="262" t="s">
        <v>5246</v>
      </c>
      <c r="F462" s="265" t="s">
        <v>6124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6120</v>
      </c>
      <c r="B463" s="257" t="s">
        <v>6121</v>
      </c>
      <c r="C463" s="258" t="s">
        <v>6145</v>
      </c>
      <c r="D463" s="261" t="s">
        <v>6146</v>
      </c>
      <c r="E463" s="262" t="s">
        <v>5246</v>
      </c>
      <c r="F463" s="265" t="s">
        <v>6124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6120</v>
      </c>
      <c r="B464" s="257" t="s">
        <v>6121</v>
      </c>
      <c r="C464" s="258" t="s">
        <v>6147</v>
      </c>
      <c r="D464" s="261" t="s">
        <v>6148</v>
      </c>
      <c r="E464" s="262" t="s">
        <v>5246</v>
      </c>
      <c r="F464" s="265" t="s">
        <v>6124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6120</v>
      </c>
      <c r="B465" s="257" t="s">
        <v>6121</v>
      </c>
      <c r="C465" s="258" t="s">
        <v>6149</v>
      </c>
      <c r="D465" s="261" t="s">
        <v>6150</v>
      </c>
      <c r="E465" s="262" t="s">
        <v>5246</v>
      </c>
      <c r="F465" s="265" t="s">
        <v>6124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6120</v>
      </c>
      <c r="B466" s="256" t="s">
        <v>6151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6120</v>
      </c>
      <c r="B467" s="257" t="s">
        <v>6151</v>
      </c>
      <c r="C467" s="258" t="s">
        <v>6152</v>
      </c>
      <c r="D467" s="261" t="s">
        <v>6153</v>
      </c>
      <c r="E467" s="262" t="s">
        <v>5217</v>
      </c>
      <c r="F467" s="265" t="s">
        <v>5356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6120</v>
      </c>
      <c r="B468" s="257" t="s">
        <v>6151</v>
      </c>
      <c r="C468" s="258" t="s">
        <v>6154</v>
      </c>
      <c r="D468" s="261" t="s">
        <v>6155</v>
      </c>
      <c r="E468" s="262" t="s">
        <v>5217</v>
      </c>
      <c r="F468" s="265" t="s">
        <v>5356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6120</v>
      </c>
      <c r="B469" s="257" t="s">
        <v>6151</v>
      </c>
      <c r="C469" s="258" t="s">
        <v>6156</v>
      </c>
      <c r="D469" s="261" t="s">
        <v>6157</v>
      </c>
      <c r="E469" s="262" t="s">
        <v>5217</v>
      </c>
      <c r="F469" s="265" t="s">
        <v>5356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6120</v>
      </c>
      <c r="B470" s="257" t="s">
        <v>6151</v>
      </c>
      <c r="C470" s="258" t="s">
        <v>6158</v>
      </c>
      <c r="D470" s="261" t="s">
        <v>6159</v>
      </c>
      <c r="E470" s="262" t="s">
        <v>5313</v>
      </c>
      <c r="F470" s="265" t="s">
        <v>5725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6120</v>
      </c>
      <c r="B471" s="257" t="s">
        <v>6151</v>
      </c>
      <c r="C471" s="258" t="s">
        <v>6160</v>
      </c>
      <c r="D471" s="261" t="s">
        <v>6161</v>
      </c>
      <c r="E471" s="262" t="s">
        <v>5313</v>
      </c>
      <c r="F471" s="265" t="s">
        <v>5725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6120</v>
      </c>
      <c r="B472" s="257" t="s">
        <v>6151</v>
      </c>
      <c r="C472" s="258" t="s">
        <v>6162</v>
      </c>
      <c r="D472" s="261" t="s">
        <v>6163</v>
      </c>
      <c r="E472" s="262" t="s">
        <v>5217</v>
      </c>
      <c r="F472" s="265" t="s">
        <v>5725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6120</v>
      </c>
      <c r="B473" s="257" t="s">
        <v>6151</v>
      </c>
      <c r="C473" s="258" t="s">
        <v>6164</v>
      </c>
      <c r="D473" s="261" t="s">
        <v>6165</v>
      </c>
      <c r="E473" s="262" t="s">
        <v>5217</v>
      </c>
      <c r="F473" s="265" t="s">
        <v>5664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6120</v>
      </c>
      <c r="B474" s="257" t="s">
        <v>6151</v>
      </c>
      <c r="C474" s="258" t="s">
        <v>6166</v>
      </c>
      <c r="D474" s="261" t="s">
        <v>6167</v>
      </c>
      <c r="E474" s="262" t="s">
        <v>5246</v>
      </c>
      <c r="F474" s="265" t="s">
        <v>5664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6120</v>
      </c>
      <c r="B475" s="257" t="s">
        <v>6151</v>
      </c>
      <c r="C475" s="258" t="s">
        <v>6168</v>
      </c>
      <c r="D475" s="261" t="s">
        <v>6169</v>
      </c>
      <c r="E475" s="262" t="s">
        <v>5246</v>
      </c>
      <c r="F475" s="265" t="s">
        <v>5664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6120</v>
      </c>
      <c r="B476" s="257" t="s">
        <v>6151</v>
      </c>
      <c r="C476" s="258" t="s">
        <v>6170</v>
      </c>
      <c r="D476" s="261" t="s">
        <v>6171</v>
      </c>
      <c r="E476" s="262" t="s">
        <v>5246</v>
      </c>
      <c r="F476" s="265" t="s">
        <v>5664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6120</v>
      </c>
      <c r="B477" s="257" t="s">
        <v>6151</v>
      </c>
      <c r="C477" s="258" t="s">
        <v>6172</v>
      </c>
      <c r="D477" s="261" t="s">
        <v>6173</v>
      </c>
      <c r="E477" s="262" t="s">
        <v>5246</v>
      </c>
      <c r="F477" s="265" t="s">
        <v>5664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6120</v>
      </c>
      <c r="B478" s="257" t="s">
        <v>6151</v>
      </c>
      <c r="C478" s="258" t="s">
        <v>6174</v>
      </c>
      <c r="D478" s="261" t="s">
        <v>6175</v>
      </c>
      <c r="E478" s="262" t="s">
        <v>5246</v>
      </c>
      <c r="F478" s="265" t="s">
        <v>5725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6120</v>
      </c>
      <c r="B479" s="257" t="s">
        <v>6151</v>
      </c>
      <c r="C479" s="258" t="s">
        <v>6176</v>
      </c>
      <c r="D479" s="261" t="s">
        <v>6177</v>
      </c>
      <c r="E479" s="262" t="s">
        <v>5361</v>
      </c>
      <c r="F479" s="265" t="s">
        <v>5725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6120</v>
      </c>
      <c r="B480" s="257" t="s">
        <v>6151</v>
      </c>
      <c r="C480" s="258" t="s">
        <v>6178</v>
      </c>
      <c r="D480" s="261" t="s">
        <v>6179</v>
      </c>
      <c r="E480" s="262" t="s">
        <v>5361</v>
      </c>
      <c r="F480" s="265" t="s">
        <v>5725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6120</v>
      </c>
      <c r="B481" s="270" t="s">
        <v>6151</v>
      </c>
      <c r="C481" s="271" t="s">
        <v>6180</v>
      </c>
      <c r="D481" s="272" t="s">
        <v>6181</v>
      </c>
      <c r="E481" s="273" t="s">
        <v>5361</v>
      </c>
      <c r="F481" s="274" t="s">
        <v>5356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482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IFERROR(INDEX('Recommendations'!$G$2:$G$109, MATCH(H2,'Recommendations'!$A$2:$A$109,0))="Implemented", FALSE))</xm:f>
            <x14:dxf>
              <font>
                <color rgb="FF000000"/>
              </font>
              <fill>
                <patternFill>
                  <bgColor rgb="FF3C7D22"/>
                </patternFill>
              </fill>
            </x14:dxf>
          </x14:cfRule>
          <x14:cfRule type="expression" priority="2" id="{00000000-000E-0000-0B00-000002000000}">
            <xm:f>AND(H2&lt;&gt;"", IFERROR(INDEX('Recommendations'!$G$2:$G$109, MATCH(H2,'Recommendations'!$A$2:$A$109,0))="Compensated", FALSE))</xm:f>
            <x14:dxf>
              <font>
                <color rgb="FF000000"/>
              </font>
              <fill>
                <patternFill>
                  <bgColor rgb="FFC6E0B4"/>
                </patternFill>
              </fill>
            </x14:dxf>
          </x14:cfRule>
          <x14:cfRule type="expression" priority="3" id="{00000000-000E-0000-0B00-000003000000}">
            <xm:f>AND(H2&lt;&gt;"", IFERROR(INDEX('Recommendations'!$G$2:$G$109, MATCH(H2,'Recommendations'!$A$2:$A$109,0))="Testing", FALSE))</xm:f>
            <x14:dxf>
              <font>
                <color rgb="FF000000"/>
              </font>
              <fill>
                <patternFill>
                  <bgColor rgb="FFFFC000"/>
                </patternFill>
              </fill>
            </x14:dxf>
          </x14:cfRule>
          <x14:cfRule type="expression" priority="4" id="{00000000-000E-0000-0B00-000004000000}">
            <xm:f>AND(H2&lt;&gt;"", IFERROR(INDEX('Recommendations'!$G$2:$G$109, MATCH(H2,'Recommendations'!$A$2:$A$109,0))="Failed", FALSE))</xm:f>
            <x14:dxf>
              <font>
                <color rgb="FF000000"/>
              </font>
              <fill>
                <patternFill>
                  <bgColor rgb="FFD82891"/>
                </patternFill>
              </fill>
            </x14:dxf>
          </x14:cfRule>
          <x14:cfRule type="expression" priority="5" id="{00000000-000E-0000-0B00-000005000000}">
            <xm:f>AND(H2&lt;&gt;"", IFERROR(INDEX('Recommendations'!$G$2:$G$109, MATCH(H2,'Recommendations'!$A$2:$A$109,0))="Risk Accepted", FALSE))</xm:f>
            <x14:dxf>
              <font>
                <color rgb="FF000000"/>
              </font>
              <fill>
                <patternFill>
                  <bgColor rgb="FFD9D9D9"/>
                </patternFill>
              </fill>
            </x14:dxf>
          </x14:cfRule>
          <x14:cfRule type="expression" priority="6" id="{00000000-000E-0000-0B00-000006000000}">
            <xm:f>AND(H2&lt;&gt;"", IFERROR(INDEX('Recommendations'!$G$2:$G$109, MATCH(H2,'Recommendations'!$A$2:$A$109,0))="N/A",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562</v>
      </c>
      <c r="C2" s="290"/>
      <c r="D2" s="290"/>
      <c r="E2" s="290"/>
      <c r="F2" s="290"/>
      <c r="G2" s="290"/>
      <c r="H2" s="290"/>
      <c r="I2" s="290"/>
    </row>
    <row r="4" spans="2:15" ht="18.5" x14ac:dyDescent="0.45">
      <c r="B4" s="39" t="s">
        <v>563</v>
      </c>
    </row>
    <row r="5" spans="2:15" x14ac:dyDescent="0.35">
      <c r="B5" s="41" t="s">
        <v>19</v>
      </c>
      <c r="C5" s="41" t="s">
        <v>564</v>
      </c>
      <c r="D5" s="41" t="s">
        <v>565</v>
      </c>
      <c r="F5" s="291" t="s">
        <v>566</v>
      </c>
      <c r="G5" s="291"/>
      <c r="H5" s="291"/>
      <c r="I5" s="292" t="s">
        <v>567</v>
      </c>
      <c r="J5" s="292"/>
      <c r="K5" s="292"/>
      <c r="L5" s="292"/>
      <c r="M5" s="292"/>
      <c r="N5" s="292"/>
      <c r="O5" s="292"/>
    </row>
    <row r="6" spans="2:15" x14ac:dyDescent="0.35">
      <c r="B6" s="47" t="s">
        <v>568</v>
      </c>
      <c r="C6" s="48">
        <v>108</v>
      </c>
      <c r="D6" s="49" t="s">
        <v>19</v>
      </c>
      <c r="F6" s="291" t="s">
        <v>569</v>
      </c>
      <c r="G6" s="291"/>
      <c r="H6" s="291"/>
      <c r="I6" s="293" t="s">
        <v>570</v>
      </c>
      <c r="J6" s="293"/>
      <c r="K6" s="293"/>
      <c r="L6" s="293"/>
      <c r="M6" s="293"/>
      <c r="N6" s="293"/>
      <c r="O6" s="293"/>
    </row>
    <row r="7" spans="2:15" x14ac:dyDescent="0.35">
      <c r="B7" s="50" t="s">
        <v>571</v>
      </c>
      <c r="C7" s="51">
        <f>C6-C8-C9</f>
        <v>108</v>
      </c>
      <c r="D7" s="52">
        <f>IF(C6&gt;0,C7/C6,0)</f>
        <v>1</v>
      </c>
      <c r="F7" s="291" t="s">
        <v>572</v>
      </c>
      <c r="G7" s="291"/>
      <c r="H7" s="291"/>
      <c r="I7" s="293" t="s">
        <v>570</v>
      </c>
      <c r="J7" s="293"/>
      <c r="K7" s="293"/>
      <c r="L7" s="293"/>
      <c r="M7" s="293"/>
      <c r="N7" s="293"/>
      <c r="O7" s="293"/>
    </row>
    <row r="8" spans="2:15" x14ac:dyDescent="0.35">
      <c r="B8" s="43" t="s">
        <v>573</v>
      </c>
      <c r="C8" s="44">
        <f>COUNTIF('Recommendations'!G:G,"Risk Accepted")</f>
        <v>0</v>
      </c>
      <c r="D8" s="45">
        <f>IF(C6&gt;0,C8/C6,0)</f>
        <v>0</v>
      </c>
      <c r="F8" s="291" t="s">
        <v>574</v>
      </c>
      <c r="G8" s="291"/>
      <c r="H8" s="291"/>
      <c r="I8" s="293" t="s">
        <v>570</v>
      </c>
      <c r="J8" s="293"/>
      <c r="K8" s="293"/>
      <c r="L8" s="293"/>
      <c r="M8" s="293"/>
      <c r="N8" s="293"/>
      <c r="O8" s="293"/>
    </row>
    <row r="9" spans="2:15" x14ac:dyDescent="0.35">
      <c r="B9" s="43" t="s">
        <v>575</v>
      </c>
      <c r="C9" s="44">
        <f>COUNTIF('Recommendations'!G:G,"N/A")</f>
        <v>0</v>
      </c>
      <c r="D9" s="45">
        <f>IF(C6&gt;0,C9/C6,0)</f>
        <v>0</v>
      </c>
      <c r="F9" s="291" t="s">
        <v>576</v>
      </c>
      <c r="G9" s="291"/>
      <c r="H9" s="291"/>
      <c r="I9" s="293" t="s">
        <v>570</v>
      </c>
      <c r="J9" s="293"/>
      <c r="K9" s="293"/>
      <c r="L9" s="293"/>
      <c r="M9" s="293"/>
      <c r="N9" s="293"/>
      <c r="O9" s="293"/>
    </row>
    <row r="12" spans="2:15" ht="18.5" x14ac:dyDescent="0.45">
      <c r="B12" s="39" t="s">
        <v>577</v>
      </c>
    </row>
    <row r="14" spans="2:15" x14ac:dyDescent="0.35">
      <c r="B14" s="53" t="s">
        <v>578</v>
      </c>
    </row>
    <row r="15" spans="2:15" x14ac:dyDescent="0.35">
      <c r="B15" s="41" t="s">
        <v>19</v>
      </c>
      <c r="C15" s="41" t="s">
        <v>579</v>
      </c>
      <c r="D15" s="41" t="s">
        <v>580</v>
      </c>
      <c r="E15" s="41" t="s">
        <v>581</v>
      </c>
      <c r="F15" s="41" t="s">
        <v>582</v>
      </c>
    </row>
    <row r="16" spans="2:15" x14ac:dyDescent="0.35">
      <c r="B16" s="43" t="s">
        <v>583</v>
      </c>
      <c r="C16" s="44">
        <f>COUNTIF('Recommendations'!L:L,"Resolved")</f>
        <v>0</v>
      </c>
      <c r="D16" s="44">
        <f>COUNTIF('Recommendations'!L:L,"Testing")</f>
        <v>0</v>
      </c>
      <c r="E16" s="44">
        <f>COUNTIF('Recommendations'!L:L,"Outstanding")</f>
        <v>108</v>
      </c>
      <c r="F16" s="44">
        <f>SUM(C16:E16)</f>
        <v>108</v>
      </c>
    </row>
    <row r="18" spans="2:6" x14ac:dyDescent="0.35">
      <c r="B18" s="53" t="s">
        <v>584</v>
      </c>
    </row>
    <row r="19" spans="2:6" x14ac:dyDescent="0.35">
      <c r="B19" s="54" t="s">
        <v>19</v>
      </c>
      <c r="C19" s="54" t="s">
        <v>579</v>
      </c>
      <c r="D19" s="54" t="s">
        <v>580</v>
      </c>
      <c r="E19" s="54" t="s">
        <v>581</v>
      </c>
      <c r="F19" s="54" t="s">
        <v>19</v>
      </c>
    </row>
    <row r="20" spans="2:6" x14ac:dyDescent="0.35">
      <c r="B20" s="43" t="s">
        <v>583</v>
      </c>
      <c r="C20" s="45">
        <f>IF(F16&gt;0, C16/F16, 0)</f>
        <v>0</v>
      </c>
      <c r="D20" s="45">
        <f>IF(F16&gt;0, D16/F16, 0)</f>
        <v>0</v>
      </c>
      <c r="E20" s="45">
        <f>IF(F16&gt;0, E16/F16, 0)</f>
        <v>1</v>
      </c>
      <c r="F20" s="46" t="s">
        <v>19</v>
      </c>
    </row>
    <row r="25" spans="2:6" ht="18.5" x14ac:dyDescent="0.45">
      <c r="B25" s="39" t="s">
        <v>585</v>
      </c>
    </row>
    <row r="27" spans="2:6" x14ac:dyDescent="0.35">
      <c r="B27" s="53" t="s">
        <v>578</v>
      </c>
    </row>
    <row r="28" spans="2:6" x14ac:dyDescent="0.35">
      <c r="B28" s="41" t="s">
        <v>5</v>
      </c>
      <c r="C28" s="41" t="s">
        <v>579</v>
      </c>
      <c r="D28" s="41" t="s">
        <v>580</v>
      </c>
      <c r="E28" s="41" t="s">
        <v>581</v>
      </c>
      <c r="F28" s="41" t="s">
        <v>582</v>
      </c>
    </row>
    <row r="29" spans="2:6" x14ac:dyDescent="0.35">
      <c r="B29" s="43" t="s">
        <v>586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587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588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589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590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108</v>
      </c>
      <c r="F34" s="44">
        <f t="shared" si="0"/>
        <v>108</v>
      </c>
    </row>
    <row r="36" spans="2:6" x14ac:dyDescent="0.35">
      <c r="B36" s="53" t="s">
        <v>584</v>
      </c>
    </row>
    <row r="37" spans="2:6" x14ac:dyDescent="0.35">
      <c r="B37" s="54" t="s">
        <v>5</v>
      </c>
      <c r="C37" s="54" t="s">
        <v>579</v>
      </c>
      <c r="D37" s="54" t="s">
        <v>580</v>
      </c>
      <c r="E37" s="54" t="s">
        <v>581</v>
      </c>
      <c r="F37" s="54" t="s">
        <v>19</v>
      </c>
    </row>
    <row r="38" spans="2:6" x14ac:dyDescent="0.35">
      <c r="B38" s="43" t="s">
        <v>586</v>
      </c>
      <c r="C38" s="45">
        <f t="shared" ref="C38:C43" si="1">IF(F29&gt;0, C29/F29, 0)</f>
        <v>0</v>
      </c>
      <c r="D38" s="45">
        <f t="shared" ref="D38:D43" si="2">IF(F29&gt;0, D29/F29, 0)</f>
        <v>0</v>
      </c>
      <c r="E38" s="45">
        <f t="shared" ref="E38:E43" si="3">IF(F29&gt;0, E29/F29, 0)</f>
        <v>0</v>
      </c>
      <c r="F38" s="46" t="s">
        <v>19</v>
      </c>
    </row>
    <row r="39" spans="2:6" x14ac:dyDescent="0.35">
      <c r="B39" s="43" t="s">
        <v>587</v>
      </c>
      <c r="C39" s="45">
        <f t="shared" si="1"/>
        <v>0</v>
      </c>
      <c r="D39" s="45">
        <f t="shared" si="2"/>
        <v>0</v>
      </c>
      <c r="E39" s="45">
        <f t="shared" si="3"/>
        <v>0</v>
      </c>
      <c r="F39" s="46" t="s">
        <v>19</v>
      </c>
    </row>
    <row r="40" spans="2:6" x14ac:dyDescent="0.35">
      <c r="B40" s="43" t="s">
        <v>588</v>
      </c>
      <c r="C40" s="45">
        <f t="shared" si="1"/>
        <v>0</v>
      </c>
      <c r="D40" s="45">
        <f t="shared" si="2"/>
        <v>0</v>
      </c>
      <c r="E40" s="45">
        <f t="shared" si="3"/>
        <v>0</v>
      </c>
      <c r="F40" s="46" t="s">
        <v>19</v>
      </c>
    </row>
    <row r="41" spans="2:6" x14ac:dyDescent="0.35">
      <c r="B41" s="43" t="s">
        <v>589</v>
      </c>
      <c r="C41" s="45">
        <f t="shared" si="1"/>
        <v>0</v>
      </c>
      <c r="D41" s="45">
        <f t="shared" si="2"/>
        <v>0</v>
      </c>
      <c r="E41" s="45">
        <f t="shared" si="3"/>
        <v>0</v>
      </c>
      <c r="F41" s="46" t="s">
        <v>19</v>
      </c>
    </row>
    <row r="42" spans="2:6" x14ac:dyDescent="0.35">
      <c r="B42" s="43" t="s">
        <v>590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591</v>
      </c>
    </row>
    <row r="50" spans="2:6" x14ac:dyDescent="0.35">
      <c r="B50" s="53" t="s">
        <v>578</v>
      </c>
    </row>
    <row r="51" spans="2:6" x14ac:dyDescent="0.35">
      <c r="B51" s="41" t="s">
        <v>2</v>
      </c>
      <c r="C51" s="41" t="s">
        <v>579</v>
      </c>
      <c r="D51" s="41" t="s">
        <v>580</v>
      </c>
      <c r="E51" s="41" t="s">
        <v>581</v>
      </c>
      <c r="F51" s="41" t="s">
        <v>582</v>
      </c>
    </row>
    <row r="52" spans="2:6" x14ac:dyDescent="0.35">
      <c r="B52" s="43" t="s">
        <v>69</v>
      </c>
      <c r="C52" s="44">
        <f>COUNTIFS('Recommendations'!C:C,"CAT I (High)",'Recommendations'!L:L,"=Resolved")</f>
        <v>0</v>
      </c>
      <c r="D52" s="44">
        <f>COUNTIFS('Recommendations'!C:C,"=CAT I (High)",'Recommendations'!L:L,"=Testing")</f>
        <v>0</v>
      </c>
      <c r="E52" s="44">
        <f>COUNTIFS('Recommendations'!C:C,"=CAT I (High)",'Recommendations'!L:L,"=Outstanding")</f>
        <v>8</v>
      </c>
      <c r="F52" s="44">
        <f>SUM(C52:E52)</f>
        <v>8</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68</v>
      </c>
      <c r="F53" s="44">
        <f>SUM(C53:E53)</f>
        <v>68</v>
      </c>
    </row>
    <row r="54" spans="2:6" x14ac:dyDescent="0.35">
      <c r="B54" s="43" t="s">
        <v>25</v>
      </c>
      <c r="C54" s="44">
        <f>COUNTIFS('Recommendations'!C:C,"CAT III (Low)",'Recommendations'!L:L,"=Resolved")</f>
        <v>0</v>
      </c>
      <c r="D54" s="44">
        <f>COUNTIFS('Recommendations'!C:C,"=CAT III (Low)",'Recommendations'!L:L,"=Testing")</f>
        <v>0</v>
      </c>
      <c r="E54" s="44">
        <f>COUNTIFS('Recommendations'!C:C,"=CAT III (Low)",'Recommendations'!L:L,"=Outstanding")</f>
        <v>32</v>
      </c>
      <c r="F54" s="44">
        <f>SUM(C54:E54)</f>
        <v>32</v>
      </c>
    </row>
    <row r="56" spans="2:6" x14ac:dyDescent="0.35">
      <c r="B56" s="53" t="s">
        <v>584</v>
      </c>
    </row>
    <row r="57" spans="2:6" x14ac:dyDescent="0.35">
      <c r="B57" s="54" t="s">
        <v>2</v>
      </c>
      <c r="C57" s="54" t="s">
        <v>579</v>
      </c>
      <c r="D57" s="54" t="s">
        <v>580</v>
      </c>
      <c r="E57" s="54" t="s">
        <v>581</v>
      </c>
      <c r="F57" s="54" t="s">
        <v>19</v>
      </c>
    </row>
    <row r="58" spans="2:6" x14ac:dyDescent="0.35">
      <c r="B58" s="43" t="s">
        <v>69</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25</v>
      </c>
      <c r="C60" s="45">
        <f>IF(F54&gt;0, C54/F54, 0)</f>
        <v>0</v>
      </c>
      <c r="D60" s="45">
        <f>IF(F54&gt;0, D54/F54, 0)</f>
        <v>0</v>
      </c>
      <c r="E60" s="45">
        <f>IF(F54&gt;0, E54/F54, 0)</f>
        <v>1</v>
      </c>
      <c r="F60" s="46" t="s">
        <v>19</v>
      </c>
    </row>
    <row r="65" spans="2:6" ht="18.5" x14ac:dyDescent="0.45">
      <c r="B65" s="39" t="s">
        <v>592</v>
      </c>
    </row>
    <row r="67" spans="2:6" x14ac:dyDescent="0.35">
      <c r="B67" s="53" t="s">
        <v>578</v>
      </c>
    </row>
    <row r="68" spans="2:6" x14ac:dyDescent="0.35">
      <c r="B68" s="41" t="s">
        <v>3</v>
      </c>
      <c r="C68" s="41" t="s">
        <v>579</v>
      </c>
      <c r="D68" s="41" t="s">
        <v>580</v>
      </c>
      <c r="E68" s="41" t="s">
        <v>581</v>
      </c>
      <c r="F68" s="41" t="s">
        <v>582</v>
      </c>
    </row>
    <row r="69" spans="2:6" x14ac:dyDescent="0.35">
      <c r="B69" s="43" t="s">
        <v>593</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594</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595</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596</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108</v>
      </c>
      <c r="F73" s="44">
        <f>SUM(C73:E73)</f>
        <v>108</v>
      </c>
    </row>
    <row r="75" spans="2:6" x14ac:dyDescent="0.35">
      <c r="B75" s="53" t="s">
        <v>584</v>
      </c>
    </row>
    <row r="76" spans="2:6" x14ac:dyDescent="0.35">
      <c r="B76" s="54" t="s">
        <v>3</v>
      </c>
      <c r="C76" s="54" t="s">
        <v>579</v>
      </c>
      <c r="D76" s="54" t="s">
        <v>580</v>
      </c>
      <c r="E76" s="54" t="s">
        <v>581</v>
      </c>
      <c r="F76" s="54" t="s">
        <v>19</v>
      </c>
    </row>
    <row r="77" spans="2:6" x14ac:dyDescent="0.35">
      <c r="B77" s="43" t="s">
        <v>593</v>
      </c>
      <c r="C77" s="45">
        <f>IF(F69&gt;0, C69/F69, 0)</f>
        <v>0</v>
      </c>
      <c r="D77" s="45">
        <f>IF(F69&gt;0, D69/F69, 0)</f>
        <v>0</v>
      </c>
      <c r="E77" s="45">
        <f>IF(F69&gt;0, E69/F69, 0)</f>
        <v>0</v>
      </c>
      <c r="F77" s="46" t="s">
        <v>19</v>
      </c>
    </row>
    <row r="78" spans="2:6" x14ac:dyDescent="0.35">
      <c r="B78" s="43" t="s">
        <v>594</v>
      </c>
      <c r="C78" s="45">
        <f>IF(F70&gt;0, C70/F70, 0)</f>
        <v>0</v>
      </c>
      <c r="D78" s="45">
        <f>IF(F70&gt;0, D70/F70, 0)</f>
        <v>0</v>
      </c>
      <c r="E78" s="45">
        <f>IF(F70&gt;0, E70/F70, 0)</f>
        <v>0</v>
      </c>
      <c r="F78" s="46" t="s">
        <v>19</v>
      </c>
    </row>
    <row r="79" spans="2:6" x14ac:dyDescent="0.35">
      <c r="B79" s="43" t="s">
        <v>595</v>
      </c>
      <c r="C79" s="45">
        <f>IF(F71&gt;0, C71/F71, 0)</f>
        <v>0</v>
      </c>
      <c r="D79" s="45">
        <f>IF(F71&gt;0, D71/F71, 0)</f>
        <v>0</v>
      </c>
      <c r="E79" s="45">
        <f>IF(F71&gt;0, E71/F71, 0)</f>
        <v>0</v>
      </c>
      <c r="F79" s="46" t="s">
        <v>19</v>
      </c>
    </row>
    <row r="80" spans="2:6" x14ac:dyDescent="0.35">
      <c r="B80" s="43" t="s">
        <v>596</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597</v>
      </c>
    </row>
    <row r="88" spans="2:6" x14ac:dyDescent="0.35">
      <c r="B88" s="53" t="s">
        <v>578</v>
      </c>
    </row>
    <row r="89" spans="2:6" x14ac:dyDescent="0.35">
      <c r="B89" s="41" t="s">
        <v>598</v>
      </c>
      <c r="C89" s="41" t="s">
        <v>579</v>
      </c>
      <c r="D89" s="41" t="s">
        <v>580</v>
      </c>
      <c r="E89" s="41" t="s">
        <v>581</v>
      </c>
      <c r="F89" s="41" t="s">
        <v>582</v>
      </c>
    </row>
    <row r="90" spans="2:6" x14ac:dyDescent="0.35">
      <c r="B90" s="43" t="s">
        <v>599</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600</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601</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108</v>
      </c>
      <c r="F93" s="44">
        <f>SUM(C93:E93)</f>
        <v>108</v>
      </c>
    </row>
    <row r="95" spans="2:6" x14ac:dyDescent="0.35">
      <c r="B95" s="53" t="s">
        <v>584</v>
      </c>
    </row>
    <row r="96" spans="2:6" x14ac:dyDescent="0.35">
      <c r="B96" s="54" t="s">
        <v>598</v>
      </c>
      <c r="C96" s="54" t="s">
        <v>579</v>
      </c>
      <c r="D96" s="54" t="s">
        <v>580</v>
      </c>
      <c r="E96" s="54" t="s">
        <v>581</v>
      </c>
      <c r="F96" s="54" t="s">
        <v>19</v>
      </c>
    </row>
    <row r="97" spans="2:15" x14ac:dyDescent="0.35">
      <c r="B97" s="43" t="s">
        <v>599</v>
      </c>
      <c r="C97" s="45">
        <f>IF(F90&gt;0, C90/F90, 0)</f>
        <v>0</v>
      </c>
      <c r="D97" s="45">
        <f>IF(F90&gt;0, D90/F90, 0)</f>
        <v>0</v>
      </c>
      <c r="E97" s="45">
        <f>IF(F90&gt;0, E90/F90, 0)</f>
        <v>0</v>
      </c>
      <c r="F97" s="46" t="s">
        <v>19</v>
      </c>
    </row>
    <row r="98" spans="2:15" x14ac:dyDescent="0.35">
      <c r="B98" s="43" t="s">
        <v>600</v>
      </c>
      <c r="C98" s="45">
        <f>IF(F91&gt;0, C91/F91, 0)</f>
        <v>0</v>
      </c>
      <c r="D98" s="45">
        <f>IF(F91&gt;0, D91/F91, 0)</f>
        <v>0</v>
      </c>
      <c r="E98" s="45">
        <f>IF(F91&gt;0, E91/F91, 0)</f>
        <v>0</v>
      </c>
      <c r="F98" s="46" t="s">
        <v>19</v>
      </c>
    </row>
    <row r="99" spans="2:15" x14ac:dyDescent="0.35">
      <c r="B99" s="43" t="s">
        <v>601</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602</v>
      </c>
      <c r="J105" s="39" t="s">
        <v>603</v>
      </c>
    </row>
    <row r="106" spans="2:15" x14ac:dyDescent="0.35">
      <c r="B106" s="41" t="s">
        <v>5</v>
      </c>
      <c r="C106" s="294" t="s">
        <v>604</v>
      </c>
      <c r="D106" s="294"/>
      <c r="E106" s="41" t="s">
        <v>571</v>
      </c>
      <c r="F106" s="41" t="s">
        <v>579</v>
      </c>
      <c r="G106" s="294" t="s">
        <v>605</v>
      </c>
      <c r="H106" s="294"/>
      <c r="J106" s="41" t="s">
        <v>5</v>
      </c>
      <c r="K106" s="41" t="s">
        <v>593</v>
      </c>
      <c r="L106" s="41" t="s">
        <v>594</v>
      </c>
      <c r="M106" s="41" t="s">
        <v>595</v>
      </c>
      <c r="N106" s="41" t="s">
        <v>596</v>
      </c>
      <c r="O106" s="41" t="s">
        <v>16</v>
      </c>
    </row>
    <row r="107" spans="2:15" x14ac:dyDescent="0.35">
      <c r="B107" s="47" t="s">
        <v>586</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586</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587</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587</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588</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588</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589</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589</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590</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590</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108</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108</v>
      </c>
    </row>
    <row r="119" spans="2:24" ht="21" x14ac:dyDescent="0.5">
      <c r="B119" s="39" t="s">
        <v>606</v>
      </c>
      <c r="P119" s="56" t="s">
        <v>607</v>
      </c>
    </row>
    <row r="121" spans="2:24" ht="60" customHeight="1" x14ac:dyDescent="0.35">
      <c r="B121" s="297" t="s">
        <v>608</v>
      </c>
      <c r="C121" s="290"/>
      <c r="D121" s="290"/>
      <c r="E121" s="290"/>
      <c r="F121" s="290"/>
      <c r="P121" s="297" t="s">
        <v>609</v>
      </c>
      <c r="Q121" s="290"/>
      <c r="R121" s="290"/>
      <c r="S121" s="290"/>
      <c r="T121" s="290"/>
      <c r="U121" s="290"/>
      <c r="V121" s="290"/>
      <c r="W121" s="290"/>
    </row>
    <row r="123" spans="2:24" ht="30" customHeight="1" x14ac:dyDescent="0.35">
      <c r="P123" s="57" t="s">
        <v>610</v>
      </c>
      <c r="Q123" s="58">
        <f>C16</f>
        <v>0</v>
      </c>
      <c r="R123" s="59"/>
      <c r="S123" s="58">
        <f>C69</f>
        <v>0</v>
      </c>
      <c r="T123" s="59"/>
      <c r="U123" s="58">
        <f>C70</f>
        <v>0</v>
      </c>
      <c r="V123" s="59"/>
      <c r="W123" s="58">
        <f>C71</f>
        <v>0</v>
      </c>
      <c r="X123" s="59"/>
    </row>
    <row r="124" spans="2:24" ht="35" customHeight="1" x14ac:dyDescent="0.35">
      <c r="P124" s="60" t="s">
        <v>611</v>
      </c>
      <c r="Q124" s="60" t="s">
        <v>612</v>
      </c>
      <c r="R124" s="60" t="s">
        <v>613</v>
      </c>
      <c r="S124" s="60" t="s">
        <v>614</v>
      </c>
      <c r="T124" s="60" t="s">
        <v>615</v>
      </c>
      <c r="U124" s="60" t="s">
        <v>616</v>
      </c>
      <c r="V124" s="60" t="s">
        <v>617</v>
      </c>
      <c r="W124" s="60" t="s">
        <v>618</v>
      </c>
      <c r="X124" s="60" t="s">
        <v>619</v>
      </c>
    </row>
    <row r="125" spans="2:24" x14ac:dyDescent="0.35">
      <c r="O125" s="61" t="s">
        <v>620</v>
      </c>
      <c r="P125" s="62" t="s">
        <v>621</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622</v>
      </c>
      <c r="P160" s="56" t="s">
        <v>623</v>
      </c>
    </row>
    <row r="162" spans="2:22" ht="45" customHeight="1" x14ac:dyDescent="0.35">
      <c r="B162" s="297" t="s">
        <v>624</v>
      </c>
      <c r="C162" s="290"/>
      <c r="D162" s="290"/>
      <c r="E162" s="290"/>
      <c r="F162" s="290"/>
      <c r="P162" s="297" t="s">
        <v>625</v>
      </c>
      <c r="Q162" s="290"/>
      <c r="R162" s="290"/>
      <c r="S162" s="290"/>
      <c r="T162" s="290"/>
      <c r="U162" s="290"/>
    </row>
    <row r="163" spans="2:22" ht="35" customHeight="1" x14ac:dyDescent="0.35">
      <c r="P163" s="294" t="s">
        <v>626</v>
      </c>
      <c r="Q163" s="294"/>
      <c r="R163" s="294" t="s">
        <v>627</v>
      </c>
      <c r="S163" s="294"/>
      <c r="T163" s="294"/>
    </row>
    <row r="164" spans="2:22" ht="30" customHeight="1" x14ac:dyDescent="0.35">
      <c r="P164" s="298">
        <v>0</v>
      </c>
      <c r="Q164" s="299"/>
      <c r="R164" s="300" t="s">
        <v>628</v>
      </c>
      <c r="S164" s="301"/>
      <c r="T164" s="301"/>
    </row>
    <row r="167" spans="2:22" ht="25" customHeight="1" x14ac:dyDescent="0.35">
      <c r="P167" s="65" t="s">
        <v>611</v>
      </c>
      <c r="Q167" s="65" t="s">
        <v>629</v>
      </c>
      <c r="R167" s="65" t="s">
        <v>630</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482</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9"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42</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51</v>
      </c>
      <c r="K9" s="1" t="s">
        <v>56</v>
      </c>
      <c r="L9" s="3" t="str">
        <f t="shared" si="0"/>
        <v>Outstanding</v>
      </c>
      <c r="M9" s="11" t="s">
        <v>19</v>
      </c>
    </row>
    <row r="10" spans="1:13" ht="60" customHeight="1" x14ac:dyDescent="0.35">
      <c r="A10" s="9" t="s">
        <v>57</v>
      </c>
      <c r="B10" s="1" t="s">
        <v>58</v>
      </c>
      <c r="C10" s="2" t="s">
        <v>15</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69</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76</v>
      </c>
      <c r="K14" s="1" t="s">
        <v>81</v>
      </c>
      <c r="L14" s="3" t="str">
        <f t="shared" si="0"/>
        <v>Outstanding</v>
      </c>
      <c r="M14" s="11" t="s">
        <v>19</v>
      </c>
    </row>
    <row r="15" spans="1:13" ht="60" customHeight="1" x14ac:dyDescent="0.35">
      <c r="A15" s="9" t="s">
        <v>82</v>
      </c>
      <c r="B15" s="1" t="s">
        <v>83</v>
      </c>
      <c r="C15" s="2" t="s">
        <v>25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69</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25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25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25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15</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15</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15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25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25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25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174</v>
      </c>
      <c r="J34" s="1" t="s">
        <v>179</v>
      </c>
      <c r="K34" s="1" t="s">
        <v>180</v>
      </c>
      <c r="L34" s="3" t="str">
        <f t="shared" si="0"/>
        <v>Outstanding</v>
      </c>
      <c r="M34" s="11" t="s">
        <v>19</v>
      </c>
    </row>
    <row r="35" spans="1:13" ht="60" customHeight="1" x14ac:dyDescent="0.35">
      <c r="A35" s="9" t="s">
        <v>181</v>
      </c>
      <c r="B35" s="1" t="s">
        <v>182</v>
      </c>
      <c r="C35" s="2" t="s">
        <v>15</v>
      </c>
      <c r="D35" s="3" t="s">
        <v>16</v>
      </c>
      <c r="E35" s="3" t="s">
        <v>17</v>
      </c>
      <c r="F35" s="3" t="s">
        <v>18</v>
      </c>
      <c r="G35" s="3" t="s">
        <v>19</v>
      </c>
      <c r="H35" s="4" t="s">
        <v>19</v>
      </c>
      <c r="I35" s="1" t="s">
        <v>183</v>
      </c>
      <c r="J35" s="1" t="s">
        <v>184</v>
      </c>
      <c r="K35" s="1" t="s">
        <v>185</v>
      </c>
      <c r="L35" s="3" t="str">
        <f t="shared" si="0"/>
        <v>Outstanding</v>
      </c>
      <c r="M35" s="11" t="s">
        <v>19</v>
      </c>
    </row>
    <row r="36" spans="1:13" ht="60" customHeight="1" x14ac:dyDescent="0.35">
      <c r="A36" s="9" t="s">
        <v>186</v>
      </c>
      <c r="B36" s="1" t="s">
        <v>187</v>
      </c>
      <c r="C36" s="2" t="s">
        <v>15</v>
      </c>
      <c r="D36" s="3" t="s">
        <v>16</v>
      </c>
      <c r="E36" s="3" t="s">
        <v>17</v>
      </c>
      <c r="F36" s="3" t="s">
        <v>18</v>
      </c>
      <c r="G36" s="3" t="s">
        <v>19</v>
      </c>
      <c r="H36" s="4" t="s">
        <v>19</v>
      </c>
      <c r="I36" s="1" t="s">
        <v>188</v>
      </c>
      <c r="J36" s="1" t="s">
        <v>189</v>
      </c>
      <c r="K36" s="1" t="s">
        <v>190</v>
      </c>
      <c r="L36" s="3" t="str">
        <f t="shared" si="0"/>
        <v>Outstanding</v>
      </c>
      <c r="M36" s="11" t="s">
        <v>19</v>
      </c>
    </row>
    <row r="37" spans="1:13" ht="60" customHeight="1" x14ac:dyDescent="0.35">
      <c r="A37" s="9" t="s">
        <v>191</v>
      </c>
      <c r="B37" s="1" t="s">
        <v>192</v>
      </c>
      <c r="C37" s="2" t="s">
        <v>15</v>
      </c>
      <c r="D37" s="3" t="s">
        <v>16</v>
      </c>
      <c r="E37" s="3" t="s">
        <v>17</v>
      </c>
      <c r="F37" s="3" t="s">
        <v>18</v>
      </c>
      <c r="G37" s="3" t="s">
        <v>19</v>
      </c>
      <c r="H37" s="4" t="s">
        <v>19</v>
      </c>
      <c r="I37" s="1" t="s">
        <v>193</v>
      </c>
      <c r="J37" s="1" t="s">
        <v>194</v>
      </c>
      <c r="K37" s="1" t="s">
        <v>195</v>
      </c>
      <c r="L37" s="3" t="str">
        <f t="shared" si="0"/>
        <v>Outstanding</v>
      </c>
      <c r="M37" s="11" t="s">
        <v>19</v>
      </c>
    </row>
    <row r="38" spans="1:13" ht="60" customHeight="1" x14ac:dyDescent="0.35">
      <c r="A38" s="9" t="s">
        <v>196</v>
      </c>
      <c r="B38" s="1" t="s">
        <v>197</v>
      </c>
      <c r="C38" s="2" t="s">
        <v>25</v>
      </c>
      <c r="D38" s="3" t="s">
        <v>16</v>
      </c>
      <c r="E38" s="3" t="s">
        <v>17</v>
      </c>
      <c r="F38" s="3" t="s">
        <v>18</v>
      </c>
      <c r="G38" s="3" t="s">
        <v>19</v>
      </c>
      <c r="H38" s="4" t="s">
        <v>19</v>
      </c>
      <c r="I38" s="1" t="s">
        <v>198</v>
      </c>
      <c r="J38" s="1" t="s">
        <v>199</v>
      </c>
      <c r="K38" s="1" t="s">
        <v>200</v>
      </c>
      <c r="L38" s="3" t="str">
        <f t="shared" si="0"/>
        <v>Outstanding</v>
      </c>
      <c r="M38" s="11" t="s">
        <v>19</v>
      </c>
    </row>
    <row r="39" spans="1:13" ht="60" customHeight="1" x14ac:dyDescent="0.35">
      <c r="A39" s="9" t="s">
        <v>201</v>
      </c>
      <c r="B39" s="1" t="s">
        <v>202</v>
      </c>
      <c r="C39" s="2" t="s">
        <v>15</v>
      </c>
      <c r="D39" s="3" t="s">
        <v>16</v>
      </c>
      <c r="E39" s="3" t="s">
        <v>17</v>
      </c>
      <c r="F39" s="3" t="s">
        <v>18</v>
      </c>
      <c r="G39" s="3" t="s">
        <v>19</v>
      </c>
      <c r="H39" s="4" t="s">
        <v>19</v>
      </c>
      <c r="I39" s="1" t="s">
        <v>203</v>
      </c>
      <c r="J39" s="1" t="s">
        <v>204</v>
      </c>
      <c r="K39" s="1" t="s">
        <v>205</v>
      </c>
      <c r="L39" s="3" t="str">
        <f t="shared" si="0"/>
        <v>Outstanding</v>
      </c>
      <c r="M39" s="11" t="s">
        <v>19</v>
      </c>
    </row>
    <row r="40" spans="1:13" ht="60" customHeight="1" x14ac:dyDescent="0.35">
      <c r="A40" s="9" t="s">
        <v>206</v>
      </c>
      <c r="B40" s="1" t="s">
        <v>207</v>
      </c>
      <c r="C40" s="2" t="s">
        <v>25</v>
      </c>
      <c r="D40" s="3" t="s">
        <v>16</v>
      </c>
      <c r="E40" s="3" t="s">
        <v>17</v>
      </c>
      <c r="F40" s="3" t="s">
        <v>18</v>
      </c>
      <c r="G40" s="3" t="s">
        <v>19</v>
      </c>
      <c r="H40" s="4" t="s">
        <v>19</v>
      </c>
      <c r="I40" s="1" t="s">
        <v>208</v>
      </c>
      <c r="J40" s="1" t="s">
        <v>209</v>
      </c>
      <c r="K40" s="1" t="s">
        <v>210</v>
      </c>
      <c r="L40" s="3" t="str">
        <f t="shared" si="0"/>
        <v>Outstanding</v>
      </c>
      <c r="M40" s="11" t="s">
        <v>19</v>
      </c>
    </row>
    <row r="41" spans="1:13" ht="60" customHeight="1" x14ac:dyDescent="0.35">
      <c r="A41" s="9" t="s">
        <v>211</v>
      </c>
      <c r="B41" s="1" t="s">
        <v>212</v>
      </c>
      <c r="C41" s="2" t="s">
        <v>25</v>
      </c>
      <c r="D41" s="3" t="s">
        <v>16</v>
      </c>
      <c r="E41" s="3" t="s">
        <v>17</v>
      </c>
      <c r="F41" s="3" t="s">
        <v>18</v>
      </c>
      <c r="G41" s="3" t="s">
        <v>19</v>
      </c>
      <c r="H41" s="4" t="s">
        <v>19</v>
      </c>
      <c r="I41" s="1" t="s">
        <v>213</v>
      </c>
      <c r="J41" s="1" t="s">
        <v>214</v>
      </c>
      <c r="K41" s="1" t="s">
        <v>215</v>
      </c>
      <c r="L41" s="3" t="str">
        <f t="shared" si="0"/>
        <v>Outstanding</v>
      </c>
      <c r="M41" s="11" t="s">
        <v>19</v>
      </c>
    </row>
    <row r="42" spans="1:13" ht="60" customHeight="1" x14ac:dyDescent="0.35">
      <c r="A42" s="9" t="s">
        <v>216</v>
      </c>
      <c r="B42" s="1" t="s">
        <v>217</v>
      </c>
      <c r="C42" s="2" t="s">
        <v>15</v>
      </c>
      <c r="D42" s="3" t="s">
        <v>16</v>
      </c>
      <c r="E42" s="3" t="s">
        <v>17</v>
      </c>
      <c r="F42" s="3" t="s">
        <v>18</v>
      </c>
      <c r="G42" s="3" t="s">
        <v>19</v>
      </c>
      <c r="H42" s="4" t="s">
        <v>19</v>
      </c>
      <c r="I42" s="1" t="s">
        <v>218</v>
      </c>
      <c r="J42" s="1" t="s">
        <v>219</v>
      </c>
      <c r="K42" s="1" t="s">
        <v>220</v>
      </c>
      <c r="L42" s="3" t="str">
        <f t="shared" si="0"/>
        <v>Outstanding</v>
      </c>
      <c r="M42" s="11" t="s">
        <v>19</v>
      </c>
    </row>
    <row r="43" spans="1:13" ht="60" customHeight="1" x14ac:dyDescent="0.35">
      <c r="A43" s="9" t="s">
        <v>221</v>
      </c>
      <c r="B43" s="1" t="s">
        <v>222</v>
      </c>
      <c r="C43" s="2" t="s">
        <v>15</v>
      </c>
      <c r="D43" s="3" t="s">
        <v>16</v>
      </c>
      <c r="E43" s="3" t="s">
        <v>17</v>
      </c>
      <c r="F43" s="3" t="s">
        <v>18</v>
      </c>
      <c r="G43" s="3" t="s">
        <v>19</v>
      </c>
      <c r="H43" s="4" t="s">
        <v>19</v>
      </c>
      <c r="I43" s="1" t="s">
        <v>223</v>
      </c>
      <c r="J43" s="1" t="s">
        <v>224</v>
      </c>
      <c r="K43" s="1" t="s">
        <v>225</v>
      </c>
      <c r="L43" s="3" t="str">
        <f t="shared" si="0"/>
        <v>Outstanding</v>
      </c>
      <c r="M43" s="11" t="s">
        <v>19</v>
      </c>
    </row>
    <row r="44" spans="1:13" ht="60" customHeight="1" x14ac:dyDescent="0.35">
      <c r="A44" s="9" t="s">
        <v>226</v>
      </c>
      <c r="B44" s="1" t="s">
        <v>227</v>
      </c>
      <c r="C44" s="2" t="s">
        <v>15</v>
      </c>
      <c r="D44" s="3" t="s">
        <v>16</v>
      </c>
      <c r="E44" s="3" t="s">
        <v>17</v>
      </c>
      <c r="F44" s="3" t="s">
        <v>18</v>
      </c>
      <c r="G44" s="3" t="s">
        <v>19</v>
      </c>
      <c r="H44" s="4" t="s">
        <v>19</v>
      </c>
      <c r="I44" s="1" t="s">
        <v>228</v>
      </c>
      <c r="J44" s="1" t="s">
        <v>229</v>
      </c>
      <c r="K44" s="1" t="s">
        <v>230</v>
      </c>
      <c r="L44" s="3" t="str">
        <f t="shared" si="0"/>
        <v>Outstanding</v>
      </c>
      <c r="M44" s="11" t="s">
        <v>19</v>
      </c>
    </row>
    <row r="45" spans="1:13" ht="60" customHeight="1" x14ac:dyDescent="0.35">
      <c r="A45" s="9" t="s">
        <v>231</v>
      </c>
      <c r="B45" s="1" t="s">
        <v>232</v>
      </c>
      <c r="C45" s="2" t="s">
        <v>25</v>
      </c>
      <c r="D45" s="3" t="s">
        <v>16</v>
      </c>
      <c r="E45" s="3" t="s">
        <v>17</v>
      </c>
      <c r="F45" s="3" t="s">
        <v>18</v>
      </c>
      <c r="G45" s="3" t="s">
        <v>19</v>
      </c>
      <c r="H45" s="4" t="s">
        <v>19</v>
      </c>
      <c r="I45" s="1" t="s">
        <v>233</v>
      </c>
      <c r="J45" s="1" t="s">
        <v>234</v>
      </c>
      <c r="K45" s="1" t="s">
        <v>235</v>
      </c>
      <c r="L45" s="3" t="str">
        <f t="shared" si="0"/>
        <v>Outstanding</v>
      </c>
      <c r="M45" s="11" t="s">
        <v>19</v>
      </c>
    </row>
    <row r="46" spans="1:13" ht="60" customHeight="1" x14ac:dyDescent="0.35">
      <c r="A46" s="9" t="s">
        <v>236</v>
      </c>
      <c r="B46" s="1" t="s">
        <v>237</v>
      </c>
      <c r="C46" s="2" t="s">
        <v>15</v>
      </c>
      <c r="D46" s="3" t="s">
        <v>16</v>
      </c>
      <c r="E46" s="3" t="s">
        <v>17</v>
      </c>
      <c r="F46" s="3" t="s">
        <v>18</v>
      </c>
      <c r="G46" s="3" t="s">
        <v>19</v>
      </c>
      <c r="H46" s="4" t="s">
        <v>19</v>
      </c>
      <c r="I46" s="1" t="s">
        <v>238</v>
      </c>
      <c r="J46" s="1" t="s">
        <v>239</v>
      </c>
      <c r="K46" s="1" t="s">
        <v>240</v>
      </c>
      <c r="L46" s="3" t="str">
        <f t="shared" si="0"/>
        <v>Outstanding</v>
      </c>
      <c r="M46" s="11" t="s">
        <v>19</v>
      </c>
    </row>
    <row r="47" spans="1:13" ht="60" customHeight="1" x14ac:dyDescent="0.35">
      <c r="A47" s="9" t="s">
        <v>241</v>
      </c>
      <c r="B47" s="1" t="s">
        <v>242</v>
      </c>
      <c r="C47" s="2" t="s">
        <v>15</v>
      </c>
      <c r="D47" s="3" t="s">
        <v>16</v>
      </c>
      <c r="E47" s="3" t="s">
        <v>17</v>
      </c>
      <c r="F47" s="3" t="s">
        <v>18</v>
      </c>
      <c r="G47" s="3" t="s">
        <v>19</v>
      </c>
      <c r="H47" s="4" t="s">
        <v>19</v>
      </c>
      <c r="I47" s="1" t="s">
        <v>243</v>
      </c>
      <c r="J47" s="1" t="s">
        <v>244</v>
      </c>
      <c r="K47" s="1" t="s">
        <v>245</v>
      </c>
      <c r="L47" s="3" t="str">
        <f t="shared" si="0"/>
        <v>Outstanding</v>
      </c>
      <c r="M47" s="11" t="s">
        <v>19</v>
      </c>
    </row>
    <row r="48" spans="1:13" ht="60" customHeight="1" x14ac:dyDescent="0.35">
      <c r="A48" s="9" t="s">
        <v>246</v>
      </c>
      <c r="B48" s="1" t="s">
        <v>247</v>
      </c>
      <c r="C48" s="2" t="s">
        <v>69</v>
      </c>
      <c r="D48" s="3" t="s">
        <v>16</v>
      </c>
      <c r="E48" s="3" t="s">
        <v>17</v>
      </c>
      <c r="F48" s="3" t="s">
        <v>18</v>
      </c>
      <c r="G48" s="3" t="s">
        <v>19</v>
      </c>
      <c r="H48" s="4" t="s">
        <v>19</v>
      </c>
      <c r="I48" s="1" t="s">
        <v>248</v>
      </c>
      <c r="J48" s="1" t="s">
        <v>249</v>
      </c>
      <c r="K48" s="1" t="s">
        <v>250</v>
      </c>
      <c r="L48" s="3" t="str">
        <f t="shared" si="0"/>
        <v>Outstanding</v>
      </c>
      <c r="M48" s="11" t="s">
        <v>19</v>
      </c>
    </row>
    <row r="49" spans="1:13" ht="60" customHeight="1" x14ac:dyDescent="0.35">
      <c r="A49" s="9" t="s">
        <v>251</v>
      </c>
      <c r="B49" s="1" t="s">
        <v>252</v>
      </c>
      <c r="C49" s="2" t="s">
        <v>15</v>
      </c>
      <c r="D49" s="3" t="s">
        <v>16</v>
      </c>
      <c r="E49" s="3" t="s">
        <v>17</v>
      </c>
      <c r="F49" s="3" t="s">
        <v>18</v>
      </c>
      <c r="G49" s="3" t="s">
        <v>19</v>
      </c>
      <c r="H49" s="4" t="s">
        <v>19</v>
      </c>
      <c r="I49" s="1" t="s">
        <v>253</v>
      </c>
      <c r="J49" s="1" t="s">
        <v>254</v>
      </c>
      <c r="K49" s="1" t="s">
        <v>255</v>
      </c>
      <c r="L49" s="3" t="str">
        <f t="shared" si="0"/>
        <v>Outstanding</v>
      </c>
      <c r="M49" s="11" t="s">
        <v>19</v>
      </c>
    </row>
    <row r="50" spans="1:13" ht="60" customHeight="1" x14ac:dyDescent="0.35">
      <c r="A50" s="9" t="s">
        <v>256</v>
      </c>
      <c r="B50" s="1" t="s">
        <v>257</v>
      </c>
      <c r="C50" s="2" t="s">
        <v>15</v>
      </c>
      <c r="D50" s="3" t="s">
        <v>16</v>
      </c>
      <c r="E50" s="3" t="s">
        <v>17</v>
      </c>
      <c r="F50" s="3" t="s">
        <v>18</v>
      </c>
      <c r="G50" s="3" t="s">
        <v>19</v>
      </c>
      <c r="H50" s="4" t="s">
        <v>19</v>
      </c>
      <c r="I50" s="1" t="s">
        <v>258</v>
      </c>
      <c r="J50" s="1" t="s">
        <v>259</v>
      </c>
      <c r="K50" s="1" t="s">
        <v>260</v>
      </c>
      <c r="L50" s="3" t="str">
        <f t="shared" si="0"/>
        <v>Outstanding</v>
      </c>
      <c r="M50" s="11" t="s">
        <v>19</v>
      </c>
    </row>
    <row r="51" spans="1:13" ht="60" customHeight="1" x14ac:dyDescent="0.35">
      <c r="A51" s="9" t="s">
        <v>261</v>
      </c>
      <c r="B51" s="1" t="s">
        <v>262</v>
      </c>
      <c r="C51" s="2" t="s">
        <v>15</v>
      </c>
      <c r="D51" s="3" t="s">
        <v>16</v>
      </c>
      <c r="E51" s="3" t="s">
        <v>17</v>
      </c>
      <c r="F51" s="3" t="s">
        <v>18</v>
      </c>
      <c r="G51" s="3" t="s">
        <v>19</v>
      </c>
      <c r="H51" s="4" t="s">
        <v>19</v>
      </c>
      <c r="I51" s="1" t="s">
        <v>263</v>
      </c>
      <c r="J51" s="1" t="s">
        <v>264</v>
      </c>
      <c r="K51" s="1" t="s">
        <v>265</v>
      </c>
      <c r="L51" s="3" t="str">
        <f t="shared" si="0"/>
        <v>Outstanding</v>
      </c>
      <c r="M51" s="11" t="s">
        <v>19</v>
      </c>
    </row>
    <row r="52" spans="1:13" ht="60" customHeight="1" x14ac:dyDescent="0.35">
      <c r="A52" s="9" t="s">
        <v>266</v>
      </c>
      <c r="B52" s="1" t="s">
        <v>267</v>
      </c>
      <c r="C52" s="2" t="s">
        <v>25</v>
      </c>
      <c r="D52" s="3" t="s">
        <v>16</v>
      </c>
      <c r="E52" s="3" t="s">
        <v>17</v>
      </c>
      <c r="F52" s="3" t="s">
        <v>18</v>
      </c>
      <c r="G52" s="3" t="s">
        <v>19</v>
      </c>
      <c r="H52" s="4" t="s">
        <v>19</v>
      </c>
      <c r="I52" s="1" t="s">
        <v>268</v>
      </c>
      <c r="J52" s="1" t="s">
        <v>269</v>
      </c>
      <c r="K52" s="1" t="s">
        <v>270</v>
      </c>
      <c r="L52" s="3" t="str">
        <f t="shared" si="0"/>
        <v>Outstanding</v>
      </c>
      <c r="M52" s="11" t="s">
        <v>19</v>
      </c>
    </row>
    <row r="53" spans="1:13" ht="60" customHeight="1" x14ac:dyDescent="0.35">
      <c r="A53" s="9" t="s">
        <v>271</v>
      </c>
      <c r="B53" s="1" t="s">
        <v>272</v>
      </c>
      <c r="C53" s="2" t="s">
        <v>25</v>
      </c>
      <c r="D53" s="3" t="s">
        <v>16</v>
      </c>
      <c r="E53" s="3" t="s">
        <v>17</v>
      </c>
      <c r="F53" s="3" t="s">
        <v>18</v>
      </c>
      <c r="G53" s="3" t="s">
        <v>19</v>
      </c>
      <c r="H53" s="4" t="s">
        <v>19</v>
      </c>
      <c r="I53" s="1" t="s">
        <v>273</v>
      </c>
      <c r="J53" s="1" t="s">
        <v>274</v>
      </c>
      <c r="K53" s="1" t="s">
        <v>275</v>
      </c>
      <c r="L53" s="3" t="str">
        <f t="shared" si="0"/>
        <v>Outstanding</v>
      </c>
      <c r="M53" s="11" t="s">
        <v>19</v>
      </c>
    </row>
    <row r="54" spans="1:13" ht="60" customHeight="1" x14ac:dyDescent="0.35">
      <c r="A54" s="9" t="s">
        <v>276</v>
      </c>
      <c r="B54" s="1" t="s">
        <v>277</v>
      </c>
      <c r="C54" s="2" t="s">
        <v>15</v>
      </c>
      <c r="D54" s="3" t="s">
        <v>16</v>
      </c>
      <c r="E54" s="3" t="s">
        <v>17</v>
      </c>
      <c r="F54" s="3" t="s">
        <v>18</v>
      </c>
      <c r="G54" s="3" t="s">
        <v>19</v>
      </c>
      <c r="H54" s="4" t="s">
        <v>19</v>
      </c>
      <c r="I54" s="1" t="s">
        <v>278</v>
      </c>
      <c r="J54" s="1" t="s">
        <v>279</v>
      </c>
      <c r="K54" s="1" t="s">
        <v>280</v>
      </c>
      <c r="L54" s="3" t="str">
        <f t="shared" si="0"/>
        <v>Outstanding</v>
      </c>
      <c r="M54" s="11" t="s">
        <v>19</v>
      </c>
    </row>
    <row r="55" spans="1:13" ht="60" customHeight="1" x14ac:dyDescent="0.35">
      <c r="A55" s="9" t="s">
        <v>281</v>
      </c>
      <c r="B55" s="1" t="s">
        <v>282</v>
      </c>
      <c r="C55" s="2" t="s">
        <v>25</v>
      </c>
      <c r="D55" s="3" t="s">
        <v>16</v>
      </c>
      <c r="E55" s="3" t="s">
        <v>17</v>
      </c>
      <c r="F55" s="3" t="s">
        <v>18</v>
      </c>
      <c r="G55" s="3" t="s">
        <v>19</v>
      </c>
      <c r="H55" s="4" t="s">
        <v>19</v>
      </c>
      <c r="I55" s="1" t="s">
        <v>283</v>
      </c>
      <c r="J55" s="1" t="s">
        <v>284</v>
      </c>
      <c r="K55" s="1" t="s">
        <v>285</v>
      </c>
      <c r="L55" s="3" t="str">
        <f t="shared" si="0"/>
        <v>Outstanding</v>
      </c>
      <c r="M55" s="11" t="s">
        <v>19</v>
      </c>
    </row>
    <row r="56" spans="1:13" ht="60" customHeight="1" x14ac:dyDescent="0.35">
      <c r="A56" s="9" t="s">
        <v>286</v>
      </c>
      <c r="B56" s="1" t="s">
        <v>287</v>
      </c>
      <c r="C56" s="2" t="s">
        <v>25</v>
      </c>
      <c r="D56" s="3" t="s">
        <v>16</v>
      </c>
      <c r="E56" s="3" t="s">
        <v>17</v>
      </c>
      <c r="F56" s="3" t="s">
        <v>18</v>
      </c>
      <c r="G56" s="3" t="s">
        <v>19</v>
      </c>
      <c r="H56" s="4" t="s">
        <v>19</v>
      </c>
      <c r="I56" s="1" t="s">
        <v>288</v>
      </c>
      <c r="J56" s="1" t="s">
        <v>289</v>
      </c>
      <c r="K56" s="1" t="s">
        <v>290</v>
      </c>
      <c r="L56" s="3" t="str">
        <f t="shared" si="0"/>
        <v>Outstanding</v>
      </c>
      <c r="M56" s="11" t="s">
        <v>19</v>
      </c>
    </row>
    <row r="57" spans="1:13" ht="60" customHeight="1" x14ac:dyDescent="0.35">
      <c r="A57" s="9" t="s">
        <v>291</v>
      </c>
      <c r="B57" s="1" t="s">
        <v>292</v>
      </c>
      <c r="C57" s="2" t="s">
        <v>15</v>
      </c>
      <c r="D57" s="3" t="s">
        <v>16</v>
      </c>
      <c r="E57" s="3" t="s">
        <v>17</v>
      </c>
      <c r="F57" s="3" t="s">
        <v>18</v>
      </c>
      <c r="G57" s="3" t="s">
        <v>19</v>
      </c>
      <c r="H57" s="4" t="s">
        <v>19</v>
      </c>
      <c r="I57" s="1" t="s">
        <v>293</v>
      </c>
      <c r="J57" s="1" t="s">
        <v>294</v>
      </c>
      <c r="K57" s="1" t="s">
        <v>295</v>
      </c>
      <c r="L57" s="3" t="str">
        <f t="shared" si="0"/>
        <v>Outstanding</v>
      </c>
      <c r="M57" s="11" t="s">
        <v>19</v>
      </c>
    </row>
    <row r="58" spans="1:13" ht="60" customHeight="1" x14ac:dyDescent="0.35">
      <c r="A58" s="9" t="s">
        <v>296</v>
      </c>
      <c r="B58" s="1" t="s">
        <v>297</v>
      </c>
      <c r="C58" s="2" t="s">
        <v>15</v>
      </c>
      <c r="D58" s="3" t="s">
        <v>16</v>
      </c>
      <c r="E58" s="3" t="s">
        <v>17</v>
      </c>
      <c r="F58" s="3" t="s">
        <v>18</v>
      </c>
      <c r="G58" s="3" t="s">
        <v>19</v>
      </c>
      <c r="H58" s="4" t="s">
        <v>19</v>
      </c>
      <c r="I58" s="1" t="s">
        <v>298</v>
      </c>
      <c r="J58" s="1" t="s">
        <v>299</v>
      </c>
      <c r="K58" s="1" t="s">
        <v>300</v>
      </c>
      <c r="L58" s="3" t="str">
        <f t="shared" si="0"/>
        <v>Outstanding</v>
      </c>
      <c r="M58" s="11" t="s">
        <v>19</v>
      </c>
    </row>
    <row r="59" spans="1:13" ht="60" customHeight="1" x14ac:dyDescent="0.35">
      <c r="A59" s="9" t="s">
        <v>301</v>
      </c>
      <c r="B59" s="1" t="s">
        <v>302</v>
      </c>
      <c r="C59" s="2" t="s">
        <v>25</v>
      </c>
      <c r="D59" s="3" t="s">
        <v>16</v>
      </c>
      <c r="E59" s="3" t="s">
        <v>17</v>
      </c>
      <c r="F59" s="3" t="s">
        <v>18</v>
      </c>
      <c r="G59" s="3" t="s">
        <v>19</v>
      </c>
      <c r="H59" s="4" t="s">
        <v>19</v>
      </c>
      <c r="I59" s="1" t="s">
        <v>303</v>
      </c>
      <c r="J59" s="1" t="s">
        <v>304</v>
      </c>
      <c r="K59" s="1" t="s">
        <v>305</v>
      </c>
      <c r="L59" s="3" t="str">
        <f t="shared" si="0"/>
        <v>Outstanding</v>
      </c>
      <c r="M59" s="11" t="s">
        <v>19</v>
      </c>
    </row>
    <row r="60" spans="1:13" ht="60" customHeight="1" x14ac:dyDescent="0.35">
      <c r="A60" s="9" t="s">
        <v>306</v>
      </c>
      <c r="B60" s="1" t="s">
        <v>307</v>
      </c>
      <c r="C60" s="2" t="s">
        <v>15</v>
      </c>
      <c r="D60" s="3" t="s">
        <v>16</v>
      </c>
      <c r="E60" s="3" t="s">
        <v>17</v>
      </c>
      <c r="F60" s="3" t="s">
        <v>18</v>
      </c>
      <c r="G60" s="3" t="s">
        <v>19</v>
      </c>
      <c r="H60" s="4" t="s">
        <v>19</v>
      </c>
      <c r="I60" s="1" t="s">
        <v>308</v>
      </c>
      <c r="J60" s="1" t="s">
        <v>309</v>
      </c>
      <c r="K60" s="1" t="s">
        <v>310</v>
      </c>
      <c r="L60" s="3" t="str">
        <f t="shared" si="0"/>
        <v>Outstanding</v>
      </c>
      <c r="M60" s="11" t="s">
        <v>19</v>
      </c>
    </row>
    <row r="61" spans="1:13" ht="60" customHeight="1" x14ac:dyDescent="0.35">
      <c r="A61" s="9" t="s">
        <v>311</v>
      </c>
      <c r="B61" s="1" t="s">
        <v>312</v>
      </c>
      <c r="C61" s="2" t="s">
        <v>69</v>
      </c>
      <c r="D61" s="3" t="s">
        <v>16</v>
      </c>
      <c r="E61" s="3" t="s">
        <v>17</v>
      </c>
      <c r="F61" s="3" t="s">
        <v>18</v>
      </c>
      <c r="G61" s="3" t="s">
        <v>19</v>
      </c>
      <c r="H61" s="4" t="s">
        <v>19</v>
      </c>
      <c r="I61" s="1" t="s">
        <v>313</v>
      </c>
      <c r="J61" s="1" t="s">
        <v>314</v>
      </c>
      <c r="K61" s="1" t="s">
        <v>315</v>
      </c>
      <c r="L61" s="3" t="str">
        <f t="shared" si="0"/>
        <v>Outstanding</v>
      </c>
      <c r="M61" s="11" t="s">
        <v>19</v>
      </c>
    </row>
    <row r="62" spans="1:13" ht="60" customHeight="1" x14ac:dyDescent="0.35">
      <c r="A62" s="9" t="s">
        <v>316</v>
      </c>
      <c r="B62" s="1" t="s">
        <v>317</v>
      </c>
      <c r="C62" s="2" t="s">
        <v>15</v>
      </c>
      <c r="D62" s="3" t="s">
        <v>16</v>
      </c>
      <c r="E62" s="3" t="s">
        <v>17</v>
      </c>
      <c r="F62" s="3" t="s">
        <v>18</v>
      </c>
      <c r="G62" s="3" t="s">
        <v>19</v>
      </c>
      <c r="H62" s="4" t="s">
        <v>19</v>
      </c>
      <c r="I62" s="1" t="s">
        <v>318</v>
      </c>
      <c r="J62" s="1" t="s">
        <v>319</v>
      </c>
      <c r="K62" s="1" t="s">
        <v>320</v>
      </c>
      <c r="L62" s="3" t="str">
        <f t="shared" si="0"/>
        <v>Outstanding</v>
      </c>
      <c r="M62" s="11" t="s">
        <v>19</v>
      </c>
    </row>
    <row r="63" spans="1:13" ht="60" customHeight="1" x14ac:dyDescent="0.35">
      <c r="A63" s="9" t="s">
        <v>321</v>
      </c>
      <c r="B63" s="1" t="s">
        <v>322</v>
      </c>
      <c r="C63" s="2" t="s">
        <v>15</v>
      </c>
      <c r="D63" s="3" t="s">
        <v>16</v>
      </c>
      <c r="E63" s="3" t="s">
        <v>17</v>
      </c>
      <c r="F63" s="3" t="s">
        <v>18</v>
      </c>
      <c r="G63" s="3" t="s">
        <v>19</v>
      </c>
      <c r="H63" s="4" t="s">
        <v>19</v>
      </c>
      <c r="I63" s="1" t="s">
        <v>323</v>
      </c>
      <c r="J63" s="1" t="s">
        <v>324</v>
      </c>
      <c r="K63" s="1" t="s">
        <v>325</v>
      </c>
      <c r="L63" s="3" t="str">
        <f t="shared" si="0"/>
        <v>Outstanding</v>
      </c>
      <c r="M63" s="11" t="s">
        <v>19</v>
      </c>
    </row>
    <row r="64" spans="1:13" ht="60" customHeight="1" x14ac:dyDescent="0.35">
      <c r="A64" s="9" t="s">
        <v>326</v>
      </c>
      <c r="B64" s="1" t="s">
        <v>327</v>
      </c>
      <c r="C64" s="2" t="s">
        <v>15</v>
      </c>
      <c r="D64" s="3" t="s">
        <v>16</v>
      </c>
      <c r="E64" s="3" t="s">
        <v>17</v>
      </c>
      <c r="F64" s="3" t="s">
        <v>18</v>
      </c>
      <c r="G64" s="3" t="s">
        <v>19</v>
      </c>
      <c r="H64" s="4" t="s">
        <v>19</v>
      </c>
      <c r="I64" s="1" t="s">
        <v>328</v>
      </c>
      <c r="J64" s="1" t="s">
        <v>329</v>
      </c>
      <c r="K64" s="1" t="s">
        <v>330</v>
      </c>
      <c r="L64" s="3" t="str">
        <f t="shared" si="0"/>
        <v>Outstanding</v>
      </c>
      <c r="M64" s="11" t="s">
        <v>19</v>
      </c>
    </row>
    <row r="65" spans="1:13" ht="60" customHeight="1" x14ac:dyDescent="0.35">
      <c r="A65" s="9" t="s">
        <v>331</v>
      </c>
      <c r="B65" s="1" t="s">
        <v>332</v>
      </c>
      <c r="C65" s="2" t="s">
        <v>15</v>
      </c>
      <c r="D65" s="3" t="s">
        <v>16</v>
      </c>
      <c r="E65" s="3" t="s">
        <v>17</v>
      </c>
      <c r="F65" s="3" t="s">
        <v>18</v>
      </c>
      <c r="G65" s="3" t="s">
        <v>19</v>
      </c>
      <c r="H65" s="4" t="s">
        <v>19</v>
      </c>
      <c r="I65" s="1" t="s">
        <v>333</v>
      </c>
      <c r="J65" s="1" t="s">
        <v>334</v>
      </c>
      <c r="K65" s="1" t="s">
        <v>335</v>
      </c>
      <c r="L65" s="3" t="str">
        <f t="shared" si="0"/>
        <v>Outstanding</v>
      </c>
      <c r="M65" s="11" t="s">
        <v>19</v>
      </c>
    </row>
    <row r="66" spans="1:13" ht="60" customHeight="1" x14ac:dyDescent="0.35">
      <c r="A66" s="9" t="s">
        <v>336</v>
      </c>
      <c r="B66" s="1" t="s">
        <v>337</v>
      </c>
      <c r="C66" s="2" t="s">
        <v>15</v>
      </c>
      <c r="D66" s="3" t="s">
        <v>16</v>
      </c>
      <c r="E66" s="3" t="s">
        <v>17</v>
      </c>
      <c r="F66" s="3" t="s">
        <v>18</v>
      </c>
      <c r="G66" s="3" t="s">
        <v>19</v>
      </c>
      <c r="H66" s="4" t="s">
        <v>19</v>
      </c>
      <c r="I66" s="1" t="s">
        <v>338</v>
      </c>
      <c r="J66" s="1" t="s">
        <v>339</v>
      </c>
      <c r="K66" s="1" t="s">
        <v>340</v>
      </c>
      <c r="L66" s="3" t="str">
        <f t="shared" si="0"/>
        <v>Outstanding</v>
      </c>
      <c r="M66" s="11" t="s">
        <v>19</v>
      </c>
    </row>
    <row r="67" spans="1:13" ht="60" customHeight="1" x14ac:dyDescent="0.35">
      <c r="A67" s="9" t="s">
        <v>341</v>
      </c>
      <c r="B67" s="1" t="s">
        <v>342</v>
      </c>
      <c r="C67" s="2" t="s">
        <v>15</v>
      </c>
      <c r="D67" s="3" t="s">
        <v>16</v>
      </c>
      <c r="E67" s="3" t="s">
        <v>17</v>
      </c>
      <c r="F67" s="3" t="s">
        <v>18</v>
      </c>
      <c r="G67" s="3" t="s">
        <v>19</v>
      </c>
      <c r="H67" s="4" t="s">
        <v>19</v>
      </c>
      <c r="I67" s="1" t="s">
        <v>343</v>
      </c>
      <c r="J67" s="1" t="s">
        <v>344</v>
      </c>
      <c r="K67" s="1" t="s">
        <v>345</v>
      </c>
      <c r="L67" s="3" t="str">
        <f t="shared" si="0"/>
        <v>Outstanding</v>
      </c>
      <c r="M67" s="11" t="s">
        <v>19</v>
      </c>
    </row>
    <row r="68" spans="1:13" ht="60" customHeight="1" x14ac:dyDescent="0.35">
      <c r="A68" s="9" t="s">
        <v>346</v>
      </c>
      <c r="B68" s="1" t="s">
        <v>347</v>
      </c>
      <c r="C68" s="2" t="s">
        <v>25</v>
      </c>
      <c r="D68" s="3" t="s">
        <v>16</v>
      </c>
      <c r="E68" s="3" t="s">
        <v>17</v>
      </c>
      <c r="F68" s="3" t="s">
        <v>18</v>
      </c>
      <c r="G68" s="3" t="s">
        <v>19</v>
      </c>
      <c r="H68" s="4" t="s">
        <v>19</v>
      </c>
      <c r="I68" s="1" t="s">
        <v>348</v>
      </c>
      <c r="J68" s="1" t="s">
        <v>349</v>
      </c>
      <c r="K68" s="1" t="s">
        <v>350</v>
      </c>
      <c r="L68" s="3" t="str">
        <f t="shared" si="0"/>
        <v>Outstanding</v>
      </c>
      <c r="M68" s="11" t="s">
        <v>19</v>
      </c>
    </row>
    <row r="69" spans="1:13" ht="60" customHeight="1" x14ac:dyDescent="0.35">
      <c r="A69" s="9" t="s">
        <v>351</v>
      </c>
      <c r="B69" s="1" t="s">
        <v>352</v>
      </c>
      <c r="C69" s="2" t="s">
        <v>15</v>
      </c>
      <c r="D69" s="3" t="s">
        <v>16</v>
      </c>
      <c r="E69" s="3" t="s">
        <v>17</v>
      </c>
      <c r="F69" s="3" t="s">
        <v>18</v>
      </c>
      <c r="G69" s="3" t="s">
        <v>19</v>
      </c>
      <c r="H69" s="4" t="s">
        <v>19</v>
      </c>
      <c r="I69" s="1" t="s">
        <v>353</v>
      </c>
      <c r="J69" s="1" t="s">
        <v>354</v>
      </c>
      <c r="K69" s="1" t="s">
        <v>355</v>
      </c>
      <c r="L69" s="3" t="str">
        <f t="shared" si="0"/>
        <v>Outstanding</v>
      </c>
      <c r="M69" s="11" t="s">
        <v>19</v>
      </c>
    </row>
    <row r="70" spans="1:13" ht="60" customHeight="1" x14ac:dyDescent="0.35">
      <c r="A70" s="9" t="s">
        <v>356</v>
      </c>
      <c r="B70" s="1" t="s">
        <v>357</v>
      </c>
      <c r="C70" s="2" t="s">
        <v>15</v>
      </c>
      <c r="D70" s="3" t="s">
        <v>16</v>
      </c>
      <c r="E70" s="3" t="s">
        <v>17</v>
      </c>
      <c r="F70" s="3" t="s">
        <v>18</v>
      </c>
      <c r="G70" s="3" t="s">
        <v>19</v>
      </c>
      <c r="H70" s="4" t="s">
        <v>19</v>
      </c>
      <c r="I70" s="1" t="s">
        <v>358</v>
      </c>
      <c r="J70" s="1" t="s">
        <v>359</v>
      </c>
      <c r="K70" s="1" t="s">
        <v>360</v>
      </c>
      <c r="L70" s="3" t="str">
        <f t="shared" si="0"/>
        <v>Outstanding</v>
      </c>
      <c r="M70" s="11" t="s">
        <v>19</v>
      </c>
    </row>
    <row r="71" spans="1:13" ht="60" customHeight="1" x14ac:dyDescent="0.35">
      <c r="A71" s="9" t="s">
        <v>361</v>
      </c>
      <c r="B71" s="1" t="s">
        <v>362</v>
      </c>
      <c r="C71" s="2" t="s">
        <v>69</v>
      </c>
      <c r="D71" s="3" t="s">
        <v>16</v>
      </c>
      <c r="E71" s="3" t="s">
        <v>17</v>
      </c>
      <c r="F71" s="3" t="s">
        <v>18</v>
      </c>
      <c r="G71" s="3" t="s">
        <v>19</v>
      </c>
      <c r="H71" s="4" t="s">
        <v>19</v>
      </c>
      <c r="I71" s="1" t="s">
        <v>363</v>
      </c>
      <c r="J71" s="1" t="s">
        <v>364</v>
      </c>
      <c r="K71" s="1" t="s">
        <v>365</v>
      </c>
      <c r="L71" s="3" t="str">
        <f t="shared" si="0"/>
        <v>Outstanding</v>
      </c>
      <c r="M71" s="11" t="s">
        <v>19</v>
      </c>
    </row>
    <row r="72" spans="1:13" ht="60" customHeight="1" x14ac:dyDescent="0.35">
      <c r="A72" s="9" t="s">
        <v>366</v>
      </c>
      <c r="B72" s="1" t="s">
        <v>367</v>
      </c>
      <c r="C72" s="2" t="s">
        <v>69</v>
      </c>
      <c r="D72" s="3" t="s">
        <v>16</v>
      </c>
      <c r="E72" s="3" t="s">
        <v>17</v>
      </c>
      <c r="F72" s="3" t="s">
        <v>18</v>
      </c>
      <c r="G72" s="3" t="s">
        <v>19</v>
      </c>
      <c r="H72" s="4" t="s">
        <v>19</v>
      </c>
      <c r="I72" s="1" t="s">
        <v>368</v>
      </c>
      <c r="J72" s="1" t="s">
        <v>369</v>
      </c>
      <c r="K72" s="1" t="s">
        <v>370</v>
      </c>
      <c r="L72" s="3" t="str">
        <f t="shared" si="0"/>
        <v>Outstanding</v>
      </c>
      <c r="M72" s="11" t="s">
        <v>19</v>
      </c>
    </row>
    <row r="73" spans="1:13" ht="60" customHeight="1" x14ac:dyDescent="0.35">
      <c r="A73" s="9" t="s">
        <v>371</v>
      </c>
      <c r="B73" s="1" t="s">
        <v>372</v>
      </c>
      <c r="C73" s="2" t="s">
        <v>15</v>
      </c>
      <c r="D73" s="3" t="s">
        <v>16</v>
      </c>
      <c r="E73" s="3" t="s">
        <v>17</v>
      </c>
      <c r="F73" s="3" t="s">
        <v>18</v>
      </c>
      <c r="G73" s="3" t="s">
        <v>19</v>
      </c>
      <c r="H73" s="4" t="s">
        <v>19</v>
      </c>
      <c r="I73" s="1" t="s">
        <v>373</v>
      </c>
      <c r="J73" s="1" t="s">
        <v>21</v>
      </c>
      <c r="K73" s="1" t="s">
        <v>374</v>
      </c>
      <c r="L73" s="3" t="str">
        <f t="shared" si="0"/>
        <v>Outstanding</v>
      </c>
      <c r="M73" s="11" t="s">
        <v>19</v>
      </c>
    </row>
    <row r="74" spans="1:13" ht="60" customHeight="1" x14ac:dyDescent="0.35">
      <c r="A74" s="9" t="s">
        <v>375</v>
      </c>
      <c r="B74" s="1" t="s">
        <v>376</v>
      </c>
      <c r="C74" s="2" t="s">
        <v>15</v>
      </c>
      <c r="D74" s="3" t="s">
        <v>16</v>
      </c>
      <c r="E74" s="3" t="s">
        <v>17</v>
      </c>
      <c r="F74" s="3" t="s">
        <v>18</v>
      </c>
      <c r="G74" s="3" t="s">
        <v>19</v>
      </c>
      <c r="H74" s="4" t="s">
        <v>19</v>
      </c>
      <c r="I74" s="1" t="s">
        <v>36</v>
      </c>
      <c r="J74" s="1" t="s">
        <v>37</v>
      </c>
      <c r="K74" s="1" t="s">
        <v>38</v>
      </c>
      <c r="L74" s="3" t="str">
        <f t="shared" si="0"/>
        <v>Outstanding</v>
      </c>
      <c r="M74" s="11" t="s">
        <v>19</v>
      </c>
    </row>
    <row r="75" spans="1:13" ht="60" customHeight="1" x14ac:dyDescent="0.35">
      <c r="A75" s="9" t="s">
        <v>377</v>
      </c>
      <c r="B75" s="1" t="s">
        <v>378</v>
      </c>
      <c r="C75" s="2" t="s">
        <v>15</v>
      </c>
      <c r="D75" s="3" t="s">
        <v>16</v>
      </c>
      <c r="E75" s="3" t="s">
        <v>17</v>
      </c>
      <c r="F75" s="3" t="s">
        <v>18</v>
      </c>
      <c r="G75" s="3" t="s">
        <v>19</v>
      </c>
      <c r="H75" s="4" t="s">
        <v>19</v>
      </c>
      <c r="I75" s="1" t="s">
        <v>379</v>
      </c>
      <c r="J75" s="1" t="s">
        <v>51</v>
      </c>
      <c r="K75" s="1" t="s">
        <v>52</v>
      </c>
      <c r="L75" s="3" t="str">
        <f t="shared" si="0"/>
        <v>Outstanding</v>
      </c>
      <c r="M75" s="11" t="s">
        <v>19</v>
      </c>
    </row>
    <row r="76" spans="1:13" ht="60" customHeight="1" x14ac:dyDescent="0.35">
      <c r="A76" s="9" t="s">
        <v>380</v>
      </c>
      <c r="B76" s="1" t="s">
        <v>381</v>
      </c>
      <c r="C76" s="2" t="s">
        <v>15</v>
      </c>
      <c r="D76" s="3" t="s">
        <v>16</v>
      </c>
      <c r="E76" s="3" t="s">
        <v>17</v>
      </c>
      <c r="F76" s="3" t="s">
        <v>18</v>
      </c>
      <c r="G76" s="3" t="s">
        <v>19</v>
      </c>
      <c r="H76" s="4" t="s">
        <v>19</v>
      </c>
      <c r="I76" s="1" t="s">
        <v>64</v>
      </c>
      <c r="J76" s="1" t="s">
        <v>382</v>
      </c>
      <c r="K76" s="1" t="s">
        <v>383</v>
      </c>
      <c r="L76" s="3" t="str">
        <f t="shared" si="0"/>
        <v>Outstanding</v>
      </c>
      <c r="M76" s="11" t="s">
        <v>19</v>
      </c>
    </row>
    <row r="77" spans="1:13" ht="60" customHeight="1" x14ac:dyDescent="0.35">
      <c r="A77" s="9" t="s">
        <v>384</v>
      </c>
      <c r="B77" s="1" t="s">
        <v>385</v>
      </c>
      <c r="C77" s="2" t="s">
        <v>25</v>
      </c>
      <c r="D77" s="3" t="s">
        <v>16</v>
      </c>
      <c r="E77" s="3" t="s">
        <v>17</v>
      </c>
      <c r="F77" s="3" t="s">
        <v>18</v>
      </c>
      <c r="G77" s="3" t="s">
        <v>19</v>
      </c>
      <c r="H77" s="4" t="s">
        <v>19</v>
      </c>
      <c r="I77" s="1" t="s">
        <v>164</v>
      </c>
      <c r="J77" s="1" t="s">
        <v>165</v>
      </c>
      <c r="K77" s="1" t="s">
        <v>166</v>
      </c>
      <c r="L77" s="3" t="str">
        <f t="shared" si="0"/>
        <v>Outstanding</v>
      </c>
      <c r="M77" s="11" t="s">
        <v>19</v>
      </c>
    </row>
    <row r="78" spans="1:13" ht="60" customHeight="1" x14ac:dyDescent="0.35">
      <c r="A78" s="9" t="s">
        <v>386</v>
      </c>
      <c r="B78" s="1" t="s">
        <v>387</v>
      </c>
      <c r="C78" s="2" t="s">
        <v>15</v>
      </c>
      <c r="D78" s="3" t="s">
        <v>16</v>
      </c>
      <c r="E78" s="3" t="s">
        <v>17</v>
      </c>
      <c r="F78" s="3" t="s">
        <v>18</v>
      </c>
      <c r="G78" s="3" t="s">
        <v>19</v>
      </c>
      <c r="H78" s="4" t="s">
        <v>19</v>
      </c>
      <c r="I78" s="1" t="s">
        <v>169</v>
      </c>
      <c r="J78" s="1" t="s">
        <v>170</v>
      </c>
      <c r="K78" s="1" t="s">
        <v>171</v>
      </c>
      <c r="L78" s="3" t="str">
        <f t="shared" si="0"/>
        <v>Outstanding</v>
      </c>
      <c r="M78" s="11" t="s">
        <v>19</v>
      </c>
    </row>
    <row r="79" spans="1:13" ht="60" customHeight="1" x14ac:dyDescent="0.35">
      <c r="A79" s="9" t="s">
        <v>388</v>
      </c>
      <c r="B79" s="1" t="s">
        <v>389</v>
      </c>
      <c r="C79" s="2" t="s">
        <v>25</v>
      </c>
      <c r="D79" s="3" t="s">
        <v>16</v>
      </c>
      <c r="E79" s="3" t="s">
        <v>17</v>
      </c>
      <c r="F79" s="3" t="s">
        <v>18</v>
      </c>
      <c r="G79" s="3" t="s">
        <v>19</v>
      </c>
      <c r="H79" s="4" t="s">
        <v>19</v>
      </c>
      <c r="I79" s="1" t="s">
        <v>390</v>
      </c>
      <c r="J79" s="1" t="s">
        <v>199</v>
      </c>
      <c r="K79" s="1" t="s">
        <v>391</v>
      </c>
      <c r="L79" s="3" t="str">
        <f t="shared" si="0"/>
        <v>Outstanding</v>
      </c>
      <c r="M79" s="11" t="s">
        <v>19</v>
      </c>
    </row>
    <row r="80" spans="1:13" ht="60" customHeight="1" x14ac:dyDescent="0.35">
      <c r="A80" s="9" t="s">
        <v>392</v>
      </c>
      <c r="B80" s="1" t="s">
        <v>393</v>
      </c>
      <c r="C80" s="2" t="s">
        <v>15</v>
      </c>
      <c r="D80" s="3" t="s">
        <v>16</v>
      </c>
      <c r="E80" s="3" t="s">
        <v>17</v>
      </c>
      <c r="F80" s="3" t="s">
        <v>18</v>
      </c>
      <c r="G80" s="3" t="s">
        <v>19</v>
      </c>
      <c r="H80" s="4" t="s">
        <v>19</v>
      </c>
      <c r="I80" s="1" t="s">
        <v>394</v>
      </c>
      <c r="J80" s="1" t="s">
        <v>204</v>
      </c>
      <c r="K80" s="1" t="s">
        <v>395</v>
      </c>
      <c r="L80" s="3" t="str">
        <f t="shared" si="0"/>
        <v>Outstanding</v>
      </c>
      <c r="M80" s="11" t="s">
        <v>19</v>
      </c>
    </row>
    <row r="81" spans="1:13" ht="60" customHeight="1" x14ac:dyDescent="0.35">
      <c r="A81" s="9" t="s">
        <v>396</v>
      </c>
      <c r="B81" s="1" t="s">
        <v>397</v>
      </c>
      <c r="C81" s="2" t="s">
        <v>25</v>
      </c>
      <c r="D81" s="3" t="s">
        <v>16</v>
      </c>
      <c r="E81" s="3" t="s">
        <v>17</v>
      </c>
      <c r="F81" s="3" t="s">
        <v>18</v>
      </c>
      <c r="G81" s="3" t="s">
        <v>19</v>
      </c>
      <c r="H81" s="4" t="s">
        <v>19</v>
      </c>
      <c r="I81" s="1" t="s">
        <v>398</v>
      </c>
      <c r="J81" s="1" t="s">
        <v>209</v>
      </c>
      <c r="K81" s="1" t="s">
        <v>399</v>
      </c>
      <c r="L81" s="3" t="str">
        <f t="shared" si="0"/>
        <v>Outstanding</v>
      </c>
      <c r="M81" s="11" t="s">
        <v>19</v>
      </c>
    </row>
    <row r="82" spans="1:13" ht="60" customHeight="1" x14ac:dyDescent="0.35">
      <c r="A82" s="9" t="s">
        <v>400</v>
      </c>
      <c r="B82" s="1" t="s">
        <v>401</v>
      </c>
      <c r="C82" s="2" t="s">
        <v>25</v>
      </c>
      <c r="D82" s="3" t="s">
        <v>16</v>
      </c>
      <c r="E82" s="3" t="s">
        <v>17</v>
      </c>
      <c r="F82" s="3" t="s">
        <v>18</v>
      </c>
      <c r="G82" s="3" t="s">
        <v>19</v>
      </c>
      <c r="H82" s="4" t="s">
        <v>19</v>
      </c>
      <c r="I82" s="1" t="s">
        <v>402</v>
      </c>
      <c r="J82" s="1" t="s">
        <v>214</v>
      </c>
      <c r="K82" s="1" t="s">
        <v>215</v>
      </c>
      <c r="L82" s="3" t="str">
        <f t="shared" si="0"/>
        <v>Outstanding</v>
      </c>
      <c r="M82" s="11" t="s">
        <v>19</v>
      </c>
    </row>
    <row r="83" spans="1:13" ht="60" customHeight="1" x14ac:dyDescent="0.35">
      <c r="A83" s="9" t="s">
        <v>403</v>
      </c>
      <c r="B83" s="1" t="s">
        <v>404</v>
      </c>
      <c r="C83" s="2" t="s">
        <v>15</v>
      </c>
      <c r="D83" s="3" t="s">
        <v>16</v>
      </c>
      <c r="E83" s="3" t="s">
        <v>17</v>
      </c>
      <c r="F83" s="3" t="s">
        <v>18</v>
      </c>
      <c r="G83" s="3" t="s">
        <v>19</v>
      </c>
      <c r="H83" s="4" t="s">
        <v>19</v>
      </c>
      <c r="I83" s="1" t="s">
        <v>218</v>
      </c>
      <c r="J83" s="1" t="s">
        <v>219</v>
      </c>
      <c r="K83" s="1" t="s">
        <v>220</v>
      </c>
      <c r="L83" s="3" t="str">
        <f t="shared" si="0"/>
        <v>Outstanding</v>
      </c>
      <c r="M83" s="11" t="s">
        <v>19</v>
      </c>
    </row>
    <row r="84" spans="1:13" ht="60" customHeight="1" x14ac:dyDescent="0.35">
      <c r="A84" s="9" t="s">
        <v>405</v>
      </c>
      <c r="B84" s="1" t="s">
        <v>406</v>
      </c>
      <c r="C84" s="2" t="s">
        <v>15</v>
      </c>
      <c r="D84" s="3" t="s">
        <v>16</v>
      </c>
      <c r="E84" s="3" t="s">
        <v>17</v>
      </c>
      <c r="F84" s="3" t="s">
        <v>18</v>
      </c>
      <c r="G84" s="3" t="s">
        <v>19</v>
      </c>
      <c r="H84" s="4" t="s">
        <v>19</v>
      </c>
      <c r="I84" s="1" t="s">
        <v>223</v>
      </c>
      <c r="J84" s="1" t="s">
        <v>224</v>
      </c>
      <c r="K84" s="1" t="s">
        <v>225</v>
      </c>
      <c r="L84" s="3" t="str">
        <f t="shared" si="0"/>
        <v>Outstanding</v>
      </c>
      <c r="M84" s="11" t="s">
        <v>19</v>
      </c>
    </row>
    <row r="85" spans="1:13" ht="60" customHeight="1" x14ac:dyDescent="0.35">
      <c r="A85" s="9" t="s">
        <v>407</v>
      </c>
      <c r="B85" s="1" t="s">
        <v>408</v>
      </c>
      <c r="C85" s="2" t="s">
        <v>15</v>
      </c>
      <c r="D85" s="3" t="s">
        <v>16</v>
      </c>
      <c r="E85" s="3" t="s">
        <v>17</v>
      </c>
      <c r="F85" s="3" t="s">
        <v>18</v>
      </c>
      <c r="G85" s="3" t="s">
        <v>19</v>
      </c>
      <c r="H85" s="4" t="s">
        <v>19</v>
      </c>
      <c r="I85" s="1" t="s">
        <v>228</v>
      </c>
      <c r="J85" s="1" t="s">
        <v>229</v>
      </c>
      <c r="K85" s="1" t="s">
        <v>230</v>
      </c>
      <c r="L85" s="3" t="str">
        <f t="shared" si="0"/>
        <v>Outstanding</v>
      </c>
      <c r="M85" s="11" t="s">
        <v>19</v>
      </c>
    </row>
    <row r="86" spans="1:13" ht="60" customHeight="1" x14ac:dyDescent="0.35">
      <c r="A86" s="9" t="s">
        <v>409</v>
      </c>
      <c r="B86" s="1" t="s">
        <v>410</v>
      </c>
      <c r="C86" s="2" t="s">
        <v>15</v>
      </c>
      <c r="D86" s="3" t="s">
        <v>16</v>
      </c>
      <c r="E86" s="3" t="s">
        <v>17</v>
      </c>
      <c r="F86" s="3" t="s">
        <v>18</v>
      </c>
      <c r="G86" s="3" t="s">
        <v>19</v>
      </c>
      <c r="H86" s="4" t="s">
        <v>19</v>
      </c>
      <c r="I86" s="1" t="s">
        <v>243</v>
      </c>
      <c r="J86" s="1" t="s">
        <v>244</v>
      </c>
      <c r="K86" s="1" t="s">
        <v>245</v>
      </c>
      <c r="L86" s="3" t="str">
        <f t="shared" si="0"/>
        <v>Outstanding</v>
      </c>
      <c r="M86" s="11" t="s">
        <v>19</v>
      </c>
    </row>
    <row r="87" spans="1:13" ht="60" customHeight="1" x14ac:dyDescent="0.35">
      <c r="A87" s="9" t="s">
        <v>411</v>
      </c>
      <c r="B87" s="1" t="s">
        <v>412</v>
      </c>
      <c r="C87" s="2" t="s">
        <v>69</v>
      </c>
      <c r="D87" s="3" t="s">
        <v>16</v>
      </c>
      <c r="E87" s="3" t="s">
        <v>17</v>
      </c>
      <c r="F87" s="3" t="s">
        <v>18</v>
      </c>
      <c r="G87" s="3" t="s">
        <v>19</v>
      </c>
      <c r="H87" s="4" t="s">
        <v>19</v>
      </c>
      <c r="I87" s="1" t="s">
        <v>248</v>
      </c>
      <c r="J87" s="1" t="s">
        <v>249</v>
      </c>
      <c r="K87" s="1" t="s">
        <v>250</v>
      </c>
      <c r="L87" s="3" t="str">
        <f t="shared" si="0"/>
        <v>Outstanding</v>
      </c>
      <c r="M87" s="11" t="s">
        <v>19</v>
      </c>
    </row>
    <row r="88" spans="1:13" ht="60" customHeight="1" x14ac:dyDescent="0.35">
      <c r="A88" s="9" t="s">
        <v>413</v>
      </c>
      <c r="B88" s="1" t="s">
        <v>414</v>
      </c>
      <c r="C88" s="2" t="s">
        <v>15</v>
      </c>
      <c r="D88" s="3" t="s">
        <v>16</v>
      </c>
      <c r="E88" s="3" t="s">
        <v>17</v>
      </c>
      <c r="F88" s="3" t="s">
        <v>18</v>
      </c>
      <c r="G88" s="3" t="s">
        <v>19</v>
      </c>
      <c r="H88" s="4" t="s">
        <v>19</v>
      </c>
      <c r="I88" s="1" t="s">
        <v>36</v>
      </c>
      <c r="J88" s="1" t="s">
        <v>37</v>
      </c>
      <c r="K88" s="1" t="s">
        <v>38</v>
      </c>
      <c r="L88" s="3" t="str">
        <f t="shared" si="0"/>
        <v>Outstanding</v>
      </c>
      <c r="M88" s="11" t="s">
        <v>19</v>
      </c>
    </row>
    <row r="89" spans="1:13" ht="60" customHeight="1" x14ac:dyDescent="0.35">
      <c r="A89" s="9" t="s">
        <v>415</v>
      </c>
      <c r="B89" s="1" t="s">
        <v>416</v>
      </c>
      <c r="C89" s="2" t="s">
        <v>15</v>
      </c>
      <c r="D89" s="3" t="s">
        <v>16</v>
      </c>
      <c r="E89" s="3" t="s">
        <v>17</v>
      </c>
      <c r="F89" s="3" t="s">
        <v>18</v>
      </c>
      <c r="G89" s="3" t="s">
        <v>19</v>
      </c>
      <c r="H89" s="4" t="s">
        <v>19</v>
      </c>
      <c r="I89" s="1" t="s">
        <v>169</v>
      </c>
      <c r="J89" s="1" t="s">
        <v>170</v>
      </c>
      <c r="K89" s="1" t="s">
        <v>171</v>
      </c>
      <c r="L89" s="3" t="str">
        <f t="shared" si="0"/>
        <v>Outstanding</v>
      </c>
      <c r="M89" s="11" t="s">
        <v>19</v>
      </c>
    </row>
    <row r="90" spans="1:13" ht="60" customHeight="1" x14ac:dyDescent="0.35">
      <c r="A90" s="9" t="s">
        <v>417</v>
      </c>
      <c r="B90" s="1" t="s">
        <v>418</v>
      </c>
      <c r="C90" s="2" t="s">
        <v>15</v>
      </c>
      <c r="D90" s="3" t="s">
        <v>16</v>
      </c>
      <c r="E90" s="3" t="s">
        <v>17</v>
      </c>
      <c r="F90" s="3" t="s">
        <v>18</v>
      </c>
      <c r="G90" s="3" t="s">
        <v>19</v>
      </c>
      <c r="H90" s="4" t="s">
        <v>19</v>
      </c>
      <c r="I90" s="1" t="s">
        <v>188</v>
      </c>
      <c r="J90" s="1" t="s">
        <v>189</v>
      </c>
      <c r="K90" s="1" t="s">
        <v>190</v>
      </c>
      <c r="L90" s="3" t="str">
        <f t="shared" si="0"/>
        <v>Outstanding</v>
      </c>
      <c r="M90" s="11" t="s">
        <v>19</v>
      </c>
    </row>
    <row r="91" spans="1:13" ht="60" customHeight="1" x14ac:dyDescent="0.35">
      <c r="A91" s="9" t="s">
        <v>419</v>
      </c>
      <c r="B91" s="1" t="s">
        <v>420</v>
      </c>
      <c r="C91" s="2" t="s">
        <v>25</v>
      </c>
      <c r="D91" s="3" t="s">
        <v>16</v>
      </c>
      <c r="E91" s="3" t="s">
        <v>17</v>
      </c>
      <c r="F91" s="3" t="s">
        <v>18</v>
      </c>
      <c r="G91" s="3" t="s">
        <v>19</v>
      </c>
      <c r="H91" s="4" t="s">
        <v>19</v>
      </c>
      <c r="I91" s="1" t="s">
        <v>421</v>
      </c>
      <c r="J91" s="1" t="s">
        <v>199</v>
      </c>
      <c r="K91" s="1" t="s">
        <v>422</v>
      </c>
      <c r="L91" s="3" t="str">
        <f t="shared" si="0"/>
        <v>Outstanding</v>
      </c>
      <c r="M91" s="11" t="s">
        <v>19</v>
      </c>
    </row>
    <row r="92" spans="1:13" ht="60" customHeight="1" x14ac:dyDescent="0.35">
      <c r="A92" s="9" t="s">
        <v>423</v>
      </c>
      <c r="B92" s="1" t="s">
        <v>424</v>
      </c>
      <c r="C92" s="2" t="s">
        <v>15</v>
      </c>
      <c r="D92" s="3" t="s">
        <v>16</v>
      </c>
      <c r="E92" s="3" t="s">
        <v>17</v>
      </c>
      <c r="F92" s="3" t="s">
        <v>18</v>
      </c>
      <c r="G92" s="3" t="s">
        <v>19</v>
      </c>
      <c r="H92" s="4" t="s">
        <v>19</v>
      </c>
      <c r="I92" s="1" t="s">
        <v>425</v>
      </c>
      <c r="J92" s="1" t="s">
        <v>204</v>
      </c>
      <c r="K92" s="1" t="s">
        <v>426</v>
      </c>
      <c r="L92" s="3" t="str">
        <f t="shared" si="0"/>
        <v>Outstanding</v>
      </c>
      <c r="M92" s="11" t="s">
        <v>19</v>
      </c>
    </row>
    <row r="93" spans="1:13" ht="60" customHeight="1" x14ac:dyDescent="0.35">
      <c r="A93" s="9" t="s">
        <v>427</v>
      </c>
      <c r="B93" s="1" t="s">
        <v>428</v>
      </c>
      <c r="C93" s="2" t="s">
        <v>25</v>
      </c>
      <c r="D93" s="3" t="s">
        <v>16</v>
      </c>
      <c r="E93" s="3" t="s">
        <v>17</v>
      </c>
      <c r="F93" s="3" t="s">
        <v>18</v>
      </c>
      <c r="G93" s="3" t="s">
        <v>19</v>
      </c>
      <c r="H93" s="4" t="s">
        <v>19</v>
      </c>
      <c r="I93" s="1" t="s">
        <v>208</v>
      </c>
      <c r="J93" s="1" t="s">
        <v>209</v>
      </c>
      <c r="K93" s="1" t="s">
        <v>429</v>
      </c>
      <c r="L93" s="3" t="str">
        <f t="shared" si="0"/>
        <v>Outstanding</v>
      </c>
      <c r="M93" s="11" t="s">
        <v>19</v>
      </c>
    </row>
    <row r="94" spans="1:13" ht="60" customHeight="1" x14ac:dyDescent="0.35">
      <c r="A94" s="9" t="s">
        <v>430</v>
      </c>
      <c r="B94" s="1" t="s">
        <v>431</v>
      </c>
      <c r="C94" s="2" t="s">
        <v>25</v>
      </c>
      <c r="D94" s="3" t="s">
        <v>16</v>
      </c>
      <c r="E94" s="3" t="s">
        <v>17</v>
      </c>
      <c r="F94" s="3" t="s">
        <v>18</v>
      </c>
      <c r="G94" s="3" t="s">
        <v>19</v>
      </c>
      <c r="H94" s="4" t="s">
        <v>19</v>
      </c>
      <c r="I94" s="1" t="s">
        <v>402</v>
      </c>
      <c r="J94" s="1" t="s">
        <v>214</v>
      </c>
      <c r="K94" s="1" t="s">
        <v>432</v>
      </c>
      <c r="L94" s="3" t="str">
        <f t="shared" si="0"/>
        <v>Outstanding</v>
      </c>
      <c r="M94" s="11" t="s">
        <v>19</v>
      </c>
    </row>
    <row r="95" spans="1:13" ht="60" customHeight="1" x14ac:dyDescent="0.35">
      <c r="A95" s="9" t="s">
        <v>433</v>
      </c>
      <c r="B95" s="1" t="s">
        <v>434</v>
      </c>
      <c r="C95" s="2" t="s">
        <v>69</v>
      </c>
      <c r="D95" s="3" t="s">
        <v>16</v>
      </c>
      <c r="E95" s="3" t="s">
        <v>17</v>
      </c>
      <c r="F95" s="3" t="s">
        <v>18</v>
      </c>
      <c r="G95" s="3" t="s">
        <v>19</v>
      </c>
      <c r="H95" s="4" t="s">
        <v>19</v>
      </c>
      <c r="I95" s="1" t="s">
        <v>248</v>
      </c>
      <c r="J95" s="1" t="s">
        <v>249</v>
      </c>
      <c r="K95" s="1" t="s">
        <v>250</v>
      </c>
      <c r="L95" s="3" t="str">
        <f t="shared" si="0"/>
        <v>Outstanding</v>
      </c>
      <c r="M95" s="11" t="s">
        <v>19</v>
      </c>
    </row>
    <row r="96" spans="1:13" ht="60" customHeight="1" x14ac:dyDescent="0.35">
      <c r="A96" s="9" t="s">
        <v>435</v>
      </c>
      <c r="B96" s="1" t="s">
        <v>436</v>
      </c>
      <c r="C96" s="2" t="s">
        <v>15</v>
      </c>
      <c r="D96" s="3" t="s">
        <v>16</v>
      </c>
      <c r="E96" s="3" t="s">
        <v>17</v>
      </c>
      <c r="F96" s="3" t="s">
        <v>18</v>
      </c>
      <c r="G96" s="3" t="s">
        <v>19</v>
      </c>
      <c r="H96" s="4" t="s">
        <v>19</v>
      </c>
      <c r="I96" s="1" t="s">
        <v>36</v>
      </c>
      <c r="J96" s="1" t="s">
        <v>37</v>
      </c>
      <c r="K96" s="1" t="s">
        <v>38</v>
      </c>
      <c r="L96" s="3" t="str">
        <f t="shared" si="0"/>
        <v>Outstanding</v>
      </c>
      <c r="M96" s="11" t="s">
        <v>19</v>
      </c>
    </row>
    <row r="97" spans="1:13" ht="60" customHeight="1" x14ac:dyDescent="0.35">
      <c r="A97" s="9" t="s">
        <v>437</v>
      </c>
      <c r="B97" s="1" t="s">
        <v>438</v>
      </c>
      <c r="C97" s="2" t="s">
        <v>15</v>
      </c>
      <c r="D97" s="3" t="s">
        <v>16</v>
      </c>
      <c r="E97" s="3" t="s">
        <v>17</v>
      </c>
      <c r="F97" s="3" t="s">
        <v>18</v>
      </c>
      <c r="G97" s="3" t="s">
        <v>19</v>
      </c>
      <c r="H97" s="4" t="s">
        <v>19</v>
      </c>
      <c r="I97" s="1" t="s">
        <v>169</v>
      </c>
      <c r="J97" s="1" t="s">
        <v>170</v>
      </c>
      <c r="K97" s="1" t="s">
        <v>171</v>
      </c>
      <c r="L97" s="3" t="str">
        <f t="shared" si="0"/>
        <v>Outstanding</v>
      </c>
      <c r="M97" s="11" t="s">
        <v>19</v>
      </c>
    </row>
    <row r="98" spans="1:13" ht="60" customHeight="1" x14ac:dyDescent="0.35">
      <c r="A98" s="9" t="s">
        <v>439</v>
      </c>
      <c r="B98" s="1" t="s">
        <v>440</v>
      </c>
      <c r="C98" s="2" t="s">
        <v>25</v>
      </c>
      <c r="D98" s="3" t="s">
        <v>16</v>
      </c>
      <c r="E98" s="3" t="s">
        <v>17</v>
      </c>
      <c r="F98" s="3" t="s">
        <v>18</v>
      </c>
      <c r="G98" s="3" t="s">
        <v>19</v>
      </c>
      <c r="H98" s="4" t="s">
        <v>19</v>
      </c>
      <c r="I98" s="1" t="s">
        <v>441</v>
      </c>
      <c r="J98" s="1" t="s">
        <v>199</v>
      </c>
      <c r="K98" s="1" t="s">
        <v>442</v>
      </c>
      <c r="L98" s="3" t="str">
        <f t="shared" si="0"/>
        <v>Outstanding</v>
      </c>
      <c r="M98" s="11" t="s">
        <v>19</v>
      </c>
    </row>
    <row r="99" spans="1:13" ht="60" customHeight="1" x14ac:dyDescent="0.35">
      <c r="A99" s="9" t="s">
        <v>443</v>
      </c>
      <c r="B99" s="1" t="s">
        <v>444</v>
      </c>
      <c r="C99" s="2" t="s">
        <v>15</v>
      </c>
      <c r="D99" s="3" t="s">
        <v>16</v>
      </c>
      <c r="E99" s="3" t="s">
        <v>17</v>
      </c>
      <c r="F99" s="3" t="s">
        <v>18</v>
      </c>
      <c r="G99" s="3" t="s">
        <v>19</v>
      </c>
      <c r="H99" s="4" t="s">
        <v>19</v>
      </c>
      <c r="I99" s="1" t="s">
        <v>445</v>
      </c>
      <c r="J99" s="1" t="s">
        <v>204</v>
      </c>
      <c r="K99" s="1" t="s">
        <v>446</v>
      </c>
      <c r="L99" s="3" t="str">
        <f t="shared" si="0"/>
        <v>Outstanding</v>
      </c>
      <c r="M99" s="11" t="s">
        <v>19</v>
      </c>
    </row>
    <row r="100" spans="1:13" ht="60" customHeight="1" x14ac:dyDescent="0.35">
      <c r="A100" s="9" t="s">
        <v>447</v>
      </c>
      <c r="B100" s="1" t="s">
        <v>448</v>
      </c>
      <c r="C100" s="2" t="s">
        <v>25</v>
      </c>
      <c r="D100" s="3" t="s">
        <v>16</v>
      </c>
      <c r="E100" s="3" t="s">
        <v>17</v>
      </c>
      <c r="F100" s="3" t="s">
        <v>18</v>
      </c>
      <c r="G100" s="3" t="s">
        <v>19</v>
      </c>
      <c r="H100" s="4" t="s">
        <v>19</v>
      </c>
      <c r="I100" s="1" t="s">
        <v>449</v>
      </c>
      <c r="J100" s="1" t="s">
        <v>209</v>
      </c>
      <c r="K100" s="1" t="s">
        <v>450</v>
      </c>
      <c r="L100" s="3" t="str">
        <f t="shared" si="0"/>
        <v>Outstanding</v>
      </c>
      <c r="M100" s="11" t="s">
        <v>19</v>
      </c>
    </row>
    <row r="101" spans="1:13" ht="60" customHeight="1" x14ac:dyDescent="0.35">
      <c r="A101" s="9" t="s">
        <v>451</v>
      </c>
      <c r="B101" s="1" t="s">
        <v>452</v>
      </c>
      <c r="C101" s="2" t="s">
        <v>25</v>
      </c>
      <c r="D101" s="3" t="s">
        <v>16</v>
      </c>
      <c r="E101" s="3" t="s">
        <v>17</v>
      </c>
      <c r="F101" s="3" t="s">
        <v>18</v>
      </c>
      <c r="G101" s="3" t="s">
        <v>19</v>
      </c>
      <c r="H101" s="4" t="s">
        <v>19</v>
      </c>
      <c r="I101" s="1" t="s">
        <v>402</v>
      </c>
      <c r="J101" s="1" t="s">
        <v>214</v>
      </c>
      <c r="K101" s="1" t="s">
        <v>453</v>
      </c>
      <c r="L101" s="3" t="str">
        <f t="shared" si="0"/>
        <v>Outstanding</v>
      </c>
      <c r="M101" s="11" t="s">
        <v>19</v>
      </c>
    </row>
    <row r="102" spans="1:13" ht="60" customHeight="1" x14ac:dyDescent="0.35">
      <c r="A102" s="9" t="s">
        <v>454</v>
      </c>
      <c r="B102" s="1" t="s">
        <v>455</v>
      </c>
      <c r="C102" s="2" t="s">
        <v>15</v>
      </c>
      <c r="D102" s="3" t="s">
        <v>16</v>
      </c>
      <c r="E102" s="3" t="s">
        <v>17</v>
      </c>
      <c r="F102" s="3" t="s">
        <v>18</v>
      </c>
      <c r="G102" s="3" t="s">
        <v>19</v>
      </c>
      <c r="H102" s="4" t="s">
        <v>19</v>
      </c>
      <c r="I102" s="1" t="s">
        <v>36</v>
      </c>
      <c r="J102" s="1" t="s">
        <v>37</v>
      </c>
      <c r="K102" s="1" t="s">
        <v>38</v>
      </c>
      <c r="L102" s="3" t="str">
        <f t="shared" si="0"/>
        <v>Outstanding</v>
      </c>
      <c r="M102" s="11" t="s">
        <v>19</v>
      </c>
    </row>
    <row r="103" spans="1:13" ht="60" customHeight="1" x14ac:dyDescent="0.35">
      <c r="A103" s="9" t="s">
        <v>456</v>
      </c>
      <c r="B103" s="1" t="s">
        <v>457</v>
      </c>
      <c r="C103" s="2" t="s">
        <v>15</v>
      </c>
      <c r="D103" s="3" t="s">
        <v>16</v>
      </c>
      <c r="E103" s="3" t="s">
        <v>17</v>
      </c>
      <c r="F103" s="3" t="s">
        <v>18</v>
      </c>
      <c r="G103" s="3" t="s">
        <v>19</v>
      </c>
      <c r="H103" s="4" t="s">
        <v>19</v>
      </c>
      <c r="I103" s="1" t="s">
        <v>169</v>
      </c>
      <c r="J103" s="1" t="s">
        <v>170</v>
      </c>
      <c r="K103" s="1" t="s">
        <v>171</v>
      </c>
      <c r="L103" s="3" t="str">
        <f t="shared" si="0"/>
        <v>Outstanding</v>
      </c>
      <c r="M103" s="11" t="s">
        <v>19</v>
      </c>
    </row>
    <row r="104" spans="1:13" ht="60" customHeight="1" x14ac:dyDescent="0.35">
      <c r="A104" s="9" t="s">
        <v>458</v>
      </c>
      <c r="B104" s="1" t="s">
        <v>459</v>
      </c>
      <c r="C104" s="2" t="s">
        <v>15</v>
      </c>
      <c r="D104" s="3" t="s">
        <v>16</v>
      </c>
      <c r="E104" s="3" t="s">
        <v>17</v>
      </c>
      <c r="F104" s="3" t="s">
        <v>18</v>
      </c>
      <c r="G104" s="3" t="s">
        <v>19</v>
      </c>
      <c r="H104" s="4" t="s">
        <v>19</v>
      </c>
      <c r="I104" s="1" t="s">
        <v>36</v>
      </c>
      <c r="J104" s="1" t="s">
        <v>37</v>
      </c>
      <c r="K104" s="1" t="s">
        <v>38</v>
      </c>
      <c r="L104" s="3" t="str">
        <f t="shared" si="0"/>
        <v>Outstanding</v>
      </c>
      <c r="M104" s="11" t="s">
        <v>19</v>
      </c>
    </row>
    <row r="105" spans="1:13" ht="60" customHeight="1" x14ac:dyDescent="0.35">
      <c r="A105" s="9" t="s">
        <v>460</v>
      </c>
      <c r="B105" s="1" t="s">
        <v>461</v>
      </c>
      <c r="C105" s="2" t="s">
        <v>15</v>
      </c>
      <c r="D105" s="3" t="s">
        <v>16</v>
      </c>
      <c r="E105" s="3" t="s">
        <v>17</v>
      </c>
      <c r="F105" s="3" t="s">
        <v>18</v>
      </c>
      <c r="G105" s="3" t="s">
        <v>19</v>
      </c>
      <c r="H105" s="4" t="s">
        <v>19</v>
      </c>
      <c r="I105" s="1" t="s">
        <v>169</v>
      </c>
      <c r="J105" s="1" t="s">
        <v>170</v>
      </c>
      <c r="K105" s="1" t="s">
        <v>171</v>
      </c>
      <c r="L105" s="3" t="str">
        <f t="shared" si="0"/>
        <v>Outstanding</v>
      </c>
      <c r="M105" s="11" t="s">
        <v>19</v>
      </c>
    </row>
    <row r="106" spans="1:13" ht="60" customHeight="1" x14ac:dyDescent="0.35">
      <c r="A106" s="9" t="s">
        <v>462</v>
      </c>
      <c r="B106" s="1" t="s">
        <v>463</v>
      </c>
      <c r="C106" s="2" t="s">
        <v>15</v>
      </c>
      <c r="D106" s="3" t="s">
        <v>16</v>
      </c>
      <c r="E106" s="3" t="s">
        <v>17</v>
      </c>
      <c r="F106" s="3" t="s">
        <v>18</v>
      </c>
      <c r="G106" s="3" t="s">
        <v>19</v>
      </c>
      <c r="H106" s="4" t="s">
        <v>19</v>
      </c>
      <c r="I106" s="1" t="s">
        <v>464</v>
      </c>
      <c r="J106" s="1" t="s">
        <v>465</v>
      </c>
      <c r="K106" s="1" t="s">
        <v>466</v>
      </c>
      <c r="L106" s="3" t="str">
        <f t="shared" si="0"/>
        <v>Outstanding</v>
      </c>
      <c r="M106" s="11" t="s">
        <v>19</v>
      </c>
    </row>
    <row r="107" spans="1:13" ht="60" customHeight="1" x14ac:dyDescent="0.35">
      <c r="A107" s="9" t="s">
        <v>467</v>
      </c>
      <c r="B107" s="1" t="s">
        <v>468</v>
      </c>
      <c r="C107" s="2" t="s">
        <v>25</v>
      </c>
      <c r="D107" s="3" t="s">
        <v>16</v>
      </c>
      <c r="E107" s="3" t="s">
        <v>17</v>
      </c>
      <c r="F107" s="3" t="s">
        <v>18</v>
      </c>
      <c r="G107" s="3" t="s">
        <v>19</v>
      </c>
      <c r="H107" s="4" t="s">
        <v>19</v>
      </c>
      <c r="I107" s="1" t="s">
        <v>469</v>
      </c>
      <c r="J107" s="1" t="s">
        <v>470</v>
      </c>
      <c r="K107" s="1" t="s">
        <v>471</v>
      </c>
      <c r="L107" s="3" t="str">
        <f t="shared" si="0"/>
        <v>Outstanding</v>
      </c>
      <c r="M107" s="11" t="s">
        <v>19</v>
      </c>
    </row>
    <row r="108" spans="1:13" ht="60" customHeight="1" x14ac:dyDescent="0.35">
      <c r="A108" s="9" t="s">
        <v>472</v>
      </c>
      <c r="B108" s="1" t="s">
        <v>473</v>
      </c>
      <c r="C108" s="2" t="s">
        <v>25</v>
      </c>
      <c r="D108" s="3" t="s">
        <v>16</v>
      </c>
      <c r="E108" s="3" t="s">
        <v>17</v>
      </c>
      <c r="F108" s="3" t="s">
        <v>18</v>
      </c>
      <c r="G108" s="3" t="s">
        <v>19</v>
      </c>
      <c r="H108" s="4" t="s">
        <v>19</v>
      </c>
      <c r="I108" s="1" t="s">
        <v>474</v>
      </c>
      <c r="J108" s="1" t="s">
        <v>475</v>
      </c>
      <c r="K108" s="1" t="s">
        <v>476</v>
      </c>
      <c r="L108" s="3" t="str">
        <f t="shared" si="0"/>
        <v>Outstanding</v>
      </c>
      <c r="M108" s="11" t="s">
        <v>19</v>
      </c>
    </row>
    <row r="109" spans="1:13" ht="60" customHeight="1" x14ac:dyDescent="0.35">
      <c r="A109" s="10" t="s">
        <v>477</v>
      </c>
      <c r="B109" s="5" t="s">
        <v>478</v>
      </c>
      <c r="C109" s="6" t="s">
        <v>25</v>
      </c>
      <c r="D109" s="7" t="s">
        <v>16</v>
      </c>
      <c r="E109" s="7" t="s">
        <v>17</v>
      </c>
      <c r="F109" s="7" t="s">
        <v>18</v>
      </c>
      <c r="G109" s="7" t="s">
        <v>19</v>
      </c>
      <c r="H109" s="8" t="s">
        <v>19</v>
      </c>
      <c r="I109" s="5" t="s">
        <v>479</v>
      </c>
      <c r="J109" s="5" t="s">
        <v>480</v>
      </c>
      <c r="K109" s="5" t="s">
        <v>481</v>
      </c>
      <c r="L109" s="7" t="str">
        <f t="shared" si="0"/>
        <v>Outstanding</v>
      </c>
      <c r="M109" s="12" t="s">
        <v>19</v>
      </c>
    </row>
    <row r="113" spans="1:4" ht="32" customHeight="1" x14ac:dyDescent="0.35">
      <c r="A113" s="288" t="s">
        <v>482</v>
      </c>
      <c r="B113" s="288"/>
      <c r="C113" s="288"/>
      <c r="D113" s="288"/>
    </row>
  </sheetData>
  <mergeCells count="1">
    <mergeCell ref="A113:D113"/>
  </mergeCells>
  <conditionalFormatting sqref="C2:C109">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0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0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0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09" xr:uid="{00000000-0002-0000-0200-000000000000}">
      <formula1>"Must,Should,Could,Won't,Unassigned"</formula1>
    </dataValidation>
    <dataValidation type="list" showErrorMessage="1" errorTitle="Invalid Value" error="Please select a value from the list: Low, Medium, High, Unassessed." sqref="E2:E109" xr:uid="{00000000-0002-0000-0200-000001000000}">
      <formula1>"Low,Medium,High,Unassessed"</formula1>
    </dataValidation>
    <dataValidation type="list" showErrorMessage="1" errorTitle="Invalid Value" error="Please select a value from the list: Phase1, Phase2, Phase3, Phase4, Phase5, Pending." sqref="F2:F10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9" xr:uid="{00000000-0002-0000-0200-000003000000}">
      <formula1>"Implemented,Testing,Failed,Compensated,Risk Accepted,N/A"</formula1>
    </dataValidation>
  </dataValidations>
  <hyperlinks>
    <hyperlink ref="A11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631</v>
      </c>
      <c r="C2" s="305" t="s">
        <v>631</v>
      </c>
      <c r="D2" s="305" t="s">
        <v>631</v>
      </c>
      <c r="E2" s="305" t="s">
        <v>631</v>
      </c>
      <c r="F2" s="305" t="s">
        <v>631</v>
      </c>
      <c r="G2" s="305" t="s">
        <v>631</v>
      </c>
      <c r="H2" s="309" t="s">
        <v>632</v>
      </c>
      <c r="I2" s="309" t="s">
        <v>632</v>
      </c>
      <c r="J2" s="309" t="s">
        <v>632</v>
      </c>
      <c r="K2" s="309" t="s">
        <v>632</v>
      </c>
      <c r="L2" s="309" t="s">
        <v>632</v>
      </c>
      <c r="M2" s="308" t="s">
        <v>633</v>
      </c>
      <c r="N2" s="308" t="s">
        <v>633</v>
      </c>
      <c r="O2" s="310" t="s">
        <v>634</v>
      </c>
      <c r="P2" s="310" t="s">
        <v>634</v>
      </c>
      <c r="Q2" s="306" t="s">
        <v>11</v>
      </c>
      <c r="R2" s="306" t="s">
        <v>11</v>
      </c>
      <c r="S2" s="306" t="s">
        <v>11</v>
      </c>
      <c r="T2" s="307" t="s">
        <v>635</v>
      </c>
    </row>
    <row r="3" spans="2:20" ht="35" customHeight="1" x14ac:dyDescent="0.35">
      <c r="B3" s="70" t="s">
        <v>636</v>
      </c>
      <c r="C3" s="70" t="s">
        <v>637</v>
      </c>
      <c r="D3" s="70" t="s">
        <v>638</v>
      </c>
      <c r="E3" s="70" t="s">
        <v>639</v>
      </c>
      <c r="F3" s="70" t="s">
        <v>640</v>
      </c>
      <c r="G3" s="70" t="s">
        <v>9</v>
      </c>
      <c r="H3" s="71" t="s">
        <v>641</v>
      </c>
      <c r="I3" s="71" t="s">
        <v>642</v>
      </c>
      <c r="J3" s="71" t="s">
        <v>643</v>
      </c>
      <c r="K3" s="71" t="s">
        <v>644</v>
      </c>
      <c r="L3" s="71" t="s">
        <v>576</v>
      </c>
      <c r="M3" s="72" t="s">
        <v>645</v>
      </c>
      <c r="N3" s="72" t="s">
        <v>646</v>
      </c>
      <c r="O3" s="73" t="s">
        <v>647</v>
      </c>
      <c r="P3" s="73" t="s">
        <v>648</v>
      </c>
      <c r="Q3" s="74" t="s">
        <v>11</v>
      </c>
      <c r="R3" s="74" t="s">
        <v>649</v>
      </c>
      <c r="S3" s="74" t="s">
        <v>650</v>
      </c>
      <c r="T3" s="75" t="s">
        <v>651</v>
      </c>
    </row>
    <row r="4" spans="2:20" ht="60" customHeight="1" x14ac:dyDescent="0.35">
      <c r="B4" s="76" t="s">
        <v>652</v>
      </c>
      <c r="C4" s="76" t="s">
        <v>653</v>
      </c>
      <c r="D4" s="76" t="s">
        <v>654</v>
      </c>
      <c r="E4" s="76" t="s">
        <v>655</v>
      </c>
      <c r="F4" s="76" t="s">
        <v>656</v>
      </c>
      <c r="G4" s="76" t="s">
        <v>657</v>
      </c>
      <c r="H4" s="76" t="s">
        <v>658</v>
      </c>
      <c r="I4" s="76" t="s">
        <v>659</v>
      </c>
      <c r="J4" s="76" t="s">
        <v>660</v>
      </c>
      <c r="K4" s="76" t="s">
        <v>661</v>
      </c>
      <c r="L4" s="76" t="s">
        <v>662</v>
      </c>
      <c r="M4" s="76" t="s">
        <v>663</v>
      </c>
      <c r="N4" s="76" t="s">
        <v>664</v>
      </c>
      <c r="O4" s="76" t="s">
        <v>665</v>
      </c>
      <c r="P4" s="76" t="s">
        <v>666</v>
      </c>
      <c r="Q4" s="76" t="s">
        <v>667</v>
      </c>
      <c r="R4" s="76" t="s">
        <v>668</v>
      </c>
      <c r="S4" s="76" t="s">
        <v>669</v>
      </c>
      <c r="T4" s="76" t="s">
        <v>670</v>
      </c>
    </row>
    <row r="5" spans="2:20" ht="60" customHeight="1" x14ac:dyDescent="0.35">
      <c r="B5" s="38" t="s">
        <v>671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672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673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674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675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676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677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678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679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680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681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682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683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684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685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686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687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688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689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690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691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692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693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694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695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696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697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698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699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700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701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702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703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704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705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706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707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708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709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710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711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712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713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714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715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716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717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718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719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720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482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721</v>
      </c>
      <c r="B1" s="104" t="s">
        <v>0</v>
      </c>
      <c r="C1" s="104" t="s">
        <v>722</v>
      </c>
      <c r="D1" s="104" t="s">
        <v>9</v>
      </c>
      <c r="E1" s="104" t="s">
        <v>723</v>
      </c>
      <c r="F1" s="104" t="s">
        <v>724</v>
      </c>
      <c r="G1" s="104" t="s">
        <v>725</v>
      </c>
      <c r="H1" s="104" t="s">
        <v>726</v>
      </c>
      <c r="I1" s="104" t="s">
        <v>727</v>
      </c>
      <c r="J1" s="104" t="s">
        <v>728</v>
      </c>
      <c r="K1" s="104" t="s">
        <v>729</v>
      </c>
      <c r="L1" s="104" t="s">
        <v>730</v>
      </c>
      <c r="M1" s="104" t="s">
        <v>731</v>
      </c>
      <c r="N1" s="104" t="s">
        <v>732</v>
      </c>
      <c r="O1" s="104" t="s">
        <v>733</v>
      </c>
      <c r="P1" s="104" t="s">
        <v>734</v>
      </c>
      <c r="Q1" s="104" t="s">
        <v>735</v>
      </c>
      <c r="R1" s="104" t="s">
        <v>736</v>
      </c>
      <c r="S1" s="104" t="s">
        <v>737</v>
      </c>
      <c r="T1" s="104" t="s">
        <v>738</v>
      </c>
      <c r="U1" s="104" t="s">
        <v>739</v>
      </c>
      <c r="V1" s="104" t="s">
        <v>740</v>
      </c>
      <c r="W1" s="104" t="s">
        <v>741</v>
      </c>
      <c r="X1" s="104" t="s">
        <v>742</v>
      </c>
      <c r="Y1" s="104" t="s">
        <v>743</v>
      </c>
      <c r="Z1" s="104" t="s">
        <v>744</v>
      </c>
      <c r="AA1" s="104" t="s">
        <v>745</v>
      </c>
      <c r="AB1" s="104" t="s">
        <v>746</v>
      </c>
      <c r="AC1" s="104" t="s">
        <v>747</v>
      </c>
      <c r="AD1" s="104" t="s">
        <v>748</v>
      </c>
      <c r="AE1" s="104" t="s">
        <v>749</v>
      </c>
      <c r="AF1" s="104" t="s">
        <v>750</v>
      </c>
      <c r="AG1" s="104" t="s">
        <v>751</v>
      </c>
      <c r="AH1" s="104" t="s">
        <v>752</v>
      </c>
      <c r="AI1" s="104" t="s">
        <v>753</v>
      </c>
      <c r="AJ1" s="104" t="s">
        <v>754</v>
      </c>
      <c r="AK1" s="104" t="s">
        <v>755</v>
      </c>
      <c r="AL1" s="104" t="s">
        <v>756</v>
      </c>
      <c r="AM1" s="104" t="s">
        <v>757</v>
      </c>
      <c r="AN1" s="104" t="s">
        <v>758</v>
      </c>
      <c r="AO1" s="104" t="s">
        <v>759</v>
      </c>
      <c r="AP1" s="104" t="s">
        <v>760</v>
      </c>
      <c r="AQ1" s="104" t="s">
        <v>761</v>
      </c>
      <c r="AR1" s="104" t="s">
        <v>762</v>
      </c>
      <c r="AS1" s="104" t="s">
        <v>763</v>
      </c>
      <c r="AT1" s="104" t="s">
        <v>764</v>
      </c>
      <c r="AU1" s="104" t="s">
        <v>765</v>
      </c>
      <c r="AV1" s="104" t="s">
        <v>766</v>
      </c>
      <c r="AW1" s="105" t="s">
        <v>767</v>
      </c>
    </row>
    <row r="2" spans="1:49" ht="60" customHeight="1" outlineLevel="1" x14ac:dyDescent="0.35">
      <c r="A2" s="97" t="s">
        <v>768</v>
      </c>
      <c r="B2" s="80">
        <v>1</v>
      </c>
      <c r="C2" s="82" t="s">
        <v>19</v>
      </c>
      <c r="D2" s="84" t="s">
        <v>769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768</v>
      </c>
      <c r="B3" s="81" t="s">
        <v>770</v>
      </c>
      <c r="C3" s="83" t="s">
        <v>771</v>
      </c>
      <c r="D3" s="85" t="s">
        <v>772</v>
      </c>
      <c r="E3" s="85" t="s">
        <v>773</v>
      </c>
      <c r="F3" s="86" t="s">
        <v>774</v>
      </c>
      <c r="G3" s="86" t="s">
        <v>775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768</v>
      </c>
      <c r="B4" s="81" t="s">
        <v>776</v>
      </c>
      <c r="C4" s="83" t="s">
        <v>777</v>
      </c>
      <c r="D4" s="85" t="s">
        <v>778</v>
      </c>
      <c r="E4" s="85" t="s">
        <v>779</v>
      </c>
      <c r="F4" s="86" t="s">
        <v>774</v>
      </c>
      <c r="G4" s="86" t="s">
        <v>780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768</v>
      </c>
      <c r="B5" s="81" t="s">
        <v>781</v>
      </c>
      <c r="C5" s="83" t="s">
        <v>782</v>
      </c>
      <c r="D5" s="85" t="s">
        <v>783</v>
      </c>
      <c r="E5" s="85" t="s">
        <v>784</v>
      </c>
      <c r="F5" s="86" t="s">
        <v>774</v>
      </c>
      <c r="G5" s="86" t="s">
        <v>785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768</v>
      </c>
      <c r="B6" s="81" t="s">
        <v>786</v>
      </c>
      <c r="C6" s="83" t="s">
        <v>787</v>
      </c>
      <c r="D6" s="85" t="s">
        <v>788</v>
      </c>
      <c r="E6" s="85" t="s">
        <v>789</v>
      </c>
      <c r="F6" s="86" t="s">
        <v>774</v>
      </c>
      <c r="G6" s="86" t="s">
        <v>775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768</v>
      </c>
      <c r="B7" s="81" t="s">
        <v>790</v>
      </c>
      <c r="C7" s="83" t="s">
        <v>791</v>
      </c>
      <c r="D7" s="85" t="s">
        <v>792</v>
      </c>
      <c r="E7" s="85" t="s">
        <v>793</v>
      </c>
      <c r="F7" s="86" t="s">
        <v>774</v>
      </c>
      <c r="G7" s="86" t="s">
        <v>785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794</v>
      </c>
      <c r="B8" s="80">
        <v>2</v>
      </c>
      <c r="C8" s="82" t="s">
        <v>19</v>
      </c>
      <c r="D8" s="84" t="s">
        <v>795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794</v>
      </c>
      <c r="B9" s="81" t="s">
        <v>796</v>
      </c>
      <c r="C9" s="83" t="s">
        <v>797</v>
      </c>
      <c r="D9" s="85" t="s">
        <v>798</v>
      </c>
      <c r="E9" s="85" t="s">
        <v>799</v>
      </c>
      <c r="F9" s="86" t="s">
        <v>800</v>
      </c>
      <c r="G9" s="86" t="s">
        <v>775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794</v>
      </c>
      <c r="B10" s="81" t="s">
        <v>801</v>
      </c>
      <c r="C10" s="83" t="s">
        <v>802</v>
      </c>
      <c r="D10" s="85" t="s">
        <v>803</v>
      </c>
      <c r="E10" s="85" t="s">
        <v>804</v>
      </c>
      <c r="F10" s="86" t="s">
        <v>800</v>
      </c>
      <c r="G10" s="86" t="s">
        <v>775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794</v>
      </c>
      <c r="B11" s="81" t="s">
        <v>805</v>
      </c>
      <c r="C11" s="83" t="s">
        <v>806</v>
      </c>
      <c r="D11" s="85" t="s">
        <v>807</v>
      </c>
      <c r="E11" s="85" t="s">
        <v>808</v>
      </c>
      <c r="F11" s="86" t="s">
        <v>800</v>
      </c>
      <c r="G11" s="86" t="s">
        <v>780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794</v>
      </c>
      <c r="B12" s="81" t="s">
        <v>809</v>
      </c>
      <c r="C12" s="83" t="s">
        <v>810</v>
      </c>
      <c r="D12" s="85" t="s">
        <v>811</v>
      </c>
      <c r="E12" s="85" t="s">
        <v>812</v>
      </c>
      <c r="F12" s="86" t="s">
        <v>800</v>
      </c>
      <c r="G12" s="86" t="s">
        <v>785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794</v>
      </c>
      <c r="B13" s="81" t="s">
        <v>813</v>
      </c>
      <c r="C13" s="83" t="s">
        <v>814</v>
      </c>
      <c r="D13" s="85" t="s">
        <v>815</v>
      </c>
      <c r="E13" s="85" t="s">
        <v>816</v>
      </c>
      <c r="F13" s="86" t="s">
        <v>800</v>
      </c>
      <c r="G13" s="86" t="s">
        <v>817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794</v>
      </c>
      <c r="B14" s="81" t="s">
        <v>818</v>
      </c>
      <c r="C14" s="83" t="s">
        <v>819</v>
      </c>
      <c r="D14" s="85" t="s">
        <v>820</v>
      </c>
      <c r="E14" s="85" t="s">
        <v>821</v>
      </c>
      <c r="F14" s="86" t="s">
        <v>800</v>
      </c>
      <c r="G14" s="86" t="s">
        <v>817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794</v>
      </c>
      <c r="B15" s="81" t="s">
        <v>822</v>
      </c>
      <c r="C15" s="83" t="s">
        <v>823</v>
      </c>
      <c r="D15" s="85" t="s">
        <v>824</v>
      </c>
      <c r="E15" s="85" t="s">
        <v>825</v>
      </c>
      <c r="F15" s="86" t="s">
        <v>800</v>
      </c>
      <c r="G15" s="86" t="s">
        <v>817</v>
      </c>
      <c r="H15" s="86">
        <v>3</v>
      </c>
      <c r="I15" s="88">
        <f>IF(COUNTIF(J15:AW15,"&lt;&gt;")=0,"",SUMPRODUCT(((Recommendations[ImplStatus]="Implemented")+(Recommendations[ImplStatus]="Compensated"))*ISNUMBER(MATCH(Recommendations[Id],J15:AW15,0)))/COUNTIF(J15:AW15,"&lt;&gt;"))</f>
        <v>0</v>
      </c>
      <c r="J15" s="90" t="s">
        <v>246</v>
      </c>
      <c r="K15" s="90" t="s">
        <v>411</v>
      </c>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826</v>
      </c>
      <c r="B16" s="80">
        <v>3</v>
      </c>
      <c r="C16" s="82" t="s">
        <v>19</v>
      </c>
      <c r="D16" s="84" t="s">
        <v>827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826</v>
      </c>
      <c r="B17" s="81" t="s">
        <v>828</v>
      </c>
      <c r="C17" s="83" t="s">
        <v>829</v>
      </c>
      <c r="D17" s="85" t="s">
        <v>830</v>
      </c>
      <c r="E17" s="85" t="s">
        <v>831</v>
      </c>
      <c r="F17" s="86" t="s">
        <v>832</v>
      </c>
      <c r="G17" s="86" t="s">
        <v>833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826</v>
      </c>
      <c r="B18" s="81" t="s">
        <v>834</v>
      </c>
      <c r="C18" s="83" t="s">
        <v>835</v>
      </c>
      <c r="D18" s="85" t="s">
        <v>836</v>
      </c>
      <c r="E18" s="85" t="s">
        <v>837</v>
      </c>
      <c r="F18" s="86" t="s">
        <v>832</v>
      </c>
      <c r="G18" s="86" t="s">
        <v>775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826</v>
      </c>
      <c r="B19" s="81" t="s">
        <v>838</v>
      </c>
      <c r="C19" s="83" t="s">
        <v>839</v>
      </c>
      <c r="D19" s="85" t="s">
        <v>840</v>
      </c>
      <c r="E19" s="85" t="s">
        <v>841</v>
      </c>
      <c r="F19" s="86" t="s">
        <v>832</v>
      </c>
      <c r="G19" s="86" t="s">
        <v>817</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826</v>
      </c>
      <c r="B20" s="81" t="s">
        <v>842</v>
      </c>
      <c r="C20" s="83" t="s">
        <v>843</v>
      </c>
      <c r="D20" s="85" t="s">
        <v>844</v>
      </c>
      <c r="E20" s="85" t="s">
        <v>845</v>
      </c>
      <c r="F20" s="86" t="s">
        <v>832</v>
      </c>
      <c r="G20" s="86" t="s">
        <v>817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826</v>
      </c>
      <c r="B21" s="81" t="s">
        <v>846</v>
      </c>
      <c r="C21" s="83" t="s">
        <v>847</v>
      </c>
      <c r="D21" s="85" t="s">
        <v>848</v>
      </c>
      <c r="E21" s="85" t="s">
        <v>849</v>
      </c>
      <c r="F21" s="86" t="s">
        <v>832</v>
      </c>
      <c r="G21" s="86" t="s">
        <v>817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826</v>
      </c>
      <c r="B22" s="81" t="s">
        <v>850</v>
      </c>
      <c r="C22" s="83" t="s">
        <v>851</v>
      </c>
      <c r="D22" s="85" t="s">
        <v>852</v>
      </c>
      <c r="E22" s="85" t="s">
        <v>853</v>
      </c>
      <c r="F22" s="86" t="s">
        <v>832</v>
      </c>
      <c r="G22" s="86" t="s">
        <v>817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826</v>
      </c>
      <c r="B23" s="81" t="s">
        <v>854</v>
      </c>
      <c r="C23" s="83" t="s">
        <v>855</v>
      </c>
      <c r="D23" s="85" t="s">
        <v>856</v>
      </c>
      <c r="E23" s="85" t="s">
        <v>857</v>
      </c>
      <c r="F23" s="86" t="s">
        <v>832</v>
      </c>
      <c r="G23" s="86" t="s">
        <v>775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826</v>
      </c>
      <c r="B24" s="81" t="s">
        <v>858</v>
      </c>
      <c r="C24" s="83" t="s">
        <v>859</v>
      </c>
      <c r="D24" s="85" t="s">
        <v>860</v>
      </c>
      <c r="E24" s="85" t="s">
        <v>861</v>
      </c>
      <c r="F24" s="86" t="s">
        <v>832</v>
      </c>
      <c r="G24" s="86" t="s">
        <v>775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826</v>
      </c>
      <c r="B25" s="81" t="s">
        <v>862</v>
      </c>
      <c r="C25" s="83" t="s">
        <v>863</v>
      </c>
      <c r="D25" s="85" t="s">
        <v>864</v>
      </c>
      <c r="E25" s="85" t="s">
        <v>865</v>
      </c>
      <c r="F25" s="86" t="s">
        <v>832</v>
      </c>
      <c r="G25" s="86" t="s">
        <v>817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826</v>
      </c>
      <c r="B26" s="81" t="s">
        <v>866</v>
      </c>
      <c r="C26" s="83" t="s">
        <v>867</v>
      </c>
      <c r="D26" s="85" t="s">
        <v>868</v>
      </c>
      <c r="E26" s="85" t="s">
        <v>869</v>
      </c>
      <c r="F26" s="86" t="s">
        <v>832</v>
      </c>
      <c r="G26" s="86" t="s">
        <v>817</v>
      </c>
      <c r="H26" s="86">
        <v>2</v>
      </c>
      <c r="I26" s="88">
        <f>IF(COUNTIF(J26:AW26,"&lt;&gt;")=0,"",SUMPRODUCT(((Recommendations[ImplStatus]="Implemented")+(Recommendations[ImplStatus]="Compensated"))*ISNUMBER(MATCH(Recommendations[Id],J26:AW26,0)))/COUNTIF(J26:AW26,"&lt;&gt;"))</f>
        <v>0</v>
      </c>
      <c r="J26" s="90" t="s">
        <v>62</v>
      </c>
      <c r="K26" s="90" t="s">
        <v>97</v>
      </c>
      <c r="L26" s="90" t="s">
        <v>380</v>
      </c>
      <c r="M26" s="90" t="s">
        <v>419</v>
      </c>
      <c r="N26" s="90" t="s">
        <v>423</v>
      </c>
      <c r="O26" s="90" t="s">
        <v>427</v>
      </c>
      <c r="P26" s="90" t="s">
        <v>433</v>
      </c>
      <c r="Q26" s="90" t="s">
        <v>439</v>
      </c>
      <c r="R26" s="90" t="s">
        <v>443</v>
      </c>
      <c r="S26" s="90" t="s">
        <v>447</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826</v>
      </c>
      <c r="B27" s="81" t="s">
        <v>870</v>
      </c>
      <c r="C27" s="83" t="s">
        <v>871</v>
      </c>
      <c r="D27" s="85" t="s">
        <v>872</v>
      </c>
      <c r="E27" s="85" t="s">
        <v>873</v>
      </c>
      <c r="F27" s="86" t="s">
        <v>832</v>
      </c>
      <c r="G27" s="86" t="s">
        <v>817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826</v>
      </c>
      <c r="B28" s="81" t="s">
        <v>874</v>
      </c>
      <c r="C28" s="83" t="s">
        <v>875</v>
      </c>
      <c r="D28" s="85" t="s">
        <v>876</v>
      </c>
      <c r="E28" s="85" t="s">
        <v>877</v>
      </c>
      <c r="F28" s="86" t="s">
        <v>832</v>
      </c>
      <c r="G28" s="86" t="s">
        <v>817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826</v>
      </c>
      <c r="B29" s="81" t="s">
        <v>878</v>
      </c>
      <c r="C29" s="83" t="s">
        <v>879</v>
      </c>
      <c r="D29" s="85" t="s">
        <v>880</v>
      </c>
      <c r="E29" s="85" t="s">
        <v>881</v>
      </c>
      <c r="F29" s="86" t="s">
        <v>832</v>
      </c>
      <c r="G29" s="86" t="s">
        <v>817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826</v>
      </c>
      <c r="B30" s="81" t="s">
        <v>882</v>
      </c>
      <c r="C30" s="83" t="s">
        <v>883</v>
      </c>
      <c r="D30" s="85" t="s">
        <v>884</v>
      </c>
      <c r="E30" s="85" t="s">
        <v>885</v>
      </c>
      <c r="F30" s="86" t="s">
        <v>832</v>
      </c>
      <c r="G30" s="86" t="s">
        <v>785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886</v>
      </c>
      <c r="B31" s="80">
        <v>4</v>
      </c>
      <c r="C31" s="82" t="s">
        <v>19</v>
      </c>
      <c r="D31" s="84" t="s">
        <v>887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886</v>
      </c>
      <c r="B32" s="81" t="s">
        <v>888</v>
      </c>
      <c r="C32" s="83" t="s">
        <v>889</v>
      </c>
      <c r="D32" s="85" t="s">
        <v>890</v>
      </c>
      <c r="E32" s="85" t="s">
        <v>891</v>
      </c>
      <c r="F32" s="86" t="s">
        <v>892</v>
      </c>
      <c r="G32" s="86" t="s">
        <v>833</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886</v>
      </c>
      <c r="B33" s="81" t="s">
        <v>893</v>
      </c>
      <c r="C33" s="83" t="s">
        <v>894</v>
      </c>
      <c r="D33" s="85" t="s">
        <v>895</v>
      </c>
      <c r="E33" s="85" t="s">
        <v>896</v>
      </c>
      <c r="F33" s="86" t="s">
        <v>892</v>
      </c>
      <c r="G33" s="86" t="s">
        <v>833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886</v>
      </c>
      <c r="B34" s="81" t="s">
        <v>897</v>
      </c>
      <c r="C34" s="83" t="s">
        <v>898</v>
      </c>
      <c r="D34" s="85" t="s">
        <v>899</v>
      </c>
      <c r="E34" s="85" t="s">
        <v>900</v>
      </c>
      <c r="F34" s="86" t="s">
        <v>774</v>
      </c>
      <c r="G34" s="86" t="s">
        <v>817</v>
      </c>
      <c r="H34" s="86">
        <v>1</v>
      </c>
      <c r="I34" s="88">
        <f>IF(COUNTIF(J34:AW34,"&lt;&gt;")=0,"",SUMPRODUCT(((Recommendations[ImplStatus]="Implemented")+(Recommendations[ImplStatus]="Compensated"))*ISNUMBER(MATCH(Recommendations[Id],J34:AW34,0)))/COUNTIF(J34:AW34,"&lt;&gt;"))</f>
        <v>0</v>
      </c>
      <c r="J34" s="90" t="s">
        <v>216</v>
      </c>
      <c r="K34" s="90" t="s">
        <v>221</v>
      </c>
      <c r="L34" s="90" t="s">
        <v>226</v>
      </c>
      <c r="M34" s="90" t="s">
        <v>403</v>
      </c>
      <c r="N34" s="90" t="s">
        <v>405</v>
      </c>
      <c r="O34" s="90" t="s">
        <v>407</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886</v>
      </c>
      <c r="B35" s="81" t="s">
        <v>901</v>
      </c>
      <c r="C35" s="83" t="s">
        <v>902</v>
      </c>
      <c r="D35" s="85" t="s">
        <v>903</v>
      </c>
      <c r="E35" s="85" t="s">
        <v>904</v>
      </c>
      <c r="F35" s="86" t="s">
        <v>774</v>
      </c>
      <c r="G35" s="86" t="s">
        <v>817</v>
      </c>
      <c r="H35" s="86">
        <v>1</v>
      </c>
      <c r="I35" s="88">
        <f>IF(COUNTIF(J35:AW35,"&lt;&gt;")=0,"",SUMPRODUCT(((Recommendations[ImplStatus]="Implemented")+(Recommendations[ImplStatus]="Compensated"))*ISNUMBER(MATCH(Recommendations[Id],J35:AW35,0)))/COUNTIF(J35:AW35,"&lt;&gt;"))</f>
        <v>0</v>
      </c>
      <c r="J35" s="90" t="s">
        <v>291</v>
      </c>
      <c r="K35" s="90" t="s">
        <v>296</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886</v>
      </c>
      <c r="B36" s="81" t="s">
        <v>905</v>
      </c>
      <c r="C36" s="83" t="s">
        <v>906</v>
      </c>
      <c r="D36" s="85" t="s">
        <v>907</v>
      </c>
      <c r="E36" s="85" t="s">
        <v>908</v>
      </c>
      <c r="F36" s="86" t="s">
        <v>774</v>
      </c>
      <c r="G36" s="86" t="s">
        <v>817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886</v>
      </c>
      <c r="B37" s="81" t="s">
        <v>909</v>
      </c>
      <c r="C37" s="83" t="s">
        <v>910</v>
      </c>
      <c r="D37" s="85" t="s">
        <v>911</v>
      </c>
      <c r="E37" s="85" t="s">
        <v>912</v>
      </c>
      <c r="F37" s="86" t="s">
        <v>774</v>
      </c>
      <c r="G37" s="86" t="s">
        <v>817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886</v>
      </c>
      <c r="B38" s="81" t="s">
        <v>913</v>
      </c>
      <c r="C38" s="83" t="s">
        <v>914</v>
      </c>
      <c r="D38" s="85" t="s">
        <v>915</v>
      </c>
      <c r="E38" s="85" t="s">
        <v>916</v>
      </c>
      <c r="F38" s="86" t="s">
        <v>917</v>
      </c>
      <c r="G38" s="86" t="s">
        <v>817</v>
      </c>
      <c r="H38" s="86">
        <v>1</v>
      </c>
      <c r="I38" s="88">
        <f>IF(COUNTIF(J38:AW38,"&lt;&gt;")=0,"",SUMPRODUCT(((Recommendations[ImplStatus]="Implemented")+(Recommendations[ImplStatus]="Compensated"))*ISNUMBER(MATCH(Recommendations[Id],J38:AW38,0)))/COUNTIF(J38:AW38,"&lt;&gt;"))</f>
        <v>0</v>
      </c>
      <c r="J38" s="90" t="s">
        <v>82</v>
      </c>
      <c r="K38" s="90" t="s">
        <v>157</v>
      </c>
      <c r="L38" s="90" t="s">
        <v>206</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886</v>
      </c>
      <c r="B39" s="81" t="s">
        <v>918</v>
      </c>
      <c r="C39" s="83" t="s">
        <v>919</v>
      </c>
      <c r="D39" s="85" t="s">
        <v>920</v>
      </c>
      <c r="E39" s="85" t="s">
        <v>921</v>
      </c>
      <c r="F39" s="86" t="s">
        <v>774</v>
      </c>
      <c r="G39" s="86" t="s">
        <v>817</v>
      </c>
      <c r="H39" s="86">
        <v>2</v>
      </c>
      <c r="I39" s="88">
        <f>IF(COUNTIF(J39:AW39,"&lt;&gt;")=0,"",SUMPRODUCT(((Recommendations[ImplStatus]="Implemented")+(Recommendations[ImplStatus]="Compensated"))*ISNUMBER(MATCH(Recommendations[Id],J39:AW39,0)))/COUNTIF(J39:AW39,"&lt;&gt;"))</f>
        <v>0</v>
      </c>
      <c r="J39" s="90" t="s">
        <v>181</v>
      </c>
      <c r="K39" s="90" t="s">
        <v>186</v>
      </c>
      <c r="L39" s="90" t="s">
        <v>191</v>
      </c>
      <c r="M39" s="90" t="s">
        <v>276</v>
      </c>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886</v>
      </c>
      <c r="B40" s="81" t="s">
        <v>922</v>
      </c>
      <c r="C40" s="83" t="s">
        <v>923</v>
      </c>
      <c r="D40" s="85" t="s">
        <v>924</v>
      </c>
      <c r="E40" s="85" t="s">
        <v>925</v>
      </c>
      <c r="F40" s="86" t="s">
        <v>774</v>
      </c>
      <c r="G40" s="86" t="s">
        <v>817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886</v>
      </c>
      <c r="B41" s="81" t="s">
        <v>926</v>
      </c>
      <c r="C41" s="83" t="s">
        <v>927</v>
      </c>
      <c r="D41" s="85" t="s">
        <v>928</v>
      </c>
      <c r="E41" s="85" t="s">
        <v>929</v>
      </c>
      <c r="F41" s="86" t="s">
        <v>774</v>
      </c>
      <c r="G41" s="86" t="s">
        <v>817</v>
      </c>
      <c r="H41" s="86">
        <v>2</v>
      </c>
      <c r="I41" s="88">
        <f>IF(COUNTIF(J41:AW41,"&lt;&gt;")=0,"",SUMPRODUCT(((Recommendations[ImplStatus]="Implemented")+(Recommendations[ImplStatus]="Compensated"))*ISNUMBER(MATCH(Recommendations[Id],J41:AW41,0)))/COUNTIF(J41:AW41,"&lt;&gt;"))</f>
        <v>0</v>
      </c>
      <c r="J41" s="90" t="s">
        <v>39</v>
      </c>
      <c r="K41" s="90" t="s">
        <v>44</v>
      </c>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886</v>
      </c>
      <c r="B42" s="81" t="s">
        <v>930</v>
      </c>
      <c r="C42" s="83" t="s">
        <v>931</v>
      </c>
      <c r="D42" s="85" t="s">
        <v>932</v>
      </c>
      <c r="E42" s="85" t="s">
        <v>933</v>
      </c>
      <c r="F42" s="86" t="s">
        <v>832</v>
      </c>
      <c r="G42" s="86" t="s">
        <v>817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886</v>
      </c>
      <c r="B43" s="81" t="s">
        <v>934</v>
      </c>
      <c r="C43" s="83" t="s">
        <v>935</v>
      </c>
      <c r="D43" s="85" t="s">
        <v>936</v>
      </c>
      <c r="E43" s="85" t="s">
        <v>937</v>
      </c>
      <c r="F43" s="86" t="s">
        <v>832</v>
      </c>
      <c r="G43" s="86" t="s">
        <v>817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938</v>
      </c>
      <c r="B44" s="80">
        <v>5</v>
      </c>
      <c r="C44" s="82" t="s">
        <v>19</v>
      </c>
      <c r="D44" s="84" t="s">
        <v>939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938</v>
      </c>
      <c r="B45" s="81" t="s">
        <v>940</v>
      </c>
      <c r="C45" s="83" t="s">
        <v>941</v>
      </c>
      <c r="D45" s="85" t="s">
        <v>942</v>
      </c>
      <c r="E45" s="85" t="s">
        <v>943</v>
      </c>
      <c r="F45" s="86" t="s">
        <v>917</v>
      </c>
      <c r="G45" s="86" t="s">
        <v>775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938</v>
      </c>
      <c r="B46" s="81" t="s">
        <v>944</v>
      </c>
      <c r="C46" s="83" t="s">
        <v>945</v>
      </c>
      <c r="D46" s="85" t="s">
        <v>946</v>
      </c>
      <c r="E46" s="85" t="s">
        <v>947</v>
      </c>
      <c r="F46" s="86" t="s">
        <v>917</v>
      </c>
      <c r="G46" s="86" t="s">
        <v>817</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938</v>
      </c>
      <c r="B47" s="81" t="s">
        <v>948</v>
      </c>
      <c r="C47" s="83" t="s">
        <v>949</v>
      </c>
      <c r="D47" s="85" t="s">
        <v>950</v>
      </c>
      <c r="E47" s="85" t="s">
        <v>951</v>
      </c>
      <c r="F47" s="86" t="s">
        <v>917</v>
      </c>
      <c r="G47" s="86" t="s">
        <v>817</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938</v>
      </c>
      <c r="B48" s="81" t="s">
        <v>952</v>
      </c>
      <c r="C48" s="83" t="s">
        <v>953</v>
      </c>
      <c r="D48" s="85" t="s">
        <v>954</v>
      </c>
      <c r="E48" s="85" t="s">
        <v>955</v>
      </c>
      <c r="F48" s="86" t="s">
        <v>917</v>
      </c>
      <c r="G48" s="86" t="s">
        <v>817</v>
      </c>
      <c r="H48" s="86">
        <v>1</v>
      </c>
      <c r="I48" s="88">
        <f>IF(COUNTIF(J48:AW48,"&lt;&gt;")=0,"",SUMPRODUCT(((Recommendations[ImplStatus]="Implemented")+(Recommendations[ImplStatus]="Compensated"))*ISNUMBER(MATCH(Recommendations[Id],J48:AW48,0)))/COUNTIF(J48:AW48,"&lt;&gt;"))</f>
        <v>0</v>
      </c>
      <c r="J48" s="90" t="s">
        <v>356</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938</v>
      </c>
      <c r="B49" s="81" t="s">
        <v>956</v>
      </c>
      <c r="C49" s="83" t="s">
        <v>957</v>
      </c>
      <c r="D49" s="85" t="s">
        <v>958</v>
      </c>
      <c r="E49" s="85" t="s">
        <v>959</v>
      </c>
      <c r="F49" s="86" t="s">
        <v>917</v>
      </c>
      <c r="G49" s="86" t="s">
        <v>775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938</v>
      </c>
      <c r="B50" s="81" t="s">
        <v>960</v>
      </c>
      <c r="C50" s="83" t="s">
        <v>961</v>
      </c>
      <c r="D50" s="85" t="s">
        <v>962</v>
      </c>
      <c r="E50" s="85" t="s">
        <v>963</v>
      </c>
      <c r="F50" s="86" t="s">
        <v>917</v>
      </c>
      <c r="G50" s="86" t="s">
        <v>833</v>
      </c>
      <c r="H50" s="86">
        <v>2</v>
      </c>
      <c r="I50" s="88">
        <f>IF(COUNTIF(J50:AW50,"&lt;&gt;")=0,"",SUMPRODUCT(((Recommendations[ImplStatus]="Implemented")+(Recommendations[ImplStatus]="Compensated"))*ISNUMBER(MATCH(Recommendations[Id],J50:AW50,0)))/COUNTIF(J50:AW50,"&lt;&gt;"))</f>
        <v>0</v>
      </c>
      <c r="J50" s="90" t="s">
        <v>196</v>
      </c>
      <c r="K50" s="90" t="s">
        <v>388</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964</v>
      </c>
      <c r="B51" s="80">
        <v>6</v>
      </c>
      <c r="C51" s="82" t="s">
        <v>19</v>
      </c>
      <c r="D51" s="84" t="s">
        <v>965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964</v>
      </c>
      <c r="B52" s="81" t="s">
        <v>966</v>
      </c>
      <c r="C52" s="83" t="s">
        <v>967</v>
      </c>
      <c r="D52" s="85" t="s">
        <v>968</v>
      </c>
      <c r="E52" s="85" t="s">
        <v>969</v>
      </c>
      <c r="F52" s="86" t="s">
        <v>892</v>
      </c>
      <c r="G52" s="86" t="s">
        <v>833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964</v>
      </c>
      <c r="B53" s="81" t="s">
        <v>970</v>
      </c>
      <c r="C53" s="83" t="s">
        <v>971</v>
      </c>
      <c r="D53" s="85" t="s">
        <v>972</v>
      </c>
      <c r="E53" s="85" t="s">
        <v>973</v>
      </c>
      <c r="F53" s="86" t="s">
        <v>892</v>
      </c>
      <c r="G53" s="86" t="s">
        <v>833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964</v>
      </c>
      <c r="B54" s="81" t="s">
        <v>974</v>
      </c>
      <c r="C54" s="83" t="s">
        <v>975</v>
      </c>
      <c r="D54" s="85" t="s">
        <v>976</v>
      </c>
      <c r="E54" s="85" t="s">
        <v>977</v>
      </c>
      <c r="F54" s="86" t="s">
        <v>917</v>
      </c>
      <c r="G54" s="86" t="s">
        <v>817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964</v>
      </c>
      <c r="B55" s="81" t="s">
        <v>978</v>
      </c>
      <c r="C55" s="83" t="s">
        <v>979</v>
      </c>
      <c r="D55" s="85" t="s">
        <v>980</v>
      </c>
      <c r="E55" s="85" t="s">
        <v>981</v>
      </c>
      <c r="F55" s="86" t="s">
        <v>917</v>
      </c>
      <c r="G55" s="86" t="s">
        <v>817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964</v>
      </c>
      <c r="B56" s="81" t="s">
        <v>982</v>
      </c>
      <c r="C56" s="83" t="s">
        <v>983</v>
      </c>
      <c r="D56" s="85" t="s">
        <v>984</v>
      </c>
      <c r="E56" s="85" t="s">
        <v>985</v>
      </c>
      <c r="F56" s="86" t="s">
        <v>917</v>
      </c>
      <c r="G56" s="86" t="s">
        <v>817</v>
      </c>
      <c r="H56" s="86">
        <v>1</v>
      </c>
      <c r="I56" s="88">
        <f>IF(COUNTIF(J56:AW56,"&lt;&gt;")=0,"",SUMPRODUCT(((Recommendations[ImplStatus]="Implemented")+(Recommendations[ImplStatus]="Compensated"))*ISNUMBER(MATCH(Recommendations[Id],J56:AW56,0)))/COUNTIF(J56:AW56,"&lt;&gt;"))</f>
        <v>0</v>
      </c>
      <c r="J56" s="90" t="s">
        <v>211</v>
      </c>
      <c r="K56" s="90" t="s">
        <v>392</v>
      </c>
      <c r="L56" s="90" t="s">
        <v>396</v>
      </c>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964</v>
      </c>
      <c r="B57" s="81" t="s">
        <v>986</v>
      </c>
      <c r="C57" s="83" t="s">
        <v>987</v>
      </c>
      <c r="D57" s="85" t="s">
        <v>988</v>
      </c>
      <c r="E57" s="85" t="s">
        <v>989</v>
      </c>
      <c r="F57" s="86" t="s">
        <v>800</v>
      </c>
      <c r="G57" s="86" t="s">
        <v>775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964</v>
      </c>
      <c r="B58" s="81" t="s">
        <v>990</v>
      </c>
      <c r="C58" s="83" t="s">
        <v>991</v>
      </c>
      <c r="D58" s="85" t="s">
        <v>992</v>
      </c>
      <c r="E58" s="85" t="s">
        <v>993</v>
      </c>
      <c r="F58" s="86" t="s">
        <v>917</v>
      </c>
      <c r="G58" s="86" t="s">
        <v>817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964</v>
      </c>
      <c r="B59" s="81" t="s">
        <v>994</v>
      </c>
      <c r="C59" s="83" t="s">
        <v>995</v>
      </c>
      <c r="D59" s="85" t="s">
        <v>996</v>
      </c>
      <c r="E59" s="85" t="s">
        <v>997</v>
      </c>
      <c r="F59" s="86" t="s">
        <v>917</v>
      </c>
      <c r="G59" s="86" t="s">
        <v>833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998</v>
      </c>
      <c r="B60" s="80">
        <v>7</v>
      </c>
      <c r="C60" s="82" t="s">
        <v>19</v>
      </c>
      <c r="D60" s="84" t="s">
        <v>999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998</v>
      </c>
      <c r="B61" s="81" t="s">
        <v>1000</v>
      </c>
      <c r="C61" s="83" t="s">
        <v>1001</v>
      </c>
      <c r="D61" s="85" t="s">
        <v>1002</v>
      </c>
      <c r="E61" s="85" t="s">
        <v>1003</v>
      </c>
      <c r="F61" s="86" t="s">
        <v>892</v>
      </c>
      <c r="G61" s="86" t="s">
        <v>833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998</v>
      </c>
      <c r="B62" s="81" t="s">
        <v>1004</v>
      </c>
      <c r="C62" s="83" t="s">
        <v>1005</v>
      </c>
      <c r="D62" s="85" t="s">
        <v>1006</v>
      </c>
      <c r="E62" s="85" t="s">
        <v>1007</v>
      </c>
      <c r="F62" s="86" t="s">
        <v>892</v>
      </c>
      <c r="G62" s="86" t="s">
        <v>833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998</v>
      </c>
      <c r="B63" s="81" t="s">
        <v>1008</v>
      </c>
      <c r="C63" s="83" t="s">
        <v>1009</v>
      </c>
      <c r="D63" s="85" t="s">
        <v>1010</v>
      </c>
      <c r="E63" s="85" t="s">
        <v>1011</v>
      </c>
      <c r="F63" s="86" t="s">
        <v>800</v>
      </c>
      <c r="G63" s="86" t="s">
        <v>817</v>
      </c>
      <c r="H63" s="86">
        <v>1</v>
      </c>
      <c r="I63" s="88">
        <f>IF(COUNTIF(J63:AW63,"&lt;&gt;")=0,"",SUMPRODUCT(((Recommendations[ImplStatus]="Implemented")+(Recommendations[ImplStatus]="Compensated"))*ISNUMBER(MATCH(Recommendations[Id],J63:AW63,0)))/COUNTIF(J63:AW63,"&lt;&gt;"))</f>
        <v>0</v>
      </c>
      <c r="J63" s="90" t="s">
        <v>366</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998</v>
      </c>
      <c r="B64" s="81" t="s">
        <v>1012</v>
      </c>
      <c r="C64" s="83" t="s">
        <v>1013</v>
      </c>
      <c r="D64" s="85" t="s">
        <v>1014</v>
      </c>
      <c r="E64" s="85" t="s">
        <v>1015</v>
      </c>
      <c r="F64" s="86" t="s">
        <v>800</v>
      </c>
      <c r="G64" s="86" t="s">
        <v>817</v>
      </c>
      <c r="H64" s="86">
        <v>1</v>
      </c>
      <c r="I64" s="88">
        <f>IF(COUNTIF(J64:AW64,"&lt;&gt;")=0,"",SUMPRODUCT(((Recommendations[ImplStatus]="Implemented")+(Recommendations[ImplStatus]="Compensated"))*ISNUMBER(MATCH(Recommendations[Id],J64:AW64,0)))/COUNTIF(J64:AW64,"&lt;&gt;"))</f>
        <v>0</v>
      </c>
      <c r="J64" s="90" t="s">
        <v>366</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998</v>
      </c>
      <c r="B65" s="81" t="s">
        <v>1016</v>
      </c>
      <c r="C65" s="83" t="s">
        <v>1017</v>
      </c>
      <c r="D65" s="85" t="s">
        <v>1018</v>
      </c>
      <c r="E65" s="85" t="s">
        <v>1019</v>
      </c>
      <c r="F65" s="86" t="s">
        <v>800</v>
      </c>
      <c r="G65" s="86" t="s">
        <v>775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998</v>
      </c>
      <c r="B66" s="81" t="s">
        <v>1020</v>
      </c>
      <c r="C66" s="83" t="s">
        <v>1021</v>
      </c>
      <c r="D66" s="85" t="s">
        <v>1022</v>
      </c>
      <c r="E66" s="85" t="s">
        <v>1023</v>
      </c>
      <c r="F66" s="86" t="s">
        <v>800</v>
      </c>
      <c r="G66" s="86" t="s">
        <v>775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998</v>
      </c>
      <c r="B67" s="81" t="s">
        <v>1024</v>
      </c>
      <c r="C67" s="83" t="s">
        <v>1025</v>
      </c>
      <c r="D67" s="85" t="s">
        <v>1026</v>
      </c>
      <c r="E67" s="85" t="s">
        <v>1027</v>
      </c>
      <c r="F67" s="86" t="s">
        <v>800</v>
      </c>
      <c r="G67" s="86" t="s">
        <v>780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1028</v>
      </c>
      <c r="B68" s="80">
        <v>8</v>
      </c>
      <c r="C68" s="82" t="s">
        <v>19</v>
      </c>
      <c r="D68" s="84" t="s">
        <v>1029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1028</v>
      </c>
      <c r="B69" s="81" t="s">
        <v>1030</v>
      </c>
      <c r="C69" s="83" t="s">
        <v>1031</v>
      </c>
      <c r="D69" s="85" t="s">
        <v>1032</v>
      </c>
      <c r="E69" s="85" t="s">
        <v>1033</v>
      </c>
      <c r="F69" s="86" t="s">
        <v>892</v>
      </c>
      <c r="G69" s="86" t="s">
        <v>833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1028</v>
      </c>
      <c r="B70" s="81" t="s">
        <v>1034</v>
      </c>
      <c r="C70" s="83" t="s">
        <v>1035</v>
      </c>
      <c r="D70" s="85" t="s">
        <v>1036</v>
      </c>
      <c r="E70" s="85" t="s">
        <v>1037</v>
      </c>
      <c r="F70" s="86" t="s">
        <v>832</v>
      </c>
      <c r="G70" s="86" t="s">
        <v>785</v>
      </c>
      <c r="H70" s="86">
        <v>1</v>
      </c>
      <c r="I70" s="88">
        <f>IF(COUNTIF(J70:AW70,"&lt;&gt;")=0,"",SUMPRODUCT(((Recommendations[ImplStatus]="Implemented")+(Recommendations[ImplStatus]="Compensated"))*ISNUMBER(MATCH(Recommendations[Id],J70:AW70,0)))/COUNTIF(J70:AW70,"&lt;&gt;"))</f>
        <v>0</v>
      </c>
      <c r="J70" s="90" t="s">
        <v>34</v>
      </c>
      <c r="K70" s="90" t="s">
        <v>162</v>
      </c>
      <c r="L70" s="90" t="s">
        <v>236</v>
      </c>
      <c r="M70" s="90" t="s">
        <v>375</v>
      </c>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1028</v>
      </c>
      <c r="B71" s="81" t="s">
        <v>1038</v>
      </c>
      <c r="C71" s="83" t="s">
        <v>1039</v>
      </c>
      <c r="D71" s="85" t="s">
        <v>1040</v>
      </c>
      <c r="E71" s="85" t="s">
        <v>1041</v>
      </c>
      <c r="F71" s="86" t="s">
        <v>832</v>
      </c>
      <c r="G71" s="86" t="s">
        <v>817</v>
      </c>
      <c r="H71" s="86">
        <v>1</v>
      </c>
      <c r="I71" s="88">
        <f>IF(COUNTIF(J71:AW71,"&lt;&gt;")=0,"",SUMPRODUCT(((Recommendations[ImplStatus]="Implemented")+(Recommendations[ImplStatus]="Compensated"))*ISNUMBER(MATCH(Recommendations[Id],J71:AW71,0)))/COUNTIF(J71:AW71,"&lt;&gt;"))</f>
        <v>0</v>
      </c>
      <c r="J71" s="90" t="s">
        <v>236</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1028</v>
      </c>
      <c r="B72" s="81" t="s">
        <v>1042</v>
      </c>
      <c r="C72" s="83" t="s">
        <v>1043</v>
      </c>
      <c r="D72" s="85" t="s">
        <v>1044</v>
      </c>
      <c r="E72" s="85" t="s">
        <v>1045</v>
      </c>
      <c r="F72" s="86" t="s">
        <v>1046</v>
      </c>
      <c r="G72" s="86" t="s">
        <v>817</v>
      </c>
      <c r="H72" s="86">
        <v>2</v>
      </c>
      <c r="I72" s="88">
        <f>IF(COUNTIF(J72:AW72,"&lt;&gt;")=0,"",SUMPRODUCT(((Recommendations[ImplStatus]="Implemented")+(Recommendations[ImplStatus]="Compensated"))*ISNUMBER(MATCH(Recommendations[Id],J72:AW72,0)))/COUNTIF(J72:AW72,"&lt;&gt;"))</f>
        <v>0</v>
      </c>
      <c r="J72" s="90" t="s">
        <v>241</v>
      </c>
      <c r="K72" s="90" t="s">
        <v>409</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1028</v>
      </c>
      <c r="B73" s="81" t="s">
        <v>1047</v>
      </c>
      <c r="C73" s="83" t="s">
        <v>1048</v>
      </c>
      <c r="D73" s="85" t="s">
        <v>1049</v>
      </c>
      <c r="E73" s="85" t="s">
        <v>1050</v>
      </c>
      <c r="F73" s="86" t="s">
        <v>832</v>
      </c>
      <c r="G73" s="86" t="s">
        <v>785</v>
      </c>
      <c r="H73" s="86">
        <v>2</v>
      </c>
      <c r="I73" s="88">
        <f>IF(COUNTIF(J73:AW73,"&lt;&gt;")=0,"",SUMPRODUCT(((Recommendations[ImplStatus]="Implemented")+(Recommendations[ImplStatus]="Compensated"))*ISNUMBER(MATCH(Recommendations[Id],J73:AW73,0)))/COUNTIF(J73:AW73,"&lt;&gt;"))</f>
        <v>0</v>
      </c>
      <c r="J73" s="90" t="s">
        <v>162</v>
      </c>
      <c r="K73" s="90" t="s">
        <v>375</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1028</v>
      </c>
      <c r="B74" s="81" t="s">
        <v>1051</v>
      </c>
      <c r="C74" s="83" t="s">
        <v>1052</v>
      </c>
      <c r="D74" s="85" t="s">
        <v>1053</v>
      </c>
      <c r="E74" s="85" t="s">
        <v>1054</v>
      </c>
      <c r="F74" s="86" t="s">
        <v>832</v>
      </c>
      <c r="G74" s="86" t="s">
        <v>785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1028</v>
      </c>
      <c r="B75" s="81" t="s">
        <v>1055</v>
      </c>
      <c r="C75" s="83" t="s">
        <v>1056</v>
      </c>
      <c r="D75" s="85" t="s">
        <v>1057</v>
      </c>
      <c r="E75" s="85" t="s">
        <v>1058</v>
      </c>
      <c r="F75" s="86" t="s">
        <v>832</v>
      </c>
      <c r="G75" s="86" t="s">
        <v>785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1028</v>
      </c>
      <c r="B76" s="81" t="s">
        <v>1059</v>
      </c>
      <c r="C76" s="83" t="s">
        <v>1060</v>
      </c>
      <c r="D76" s="85" t="s">
        <v>1061</v>
      </c>
      <c r="E76" s="85" t="s">
        <v>1062</v>
      </c>
      <c r="F76" s="86" t="s">
        <v>832</v>
      </c>
      <c r="G76" s="86" t="s">
        <v>785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1028</v>
      </c>
      <c r="B77" s="81" t="s">
        <v>1063</v>
      </c>
      <c r="C77" s="83" t="s">
        <v>1064</v>
      </c>
      <c r="D77" s="85" t="s">
        <v>1065</v>
      </c>
      <c r="E77" s="85" t="s">
        <v>1066</v>
      </c>
      <c r="F77" s="86" t="s">
        <v>832</v>
      </c>
      <c r="G77" s="86" t="s">
        <v>785</v>
      </c>
      <c r="H77" s="86">
        <v>2</v>
      </c>
      <c r="I77" s="88">
        <f>IF(COUNTIF(J77:AW77,"&lt;&gt;")=0,"",SUMPRODUCT(((Recommendations[ImplStatus]="Implemented")+(Recommendations[ImplStatus]="Compensated"))*ISNUMBER(MATCH(Recommendations[Id],J77:AW77,0)))/COUNTIF(J77:AW77,"&lt;&gt;"))</f>
        <v>0</v>
      </c>
      <c r="J77" s="90" t="s">
        <v>34</v>
      </c>
      <c r="K77" s="90" t="s">
        <v>454</v>
      </c>
      <c r="L77" s="90" t="s">
        <v>458</v>
      </c>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1028</v>
      </c>
      <c r="B78" s="81" t="s">
        <v>1067</v>
      </c>
      <c r="C78" s="83" t="s">
        <v>1068</v>
      </c>
      <c r="D78" s="85" t="s">
        <v>1069</v>
      </c>
      <c r="E78" s="85" t="s">
        <v>1070</v>
      </c>
      <c r="F78" s="86" t="s">
        <v>832</v>
      </c>
      <c r="G78" s="86" t="s">
        <v>817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1028</v>
      </c>
      <c r="B79" s="81" t="s">
        <v>1071</v>
      </c>
      <c r="C79" s="83" t="s">
        <v>1072</v>
      </c>
      <c r="D79" s="85" t="s">
        <v>1073</v>
      </c>
      <c r="E79" s="85" t="s">
        <v>1074</v>
      </c>
      <c r="F79" s="86" t="s">
        <v>832</v>
      </c>
      <c r="G79" s="86" t="s">
        <v>785</v>
      </c>
      <c r="H79" s="86">
        <v>2</v>
      </c>
      <c r="I79" s="88">
        <f>IF(COUNTIF(J79:AW79,"&lt;&gt;")=0,"",SUMPRODUCT(((Recommendations[ImplStatus]="Implemented")+(Recommendations[ImplStatus]="Compensated"))*ISNUMBER(MATCH(Recommendations[Id],J79:AW79,0)))/COUNTIF(J79:AW79,"&lt;&gt;"))</f>
        <v>0</v>
      </c>
      <c r="J79" s="90" t="s">
        <v>467</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1028</v>
      </c>
      <c r="B80" s="81" t="s">
        <v>1075</v>
      </c>
      <c r="C80" s="83" t="s">
        <v>1076</v>
      </c>
      <c r="D80" s="85" t="s">
        <v>1077</v>
      </c>
      <c r="E80" s="85" t="s">
        <v>1078</v>
      </c>
      <c r="F80" s="86" t="s">
        <v>832</v>
      </c>
      <c r="G80" s="86" t="s">
        <v>785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1079</v>
      </c>
      <c r="B81" s="80">
        <v>9</v>
      </c>
      <c r="C81" s="82" t="s">
        <v>19</v>
      </c>
      <c r="D81" s="84" t="s">
        <v>1080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1079</v>
      </c>
      <c r="B82" s="81" t="s">
        <v>1081</v>
      </c>
      <c r="C82" s="83" t="s">
        <v>1082</v>
      </c>
      <c r="D82" s="85" t="s">
        <v>1083</v>
      </c>
      <c r="E82" s="85" t="s">
        <v>1084</v>
      </c>
      <c r="F82" s="86" t="s">
        <v>800</v>
      </c>
      <c r="G82" s="86" t="s">
        <v>817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1079</v>
      </c>
      <c r="B83" s="81" t="s">
        <v>1085</v>
      </c>
      <c r="C83" s="83" t="s">
        <v>1086</v>
      </c>
      <c r="D83" s="85" t="s">
        <v>1087</v>
      </c>
      <c r="E83" s="85" t="s">
        <v>1088</v>
      </c>
      <c r="F83" s="86" t="s">
        <v>774</v>
      </c>
      <c r="G83" s="86" t="s">
        <v>817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1079</v>
      </c>
      <c r="B84" s="81" t="s">
        <v>1089</v>
      </c>
      <c r="C84" s="83" t="s">
        <v>1090</v>
      </c>
      <c r="D84" s="85" t="s">
        <v>1091</v>
      </c>
      <c r="E84" s="85" t="s">
        <v>1092</v>
      </c>
      <c r="F84" s="86" t="s">
        <v>1046</v>
      </c>
      <c r="G84" s="86" t="s">
        <v>817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1079</v>
      </c>
      <c r="B85" s="81" t="s">
        <v>1093</v>
      </c>
      <c r="C85" s="83" t="s">
        <v>1094</v>
      </c>
      <c r="D85" s="85" t="s">
        <v>1095</v>
      </c>
      <c r="E85" s="85" t="s">
        <v>1096</v>
      </c>
      <c r="F85" s="86" t="s">
        <v>800</v>
      </c>
      <c r="G85" s="86" t="s">
        <v>817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1079</v>
      </c>
      <c r="B86" s="81" t="s">
        <v>1097</v>
      </c>
      <c r="C86" s="83" t="s">
        <v>1098</v>
      </c>
      <c r="D86" s="85" t="s">
        <v>1099</v>
      </c>
      <c r="E86" s="85" t="s">
        <v>1100</v>
      </c>
      <c r="F86" s="86" t="s">
        <v>1046</v>
      </c>
      <c r="G86" s="86" t="s">
        <v>817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1079</v>
      </c>
      <c r="B87" s="81" t="s">
        <v>1101</v>
      </c>
      <c r="C87" s="83" t="s">
        <v>1102</v>
      </c>
      <c r="D87" s="85" t="s">
        <v>1103</v>
      </c>
      <c r="E87" s="85" t="s">
        <v>1104</v>
      </c>
      <c r="F87" s="86" t="s">
        <v>1046</v>
      </c>
      <c r="G87" s="86" t="s">
        <v>817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1079</v>
      </c>
      <c r="B88" s="81" t="s">
        <v>1105</v>
      </c>
      <c r="C88" s="83" t="s">
        <v>1106</v>
      </c>
      <c r="D88" s="85" t="s">
        <v>1107</v>
      </c>
      <c r="E88" s="85" t="s">
        <v>1108</v>
      </c>
      <c r="F88" s="86" t="s">
        <v>1046</v>
      </c>
      <c r="G88" s="86" t="s">
        <v>817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1109</v>
      </c>
      <c r="B89" s="80">
        <v>10</v>
      </c>
      <c r="C89" s="82" t="s">
        <v>19</v>
      </c>
      <c r="D89" s="84" t="s">
        <v>1110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1109</v>
      </c>
      <c r="B90" s="81" t="s">
        <v>1111</v>
      </c>
      <c r="C90" s="83" t="s">
        <v>1112</v>
      </c>
      <c r="D90" s="85" t="s">
        <v>1113</v>
      </c>
      <c r="E90" s="85" t="s">
        <v>1114</v>
      </c>
      <c r="F90" s="86" t="s">
        <v>774</v>
      </c>
      <c r="G90" s="86" t="s">
        <v>785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1109</v>
      </c>
      <c r="B91" s="81" t="s">
        <v>1115</v>
      </c>
      <c r="C91" s="83" t="s">
        <v>1116</v>
      </c>
      <c r="D91" s="85" t="s">
        <v>1117</v>
      </c>
      <c r="E91" s="85" t="s">
        <v>1118</v>
      </c>
      <c r="F91" s="86" t="s">
        <v>774</v>
      </c>
      <c r="G91" s="86" t="s">
        <v>817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1109</v>
      </c>
      <c r="B92" s="81" t="s">
        <v>1119</v>
      </c>
      <c r="C92" s="83" t="s">
        <v>1120</v>
      </c>
      <c r="D92" s="85" t="s">
        <v>1121</v>
      </c>
      <c r="E92" s="85" t="s">
        <v>1122</v>
      </c>
      <c r="F92" s="86" t="s">
        <v>774</v>
      </c>
      <c r="G92" s="86" t="s">
        <v>817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1109</v>
      </c>
      <c r="B93" s="81" t="s">
        <v>1123</v>
      </c>
      <c r="C93" s="83" t="s">
        <v>1124</v>
      </c>
      <c r="D93" s="85" t="s">
        <v>1125</v>
      </c>
      <c r="E93" s="85" t="s">
        <v>1126</v>
      </c>
      <c r="F93" s="86" t="s">
        <v>774</v>
      </c>
      <c r="G93" s="86" t="s">
        <v>785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1109</v>
      </c>
      <c r="B94" s="81" t="s">
        <v>1127</v>
      </c>
      <c r="C94" s="83" t="s">
        <v>1128</v>
      </c>
      <c r="D94" s="85" t="s">
        <v>1129</v>
      </c>
      <c r="E94" s="85" t="s">
        <v>1130</v>
      </c>
      <c r="F94" s="86" t="s">
        <v>774</v>
      </c>
      <c r="G94" s="86" t="s">
        <v>817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1109</v>
      </c>
      <c r="B95" s="81" t="s">
        <v>1131</v>
      </c>
      <c r="C95" s="83" t="s">
        <v>1132</v>
      </c>
      <c r="D95" s="85" t="s">
        <v>1133</v>
      </c>
      <c r="E95" s="85" t="s">
        <v>1134</v>
      </c>
      <c r="F95" s="86" t="s">
        <v>774</v>
      </c>
      <c r="G95" s="86" t="s">
        <v>817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1109</v>
      </c>
      <c r="B96" s="81" t="s">
        <v>1135</v>
      </c>
      <c r="C96" s="83" t="s">
        <v>1136</v>
      </c>
      <c r="D96" s="85" t="s">
        <v>1137</v>
      </c>
      <c r="E96" s="85" t="s">
        <v>1138</v>
      </c>
      <c r="F96" s="86" t="s">
        <v>774</v>
      </c>
      <c r="G96" s="86" t="s">
        <v>785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1139</v>
      </c>
      <c r="B97" s="80">
        <v>11</v>
      </c>
      <c r="C97" s="82" t="s">
        <v>19</v>
      </c>
      <c r="D97" s="84" t="s">
        <v>1140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1139</v>
      </c>
      <c r="B98" s="81" t="s">
        <v>1141</v>
      </c>
      <c r="C98" s="83" t="s">
        <v>1142</v>
      </c>
      <c r="D98" s="85" t="s">
        <v>1143</v>
      </c>
      <c r="E98" s="85" t="s">
        <v>1144</v>
      </c>
      <c r="F98" s="86" t="s">
        <v>892</v>
      </c>
      <c r="G98" s="86" t="s">
        <v>833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1139</v>
      </c>
      <c r="B99" s="81" t="s">
        <v>1145</v>
      </c>
      <c r="C99" s="83" t="s">
        <v>1146</v>
      </c>
      <c r="D99" s="85" t="s">
        <v>1147</v>
      </c>
      <c r="E99" s="85" t="s">
        <v>1148</v>
      </c>
      <c r="F99" s="86" t="s">
        <v>832</v>
      </c>
      <c r="G99" s="86" t="s">
        <v>1149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1139</v>
      </c>
      <c r="B100" s="81" t="s">
        <v>1150</v>
      </c>
      <c r="C100" s="83" t="s">
        <v>1151</v>
      </c>
      <c r="D100" s="85" t="s">
        <v>1152</v>
      </c>
      <c r="E100" s="85" t="s">
        <v>1153</v>
      </c>
      <c r="F100" s="86" t="s">
        <v>832</v>
      </c>
      <c r="G100" s="86" t="s">
        <v>817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1139</v>
      </c>
      <c r="B101" s="81" t="s">
        <v>1154</v>
      </c>
      <c r="C101" s="83" t="s">
        <v>1155</v>
      </c>
      <c r="D101" s="85" t="s">
        <v>1156</v>
      </c>
      <c r="E101" s="85" t="s">
        <v>1157</v>
      </c>
      <c r="F101" s="86" t="s">
        <v>832</v>
      </c>
      <c r="G101" s="86" t="s">
        <v>1149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1139</v>
      </c>
      <c r="B102" s="81" t="s">
        <v>1158</v>
      </c>
      <c r="C102" s="83" t="s">
        <v>1159</v>
      </c>
      <c r="D102" s="85" t="s">
        <v>1160</v>
      </c>
      <c r="E102" s="85" t="s">
        <v>1161</v>
      </c>
      <c r="F102" s="86" t="s">
        <v>832</v>
      </c>
      <c r="G102" s="86" t="s">
        <v>1149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1162</v>
      </c>
      <c r="B103" s="80">
        <v>12</v>
      </c>
      <c r="C103" s="82" t="s">
        <v>19</v>
      </c>
      <c r="D103" s="84" t="s">
        <v>1163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1162</v>
      </c>
      <c r="B104" s="81" t="s">
        <v>1164</v>
      </c>
      <c r="C104" s="83" t="s">
        <v>1165</v>
      </c>
      <c r="D104" s="85" t="s">
        <v>1166</v>
      </c>
      <c r="E104" s="85" t="s">
        <v>1167</v>
      </c>
      <c r="F104" s="86" t="s">
        <v>1046</v>
      </c>
      <c r="G104" s="86" t="s">
        <v>817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1162</v>
      </c>
      <c r="B105" s="81" t="s">
        <v>1168</v>
      </c>
      <c r="C105" s="83" t="s">
        <v>1169</v>
      </c>
      <c r="D105" s="85" t="s">
        <v>1170</v>
      </c>
      <c r="E105" s="85" t="s">
        <v>1171</v>
      </c>
      <c r="F105" s="86" t="s">
        <v>1046</v>
      </c>
      <c r="G105" s="86" t="s">
        <v>817</v>
      </c>
      <c r="H105" s="86">
        <v>2</v>
      </c>
      <c r="I105" s="88">
        <f>IF(COUNTIF(J105:AW105,"&lt;&gt;")=0,"",SUMPRODUCT(((Recommendations[ImplStatus]="Implemented")+(Recommendations[ImplStatus]="Compensated"))*ISNUMBER(MATCH(Recommendations[Id],J105:AW105,0)))/COUNTIF(J105:AW105,"&lt;&gt;"))</f>
        <v>0</v>
      </c>
      <c r="J105" s="90" t="s">
        <v>251</v>
      </c>
      <c r="K105" s="90" t="s">
        <v>256</v>
      </c>
      <c r="L105" s="90" t="s">
        <v>261</v>
      </c>
      <c r="M105" s="90" t="s">
        <v>266</v>
      </c>
      <c r="N105" s="90" t="s">
        <v>271</v>
      </c>
      <c r="O105" s="90" t="s">
        <v>306</v>
      </c>
      <c r="P105" s="90" t="s">
        <v>311</v>
      </c>
      <c r="Q105" s="90" t="s">
        <v>316</v>
      </c>
      <c r="R105" s="90" t="s">
        <v>326</v>
      </c>
      <c r="S105" s="90" t="s">
        <v>331</v>
      </c>
      <c r="T105" s="90" t="s">
        <v>336</v>
      </c>
      <c r="U105" s="90" t="s">
        <v>351</v>
      </c>
      <c r="V105" s="90" t="s">
        <v>462</v>
      </c>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1162</v>
      </c>
      <c r="B106" s="81" t="s">
        <v>1172</v>
      </c>
      <c r="C106" s="83" t="s">
        <v>1173</v>
      </c>
      <c r="D106" s="85" t="s">
        <v>1174</v>
      </c>
      <c r="E106" s="85" t="s">
        <v>1175</v>
      </c>
      <c r="F106" s="86" t="s">
        <v>1046</v>
      </c>
      <c r="G106" s="86" t="s">
        <v>817</v>
      </c>
      <c r="H106" s="86">
        <v>2</v>
      </c>
      <c r="I106" s="88">
        <f>IF(COUNTIF(J106:AW106,"&lt;&gt;")=0,"",SUMPRODUCT(((Recommendations[ImplStatus]="Implemented")+(Recommendations[ImplStatus]="Compensated"))*ISNUMBER(MATCH(Recommendations[Id],J106:AW106,0)))/COUNTIF(J106:AW106,"&lt;&gt;"))</f>
        <v>0</v>
      </c>
      <c r="J106" s="90" t="s">
        <v>472</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1162</v>
      </c>
      <c r="B107" s="81" t="s">
        <v>1176</v>
      </c>
      <c r="C107" s="83" t="s">
        <v>1177</v>
      </c>
      <c r="D107" s="85" t="s">
        <v>1178</v>
      </c>
      <c r="E107" s="85" t="s">
        <v>1179</v>
      </c>
      <c r="F107" s="86" t="s">
        <v>892</v>
      </c>
      <c r="G107" s="86" t="s">
        <v>833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1162</v>
      </c>
      <c r="B108" s="81" t="s">
        <v>1180</v>
      </c>
      <c r="C108" s="83" t="s">
        <v>1181</v>
      </c>
      <c r="D108" s="85" t="s">
        <v>1182</v>
      </c>
      <c r="E108" s="85" t="s">
        <v>1183</v>
      </c>
      <c r="F108" s="86" t="s">
        <v>1046</v>
      </c>
      <c r="G108" s="86" t="s">
        <v>817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1162</v>
      </c>
      <c r="B109" s="81" t="s">
        <v>1184</v>
      </c>
      <c r="C109" s="83" t="s">
        <v>1185</v>
      </c>
      <c r="D109" s="85" t="s">
        <v>1186</v>
      </c>
      <c r="E109" s="85" t="s">
        <v>1187</v>
      </c>
      <c r="F109" s="86" t="s">
        <v>1046</v>
      </c>
      <c r="G109" s="86" t="s">
        <v>817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1162</v>
      </c>
      <c r="B110" s="81" t="s">
        <v>1188</v>
      </c>
      <c r="C110" s="83" t="s">
        <v>1189</v>
      </c>
      <c r="D110" s="85" t="s">
        <v>1190</v>
      </c>
      <c r="E110" s="85" t="s">
        <v>1191</v>
      </c>
      <c r="F110" s="86" t="s">
        <v>774</v>
      </c>
      <c r="G110" s="86" t="s">
        <v>817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1162</v>
      </c>
      <c r="B111" s="81" t="s">
        <v>1192</v>
      </c>
      <c r="C111" s="83" t="s">
        <v>1193</v>
      </c>
      <c r="D111" s="85" t="s">
        <v>1194</v>
      </c>
      <c r="E111" s="85" t="s">
        <v>1195</v>
      </c>
      <c r="F111" s="86" t="s">
        <v>774</v>
      </c>
      <c r="G111" s="86" t="s">
        <v>817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1196</v>
      </c>
      <c r="B112" s="80">
        <v>13</v>
      </c>
      <c r="C112" s="82" t="s">
        <v>19</v>
      </c>
      <c r="D112" s="84" t="s">
        <v>1197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1196</v>
      </c>
      <c r="B113" s="81" t="s">
        <v>1198</v>
      </c>
      <c r="C113" s="83" t="s">
        <v>1199</v>
      </c>
      <c r="D113" s="85" t="s">
        <v>1200</v>
      </c>
      <c r="E113" s="85" t="s">
        <v>1201</v>
      </c>
      <c r="F113" s="86" t="s">
        <v>1046</v>
      </c>
      <c r="G113" s="86" t="s">
        <v>785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1196</v>
      </c>
      <c r="B114" s="81" t="s">
        <v>1202</v>
      </c>
      <c r="C114" s="83" t="s">
        <v>1203</v>
      </c>
      <c r="D114" s="85" t="s">
        <v>1204</v>
      </c>
      <c r="E114" s="85" t="s">
        <v>1205</v>
      </c>
      <c r="F114" s="86" t="s">
        <v>774</v>
      </c>
      <c r="G114" s="86" t="s">
        <v>785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1196</v>
      </c>
      <c r="B115" s="81" t="s">
        <v>1206</v>
      </c>
      <c r="C115" s="83" t="s">
        <v>1207</v>
      </c>
      <c r="D115" s="85" t="s">
        <v>1208</v>
      </c>
      <c r="E115" s="85" t="s">
        <v>1209</v>
      </c>
      <c r="F115" s="86" t="s">
        <v>1046</v>
      </c>
      <c r="G115" s="86" t="s">
        <v>785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1196</v>
      </c>
      <c r="B116" s="81" t="s">
        <v>1210</v>
      </c>
      <c r="C116" s="83" t="s">
        <v>1211</v>
      </c>
      <c r="D116" s="85" t="s">
        <v>1212</v>
      </c>
      <c r="E116" s="85" t="s">
        <v>1213</v>
      </c>
      <c r="F116" s="86" t="s">
        <v>1046</v>
      </c>
      <c r="G116" s="86" t="s">
        <v>817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1196</v>
      </c>
      <c r="B117" s="81" t="s">
        <v>1214</v>
      </c>
      <c r="C117" s="83" t="s">
        <v>1215</v>
      </c>
      <c r="D117" s="85" t="s">
        <v>1216</v>
      </c>
      <c r="E117" s="85" t="s">
        <v>1217</v>
      </c>
      <c r="F117" s="86" t="s">
        <v>774</v>
      </c>
      <c r="G117" s="86" t="s">
        <v>817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1196</v>
      </c>
      <c r="B118" s="81" t="s">
        <v>1218</v>
      </c>
      <c r="C118" s="83" t="s">
        <v>1219</v>
      </c>
      <c r="D118" s="85" t="s">
        <v>1220</v>
      </c>
      <c r="E118" s="85" t="s">
        <v>1221</v>
      </c>
      <c r="F118" s="86" t="s">
        <v>1046</v>
      </c>
      <c r="G118" s="86" t="s">
        <v>785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1196</v>
      </c>
      <c r="B119" s="81" t="s">
        <v>1222</v>
      </c>
      <c r="C119" s="83" t="s">
        <v>1223</v>
      </c>
      <c r="D119" s="85" t="s">
        <v>1224</v>
      </c>
      <c r="E119" s="85" t="s">
        <v>1225</v>
      </c>
      <c r="F119" s="86" t="s">
        <v>774</v>
      </c>
      <c r="G119" s="86" t="s">
        <v>817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1196</v>
      </c>
      <c r="B120" s="81" t="s">
        <v>1226</v>
      </c>
      <c r="C120" s="83" t="s">
        <v>1227</v>
      </c>
      <c r="D120" s="85" t="s">
        <v>1228</v>
      </c>
      <c r="E120" s="85" t="s">
        <v>1229</v>
      </c>
      <c r="F120" s="86" t="s">
        <v>1046</v>
      </c>
      <c r="G120" s="86" t="s">
        <v>817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1196</v>
      </c>
      <c r="B121" s="81" t="s">
        <v>1230</v>
      </c>
      <c r="C121" s="83" t="s">
        <v>1231</v>
      </c>
      <c r="D121" s="85" t="s">
        <v>1232</v>
      </c>
      <c r="E121" s="85" t="s">
        <v>1233</v>
      </c>
      <c r="F121" s="86" t="s">
        <v>1046</v>
      </c>
      <c r="G121" s="86" t="s">
        <v>817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1196</v>
      </c>
      <c r="B122" s="81" t="s">
        <v>1234</v>
      </c>
      <c r="C122" s="83" t="s">
        <v>1235</v>
      </c>
      <c r="D122" s="85" t="s">
        <v>1236</v>
      </c>
      <c r="E122" s="85" t="s">
        <v>1237</v>
      </c>
      <c r="F122" s="86" t="s">
        <v>1046</v>
      </c>
      <c r="G122" s="86" t="s">
        <v>817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1196</v>
      </c>
      <c r="B123" s="81" t="s">
        <v>1238</v>
      </c>
      <c r="C123" s="83" t="s">
        <v>1239</v>
      </c>
      <c r="D123" s="85" t="s">
        <v>1240</v>
      </c>
      <c r="E123" s="85" t="s">
        <v>1241</v>
      </c>
      <c r="F123" s="86" t="s">
        <v>1046</v>
      </c>
      <c r="G123" s="86" t="s">
        <v>785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1242</v>
      </c>
      <c r="B124" s="80">
        <v>14</v>
      </c>
      <c r="C124" s="82" t="s">
        <v>19</v>
      </c>
      <c r="D124" s="84" t="s">
        <v>1243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1242</v>
      </c>
      <c r="B125" s="81" t="s">
        <v>1244</v>
      </c>
      <c r="C125" s="83" t="s">
        <v>1245</v>
      </c>
      <c r="D125" s="85" t="s">
        <v>1246</v>
      </c>
      <c r="E125" s="85" t="s">
        <v>1247</v>
      </c>
      <c r="F125" s="86" t="s">
        <v>892</v>
      </c>
      <c r="G125" s="86" t="s">
        <v>833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1242</v>
      </c>
      <c r="B126" s="81" t="s">
        <v>1248</v>
      </c>
      <c r="C126" s="83" t="s">
        <v>1249</v>
      </c>
      <c r="D126" s="85" t="s">
        <v>1250</v>
      </c>
      <c r="E126" s="85" t="s">
        <v>1251</v>
      </c>
      <c r="F126" s="86" t="s">
        <v>917</v>
      </c>
      <c r="G126" s="86" t="s">
        <v>817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1242</v>
      </c>
      <c r="B127" s="81" t="s">
        <v>1252</v>
      </c>
      <c r="C127" s="83" t="s">
        <v>1253</v>
      </c>
      <c r="D127" s="85" t="s">
        <v>1254</v>
      </c>
      <c r="E127" s="85" t="s">
        <v>1255</v>
      </c>
      <c r="F127" s="86" t="s">
        <v>917</v>
      </c>
      <c r="G127" s="86" t="s">
        <v>817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1242</v>
      </c>
      <c r="B128" s="81" t="s">
        <v>1256</v>
      </c>
      <c r="C128" s="83" t="s">
        <v>1257</v>
      </c>
      <c r="D128" s="85" t="s">
        <v>1258</v>
      </c>
      <c r="E128" s="85" t="s">
        <v>1259</v>
      </c>
      <c r="F128" s="86" t="s">
        <v>917</v>
      </c>
      <c r="G128" s="86" t="s">
        <v>817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1242</v>
      </c>
      <c r="B129" s="81" t="s">
        <v>1260</v>
      </c>
      <c r="C129" s="83" t="s">
        <v>1261</v>
      </c>
      <c r="D129" s="85" t="s">
        <v>1262</v>
      </c>
      <c r="E129" s="85" t="s">
        <v>1263</v>
      </c>
      <c r="F129" s="86" t="s">
        <v>917</v>
      </c>
      <c r="G129" s="86" t="s">
        <v>817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1242</v>
      </c>
      <c r="B130" s="81" t="s">
        <v>1264</v>
      </c>
      <c r="C130" s="83" t="s">
        <v>1265</v>
      </c>
      <c r="D130" s="85" t="s">
        <v>1266</v>
      </c>
      <c r="E130" s="85" t="s">
        <v>1267</v>
      </c>
      <c r="F130" s="86" t="s">
        <v>917</v>
      </c>
      <c r="G130" s="86" t="s">
        <v>817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1242</v>
      </c>
      <c r="B131" s="81" t="s">
        <v>1268</v>
      </c>
      <c r="C131" s="83" t="s">
        <v>1269</v>
      </c>
      <c r="D131" s="85" t="s">
        <v>1270</v>
      </c>
      <c r="E131" s="85" t="s">
        <v>1271</v>
      </c>
      <c r="F131" s="86" t="s">
        <v>917</v>
      </c>
      <c r="G131" s="86" t="s">
        <v>817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1242</v>
      </c>
      <c r="B132" s="81" t="s">
        <v>1272</v>
      </c>
      <c r="C132" s="83" t="s">
        <v>1273</v>
      </c>
      <c r="D132" s="85" t="s">
        <v>1274</v>
      </c>
      <c r="E132" s="85" t="s">
        <v>1275</v>
      </c>
      <c r="F132" s="86" t="s">
        <v>917</v>
      </c>
      <c r="G132" s="86" t="s">
        <v>817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1242</v>
      </c>
      <c r="B133" s="81" t="s">
        <v>1276</v>
      </c>
      <c r="C133" s="83" t="s">
        <v>1277</v>
      </c>
      <c r="D133" s="85" t="s">
        <v>1278</v>
      </c>
      <c r="E133" s="85" t="s">
        <v>1279</v>
      </c>
      <c r="F133" s="86" t="s">
        <v>917</v>
      </c>
      <c r="G133" s="86" t="s">
        <v>817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1280</v>
      </c>
      <c r="B134" s="80">
        <v>15</v>
      </c>
      <c r="C134" s="82" t="s">
        <v>19</v>
      </c>
      <c r="D134" s="84" t="s">
        <v>1281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1280</v>
      </c>
      <c r="B135" s="81" t="s">
        <v>1282</v>
      </c>
      <c r="C135" s="83" t="s">
        <v>1283</v>
      </c>
      <c r="D135" s="85" t="s">
        <v>1284</v>
      </c>
      <c r="E135" s="85" t="s">
        <v>1285</v>
      </c>
      <c r="F135" s="86" t="s">
        <v>917</v>
      </c>
      <c r="G135" s="86" t="s">
        <v>775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1280</v>
      </c>
      <c r="B136" s="81" t="s">
        <v>1286</v>
      </c>
      <c r="C136" s="83" t="s">
        <v>1287</v>
      </c>
      <c r="D136" s="85" t="s">
        <v>1288</v>
      </c>
      <c r="E136" s="85" t="s">
        <v>1289</v>
      </c>
      <c r="F136" s="86" t="s">
        <v>892</v>
      </c>
      <c r="G136" s="86" t="s">
        <v>833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1280</v>
      </c>
      <c r="B137" s="81" t="s">
        <v>1290</v>
      </c>
      <c r="C137" s="83" t="s">
        <v>1291</v>
      </c>
      <c r="D137" s="85" t="s">
        <v>1292</v>
      </c>
      <c r="E137" s="85" t="s">
        <v>1293</v>
      </c>
      <c r="F137" s="86" t="s">
        <v>917</v>
      </c>
      <c r="G137" s="86" t="s">
        <v>833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1280</v>
      </c>
      <c r="B138" s="81" t="s">
        <v>1294</v>
      </c>
      <c r="C138" s="83" t="s">
        <v>1295</v>
      </c>
      <c r="D138" s="85" t="s">
        <v>1296</v>
      </c>
      <c r="E138" s="85" t="s">
        <v>1297</v>
      </c>
      <c r="F138" s="86" t="s">
        <v>892</v>
      </c>
      <c r="G138" s="86" t="s">
        <v>833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1280</v>
      </c>
      <c r="B139" s="81" t="s">
        <v>1298</v>
      </c>
      <c r="C139" s="83" t="s">
        <v>1299</v>
      </c>
      <c r="D139" s="85" t="s">
        <v>1300</v>
      </c>
      <c r="E139" s="85" t="s">
        <v>1301</v>
      </c>
      <c r="F139" s="86" t="s">
        <v>917</v>
      </c>
      <c r="G139" s="86" t="s">
        <v>833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1280</v>
      </c>
      <c r="B140" s="81" t="s">
        <v>1302</v>
      </c>
      <c r="C140" s="83" t="s">
        <v>1303</v>
      </c>
      <c r="D140" s="85" t="s">
        <v>1304</v>
      </c>
      <c r="E140" s="85" t="s">
        <v>1305</v>
      </c>
      <c r="F140" s="86" t="s">
        <v>832</v>
      </c>
      <c r="G140" s="86" t="s">
        <v>833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1280</v>
      </c>
      <c r="B141" s="81" t="s">
        <v>1306</v>
      </c>
      <c r="C141" s="83" t="s">
        <v>1307</v>
      </c>
      <c r="D141" s="85" t="s">
        <v>1308</v>
      </c>
      <c r="E141" s="85" t="s">
        <v>1309</v>
      </c>
      <c r="F141" s="86" t="s">
        <v>832</v>
      </c>
      <c r="G141" s="86" t="s">
        <v>817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1310</v>
      </c>
      <c r="B142" s="80">
        <v>16</v>
      </c>
      <c r="C142" s="82" t="s">
        <v>19</v>
      </c>
      <c r="D142" s="84" t="s">
        <v>1311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1310</v>
      </c>
      <c r="B143" s="81" t="s">
        <v>1312</v>
      </c>
      <c r="C143" s="83" t="s">
        <v>1313</v>
      </c>
      <c r="D143" s="85" t="s">
        <v>1314</v>
      </c>
      <c r="E143" s="85" t="s">
        <v>1315</v>
      </c>
      <c r="F143" s="86" t="s">
        <v>892</v>
      </c>
      <c r="G143" s="86" t="s">
        <v>833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1310</v>
      </c>
      <c r="B144" s="81" t="s">
        <v>1316</v>
      </c>
      <c r="C144" s="83" t="s">
        <v>1317</v>
      </c>
      <c r="D144" s="85" t="s">
        <v>1318</v>
      </c>
      <c r="E144" s="85" t="s">
        <v>1319</v>
      </c>
      <c r="F144" s="86" t="s">
        <v>892</v>
      </c>
      <c r="G144" s="86" t="s">
        <v>833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1310</v>
      </c>
      <c r="B145" s="81" t="s">
        <v>1320</v>
      </c>
      <c r="C145" s="83" t="s">
        <v>1321</v>
      </c>
      <c r="D145" s="85" t="s">
        <v>1322</v>
      </c>
      <c r="E145" s="85" t="s">
        <v>1323</v>
      </c>
      <c r="F145" s="86" t="s">
        <v>800</v>
      </c>
      <c r="G145" s="86" t="s">
        <v>785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1310</v>
      </c>
      <c r="B146" s="81" t="s">
        <v>1324</v>
      </c>
      <c r="C146" s="83" t="s">
        <v>1325</v>
      </c>
      <c r="D146" s="85" t="s">
        <v>1326</v>
      </c>
      <c r="E146" s="85" t="s">
        <v>1327</v>
      </c>
      <c r="F146" s="86" t="s">
        <v>800</v>
      </c>
      <c r="G146" s="86" t="s">
        <v>775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1310</v>
      </c>
      <c r="B147" s="81" t="s">
        <v>1328</v>
      </c>
      <c r="C147" s="83" t="s">
        <v>1329</v>
      </c>
      <c r="D147" s="85" t="s">
        <v>1330</v>
      </c>
      <c r="E147" s="85" t="s">
        <v>1331</v>
      </c>
      <c r="F147" s="86" t="s">
        <v>800</v>
      </c>
      <c r="G147" s="86" t="s">
        <v>817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1310</v>
      </c>
      <c r="B148" s="81" t="s">
        <v>1332</v>
      </c>
      <c r="C148" s="83" t="s">
        <v>1333</v>
      </c>
      <c r="D148" s="85" t="s">
        <v>1334</v>
      </c>
      <c r="E148" s="85" t="s">
        <v>1335</v>
      </c>
      <c r="F148" s="86" t="s">
        <v>892</v>
      </c>
      <c r="G148" s="86" t="s">
        <v>833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1310</v>
      </c>
      <c r="B149" s="81" t="s">
        <v>1336</v>
      </c>
      <c r="C149" s="83" t="s">
        <v>1337</v>
      </c>
      <c r="D149" s="85" t="s">
        <v>1338</v>
      </c>
      <c r="E149" s="85" t="s">
        <v>1339</v>
      </c>
      <c r="F149" s="86" t="s">
        <v>800</v>
      </c>
      <c r="G149" s="86" t="s">
        <v>817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1310</v>
      </c>
      <c r="B150" s="81" t="s">
        <v>1340</v>
      </c>
      <c r="C150" s="83" t="s">
        <v>1341</v>
      </c>
      <c r="D150" s="85" t="s">
        <v>1342</v>
      </c>
      <c r="E150" s="85" t="s">
        <v>1343</v>
      </c>
      <c r="F150" s="86" t="s">
        <v>1046</v>
      </c>
      <c r="G150" s="86" t="s">
        <v>817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1310</v>
      </c>
      <c r="B151" s="81" t="s">
        <v>1344</v>
      </c>
      <c r="C151" s="83" t="s">
        <v>1345</v>
      </c>
      <c r="D151" s="85" t="s">
        <v>1346</v>
      </c>
      <c r="E151" s="85" t="s">
        <v>1347</v>
      </c>
      <c r="F151" s="86" t="s">
        <v>917</v>
      </c>
      <c r="G151" s="86" t="s">
        <v>817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1310</v>
      </c>
      <c r="B152" s="81" t="s">
        <v>1348</v>
      </c>
      <c r="C152" s="83" t="s">
        <v>1349</v>
      </c>
      <c r="D152" s="85" t="s">
        <v>1350</v>
      </c>
      <c r="E152" s="85" t="s">
        <v>1351</v>
      </c>
      <c r="F152" s="86" t="s">
        <v>800</v>
      </c>
      <c r="G152" s="86" t="s">
        <v>817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1310</v>
      </c>
      <c r="B153" s="81" t="s">
        <v>1352</v>
      </c>
      <c r="C153" s="83" t="s">
        <v>1353</v>
      </c>
      <c r="D153" s="85" t="s">
        <v>1354</v>
      </c>
      <c r="E153" s="85" t="s">
        <v>1355</v>
      </c>
      <c r="F153" s="86" t="s">
        <v>800</v>
      </c>
      <c r="G153" s="86" t="s">
        <v>817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1310</v>
      </c>
      <c r="B154" s="81" t="s">
        <v>1356</v>
      </c>
      <c r="C154" s="83" t="s">
        <v>1357</v>
      </c>
      <c r="D154" s="85" t="s">
        <v>1358</v>
      </c>
      <c r="E154" s="85" t="s">
        <v>1359</v>
      </c>
      <c r="F154" s="86" t="s">
        <v>800</v>
      </c>
      <c r="G154" s="86" t="s">
        <v>817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1310</v>
      </c>
      <c r="B155" s="81" t="s">
        <v>1360</v>
      </c>
      <c r="C155" s="83" t="s">
        <v>1361</v>
      </c>
      <c r="D155" s="85" t="s">
        <v>1362</v>
      </c>
      <c r="E155" s="85" t="s">
        <v>1363</v>
      </c>
      <c r="F155" s="86" t="s">
        <v>800</v>
      </c>
      <c r="G155" s="86" t="s">
        <v>785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1310</v>
      </c>
      <c r="B156" s="81" t="s">
        <v>1364</v>
      </c>
      <c r="C156" s="83" t="s">
        <v>1365</v>
      </c>
      <c r="D156" s="85" t="s">
        <v>1366</v>
      </c>
      <c r="E156" s="85" t="s">
        <v>1367</v>
      </c>
      <c r="F156" s="86" t="s">
        <v>800</v>
      </c>
      <c r="G156" s="86" t="s">
        <v>817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1368</v>
      </c>
      <c r="B157" s="80">
        <v>17</v>
      </c>
      <c r="C157" s="82" t="s">
        <v>19</v>
      </c>
      <c r="D157" s="84" t="s">
        <v>1369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1368</v>
      </c>
      <c r="B158" s="81" t="s">
        <v>1370</v>
      </c>
      <c r="C158" s="83" t="s">
        <v>1371</v>
      </c>
      <c r="D158" s="85" t="s">
        <v>1372</v>
      </c>
      <c r="E158" s="85" t="s">
        <v>1373</v>
      </c>
      <c r="F158" s="86" t="s">
        <v>917</v>
      </c>
      <c r="G158" s="86" t="s">
        <v>780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1368</v>
      </c>
      <c r="B159" s="81" t="s">
        <v>1374</v>
      </c>
      <c r="C159" s="83" t="s">
        <v>1375</v>
      </c>
      <c r="D159" s="85" t="s">
        <v>1376</v>
      </c>
      <c r="E159" s="85" t="s">
        <v>1377</v>
      </c>
      <c r="F159" s="86" t="s">
        <v>892</v>
      </c>
      <c r="G159" s="86" t="s">
        <v>833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1368</v>
      </c>
      <c r="B160" s="81" t="s">
        <v>1378</v>
      </c>
      <c r="C160" s="83" t="s">
        <v>1379</v>
      </c>
      <c r="D160" s="85" t="s">
        <v>1380</v>
      </c>
      <c r="E160" s="85" t="s">
        <v>1381</v>
      </c>
      <c r="F160" s="86" t="s">
        <v>892</v>
      </c>
      <c r="G160" s="86" t="s">
        <v>833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1368</v>
      </c>
      <c r="B161" s="81" t="s">
        <v>1382</v>
      </c>
      <c r="C161" s="83" t="s">
        <v>1383</v>
      </c>
      <c r="D161" s="85" t="s">
        <v>1384</v>
      </c>
      <c r="E161" s="85" t="s">
        <v>1385</v>
      </c>
      <c r="F161" s="86" t="s">
        <v>892</v>
      </c>
      <c r="G161" s="86" t="s">
        <v>833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1368</v>
      </c>
      <c r="B162" s="81" t="s">
        <v>1386</v>
      </c>
      <c r="C162" s="83" t="s">
        <v>1387</v>
      </c>
      <c r="D162" s="85" t="s">
        <v>1388</v>
      </c>
      <c r="E162" s="85" t="s">
        <v>1389</v>
      </c>
      <c r="F162" s="86" t="s">
        <v>917</v>
      </c>
      <c r="G162" s="86" t="s">
        <v>780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1368</v>
      </c>
      <c r="B163" s="81" t="s">
        <v>1390</v>
      </c>
      <c r="C163" s="83" t="s">
        <v>1391</v>
      </c>
      <c r="D163" s="85" t="s">
        <v>1392</v>
      </c>
      <c r="E163" s="85" t="s">
        <v>1393</v>
      </c>
      <c r="F163" s="86" t="s">
        <v>917</v>
      </c>
      <c r="G163" s="86" t="s">
        <v>780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1368</v>
      </c>
      <c r="B164" s="81" t="s">
        <v>1394</v>
      </c>
      <c r="C164" s="83" t="s">
        <v>1395</v>
      </c>
      <c r="D164" s="85" t="s">
        <v>1396</v>
      </c>
      <c r="E164" s="85" t="s">
        <v>1397</v>
      </c>
      <c r="F164" s="86" t="s">
        <v>917</v>
      </c>
      <c r="G164" s="86" t="s">
        <v>1149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1368</v>
      </c>
      <c r="B165" s="81" t="s">
        <v>1398</v>
      </c>
      <c r="C165" s="83" t="s">
        <v>1399</v>
      </c>
      <c r="D165" s="85" t="s">
        <v>1400</v>
      </c>
      <c r="E165" s="85" t="s">
        <v>1401</v>
      </c>
      <c r="F165" s="86" t="s">
        <v>917</v>
      </c>
      <c r="G165" s="86" t="s">
        <v>1149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1368</v>
      </c>
      <c r="B166" s="81" t="s">
        <v>1402</v>
      </c>
      <c r="C166" s="83" t="s">
        <v>1403</v>
      </c>
      <c r="D166" s="85" t="s">
        <v>1404</v>
      </c>
      <c r="E166" s="85" t="s">
        <v>1405</v>
      </c>
      <c r="F166" s="86" t="s">
        <v>892</v>
      </c>
      <c r="G166" s="86" t="s">
        <v>1149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1406</v>
      </c>
      <c r="B167" s="80">
        <v>18</v>
      </c>
      <c r="C167" s="82" t="s">
        <v>19</v>
      </c>
      <c r="D167" s="84" t="s">
        <v>1407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1406</v>
      </c>
      <c r="B168" s="81" t="s">
        <v>1408</v>
      </c>
      <c r="C168" s="83" t="s">
        <v>1409</v>
      </c>
      <c r="D168" s="85" t="s">
        <v>1410</v>
      </c>
      <c r="E168" s="85" t="s">
        <v>1411</v>
      </c>
      <c r="F168" s="86" t="s">
        <v>892</v>
      </c>
      <c r="G168" s="86" t="s">
        <v>833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1406</v>
      </c>
      <c r="B169" s="81" t="s">
        <v>1412</v>
      </c>
      <c r="C169" s="83" t="s">
        <v>1413</v>
      </c>
      <c r="D169" s="85" t="s">
        <v>1414</v>
      </c>
      <c r="E169" s="85" t="s">
        <v>1415</v>
      </c>
      <c r="F169" s="86" t="s">
        <v>1046</v>
      </c>
      <c r="G169" s="86" t="s">
        <v>785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1406</v>
      </c>
      <c r="B170" s="81" t="s">
        <v>1416</v>
      </c>
      <c r="C170" s="83" t="s">
        <v>1417</v>
      </c>
      <c r="D170" s="85" t="s">
        <v>1418</v>
      </c>
      <c r="E170" s="85" t="s">
        <v>1419</v>
      </c>
      <c r="F170" s="86" t="s">
        <v>1046</v>
      </c>
      <c r="G170" s="86" t="s">
        <v>817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1406</v>
      </c>
      <c r="B171" s="81" t="s">
        <v>1420</v>
      </c>
      <c r="C171" s="83" t="s">
        <v>1421</v>
      </c>
      <c r="D171" s="85" t="s">
        <v>1422</v>
      </c>
      <c r="E171" s="85" t="s">
        <v>1423</v>
      </c>
      <c r="F171" s="86" t="s">
        <v>1046</v>
      </c>
      <c r="G171" s="86" t="s">
        <v>817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1406</v>
      </c>
      <c r="B172" s="91" t="s">
        <v>1424</v>
      </c>
      <c r="C172" s="92" t="s">
        <v>1425</v>
      </c>
      <c r="D172" s="93" t="s">
        <v>1426</v>
      </c>
      <c r="E172" s="93" t="s">
        <v>1427</v>
      </c>
      <c r="F172" s="94" t="s">
        <v>1046</v>
      </c>
      <c r="G172" s="94" t="s">
        <v>785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482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IFERROR(INDEX('Recommendations'!$G$2:$G$109, MATCH(J2,'Recommendations'!$A$2:$A$109,0))="Implemented", FALSE))</xm:f>
            <x14:dxf>
              <font>
                <color rgb="FF000000"/>
              </font>
              <fill>
                <patternFill>
                  <bgColor rgb="FF3C7D22"/>
                </patternFill>
              </fill>
            </x14:dxf>
          </x14:cfRule>
          <x14:cfRule type="expression" priority="2" id="{00000000-000E-0000-0400-000002000000}">
            <xm:f>AND(J2&lt;&gt;"", IFERROR(INDEX('Recommendations'!$G$2:$G$109, MATCH(J2,'Recommendations'!$A$2:$A$109,0))="Compensated", FALSE))</xm:f>
            <x14:dxf>
              <font>
                <color rgb="FF000000"/>
              </font>
              <fill>
                <patternFill>
                  <bgColor rgb="FFC6E0B4"/>
                </patternFill>
              </fill>
            </x14:dxf>
          </x14:cfRule>
          <x14:cfRule type="expression" priority="3" id="{00000000-000E-0000-0400-000003000000}">
            <xm:f>AND(J2&lt;&gt;"", IFERROR(INDEX('Recommendations'!$G$2:$G$109, MATCH(J2,'Recommendations'!$A$2:$A$109,0))="Testing", FALSE))</xm:f>
            <x14:dxf>
              <font>
                <color rgb="FF000000"/>
              </font>
              <fill>
                <patternFill>
                  <bgColor rgb="FFFFC000"/>
                </patternFill>
              </fill>
            </x14:dxf>
          </x14:cfRule>
          <x14:cfRule type="expression" priority="4" id="{00000000-000E-0000-0400-000004000000}">
            <xm:f>AND(J2&lt;&gt;"", IFERROR(INDEX('Recommendations'!$G$2:$G$109, MATCH(J2,'Recommendations'!$A$2:$A$109,0))="Failed", FALSE))</xm:f>
            <x14:dxf>
              <font>
                <color rgb="FF000000"/>
              </font>
              <fill>
                <patternFill>
                  <bgColor rgb="FFD82891"/>
                </patternFill>
              </fill>
            </x14:dxf>
          </x14:cfRule>
          <x14:cfRule type="expression" priority="5" id="{00000000-000E-0000-0400-000005000000}">
            <xm:f>AND(J2&lt;&gt;"", IFERROR(INDEX('Recommendations'!$G$2:$G$109, MATCH(J2,'Recommendations'!$A$2:$A$109,0))="Risk Accepted", FALSE))</xm:f>
            <x14:dxf>
              <font>
                <color rgb="FF000000"/>
              </font>
              <fill>
                <patternFill>
                  <bgColor rgb="FFD9D9D9"/>
                </patternFill>
              </fill>
            </x14:dxf>
          </x14:cfRule>
          <x14:cfRule type="expression" priority="6" id="{00000000-000E-0000-0400-000006000000}">
            <xm:f>AND(J2&lt;&gt;"", IFERROR(INDEX('Recommendations'!$G$2:$G$109, MATCH(J2,'Recommendations'!$A$2:$A$109,0))="N/A",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1428</v>
      </c>
      <c r="C1" s="121" t="s">
        <v>9</v>
      </c>
      <c r="D1" s="121" t="s">
        <v>633</v>
      </c>
      <c r="E1" s="121" t="s">
        <v>1429</v>
      </c>
      <c r="F1" s="121" t="s">
        <v>1430</v>
      </c>
      <c r="G1" s="121" t="s">
        <v>727</v>
      </c>
      <c r="H1" s="121" t="s">
        <v>728</v>
      </c>
      <c r="I1" s="121" t="s">
        <v>729</v>
      </c>
      <c r="J1" s="121" t="s">
        <v>730</v>
      </c>
      <c r="K1" s="121" t="s">
        <v>731</v>
      </c>
      <c r="L1" s="121" t="s">
        <v>732</v>
      </c>
      <c r="M1" s="121" t="s">
        <v>733</v>
      </c>
      <c r="N1" s="121" t="s">
        <v>734</v>
      </c>
      <c r="O1" s="121" t="s">
        <v>735</v>
      </c>
      <c r="P1" s="121" t="s">
        <v>736</v>
      </c>
      <c r="Q1" s="121" t="s">
        <v>737</v>
      </c>
      <c r="R1" s="121" t="s">
        <v>738</v>
      </c>
      <c r="S1" s="121" t="s">
        <v>739</v>
      </c>
      <c r="T1" s="121" t="s">
        <v>740</v>
      </c>
      <c r="U1" s="121" t="s">
        <v>741</v>
      </c>
      <c r="V1" s="121" t="s">
        <v>742</v>
      </c>
      <c r="W1" s="121" t="s">
        <v>743</v>
      </c>
      <c r="X1" s="121" t="s">
        <v>744</v>
      </c>
      <c r="Y1" s="121" t="s">
        <v>745</v>
      </c>
      <c r="Z1" s="121" t="s">
        <v>746</v>
      </c>
      <c r="AA1" s="121" t="s">
        <v>747</v>
      </c>
      <c r="AB1" s="121" t="s">
        <v>748</v>
      </c>
      <c r="AC1" s="121" t="s">
        <v>749</v>
      </c>
      <c r="AD1" s="121" t="s">
        <v>750</v>
      </c>
      <c r="AE1" s="121" t="s">
        <v>751</v>
      </c>
      <c r="AF1" s="121" t="s">
        <v>752</v>
      </c>
      <c r="AG1" s="121" t="s">
        <v>753</v>
      </c>
      <c r="AH1" s="121" t="s">
        <v>754</v>
      </c>
      <c r="AI1" s="121" t="s">
        <v>755</v>
      </c>
      <c r="AJ1" s="121" t="s">
        <v>756</v>
      </c>
      <c r="AK1" s="121" t="s">
        <v>757</v>
      </c>
      <c r="AL1" s="121" t="s">
        <v>758</v>
      </c>
      <c r="AM1" s="121" t="s">
        <v>759</v>
      </c>
      <c r="AN1" s="121" t="s">
        <v>760</v>
      </c>
      <c r="AO1" s="121" t="s">
        <v>761</v>
      </c>
      <c r="AP1" s="121" t="s">
        <v>762</v>
      </c>
      <c r="AQ1" s="121" t="s">
        <v>763</v>
      </c>
      <c r="AR1" s="121" t="s">
        <v>764</v>
      </c>
      <c r="AS1" s="121" t="s">
        <v>765</v>
      </c>
      <c r="AT1" s="121" t="s">
        <v>766</v>
      </c>
      <c r="AU1" s="122" t="s">
        <v>767</v>
      </c>
    </row>
    <row r="2" spans="1:47" ht="60" customHeight="1" x14ac:dyDescent="0.35">
      <c r="A2" s="116" t="s">
        <v>1431</v>
      </c>
      <c r="B2" s="106" t="s">
        <v>1432</v>
      </c>
      <c r="C2" s="107" t="s">
        <v>1433</v>
      </c>
      <c r="D2" s="107" t="s">
        <v>1434</v>
      </c>
      <c r="E2" s="107" t="s">
        <v>1435</v>
      </c>
      <c r="F2" s="108" t="s">
        <v>1436</v>
      </c>
      <c r="G2" s="109">
        <f>IF(COUNTIF(H2:AU2,"&lt;&gt;")=0,"",SUMPRODUCT(((Recommendations[ImplStatus]="Implemented")+(Recommendations[ImplStatus]="Compensated"))*ISNUMBER(MATCH(Recommendations[Id],H2:AU2,0)))/COUNTIF(H2:AU2,"&lt;&gt;"))</f>
        <v>0</v>
      </c>
      <c r="H2" s="110" t="s">
        <v>39</v>
      </c>
      <c r="I2" s="110" t="s">
        <v>44</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1437</v>
      </c>
      <c r="B3" s="106" t="s">
        <v>1438</v>
      </c>
      <c r="C3" s="107" t="s">
        <v>1439</v>
      </c>
      <c r="D3" s="107" t="s">
        <v>1440</v>
      </c>
      <c r="E3" s="107" t="s">
        <v>1441</v>
      </c>
      <c r="F3" s="108" t="s">
        <v>1442</v>
      </c>
      <c r="G3" s="109">
        <f>IF(COUNTIF(H3:AU3,"&lt;&gt;")=0,"",SUMPRODUCT(((Recommendations[ImplStatus]="Implemented")+(Recommendations[ImplStatus]="Compensated"))*ISNUMBER(MATCH(Recommendations[Id],H3:AU3,0)))/COUNTIF(H3:AU3,"&lt;&gt;"))</f>
        <v>0</v>
      </c>
      <c r="H3" s="110" t="s">
        <v>196</v>
      </c>
      <c r="I3" s="110" t="s">
        <v>388</v>
      </c>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1443</v>
      </c>
      <c r="B4" s="106" t="s">
        <v>1444</v>
      </c>
      <c r="C4" s="107" t="s">
        <v>1445</v>
      </c>
      <c r="D4" s="107" t="s">
        <v>1446</v>
      </c>
      <c r="E4" s="107" t="s">
        <v>1447</v>
      </c>
      <c r="F4" s="108" t="s">
        <v>1448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1449</v>
      </c>
      <c r="B5" s="106" t="s">
        <v>1450</v>
      </c>
      <c r="C5" s="107" t="s">
        <v>1451</v>
      </c>
      <c r="D5" s="107" t="s">
        <v>1452</v>
      </c>
      <c r="E5" s="107" t="s">
        <v>1453</v>
      </c>
      <c r="F5" s="108" t="s">
        <v>1454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1455</v>
      </c>
      <c r="B6" s="106" t="s">
        <v>1456</v>
      </c>
      <c r="C6" s="107" t="s">
        <v>1457</v>
      </c>
      <c r="D6" s="107" t="s">
        <v>1458</v>
      </c>
      <c r="E6" s="107" t="s">
        <v>19</v>
      </c>
      <c r="F6" s="108" t="s">
        <v>1459</v>
      </c>
      <c r="G6" s="109">
        <f>IF(COUNTIF(H6:AU6,"&lt;&gt;")=0,"",SUMPRODUCT(((Recommendations[ImplStatus]="Implemented")+(Recommendations[ImplStatus]="Compensated"))*ISNUMBER(MATCH(Recommendations[Id],H6:AU6,0)))/COUNTIF(H6:AU6,"&lt;&gt;"))</f>
        <v>0</v>
      </c>
      <c r="H6" s="110" t="s">
        <v>286</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1460</v>
      </c>
      <c r="B7" s="106" t="s">
        <v>10</v>
      </c>
      <c r="C7" s="107" t="s">
        <v>1461</v>
      </c>
      <c r="D7" s="107" t="s">
        <v>1462</v>
      </c>
      <c r="E7" s="107" t="s">
        <v>19</v>
      </c>
      <c r="F7" s="108" t="s">
        <v>1463</v>
      </c>
      <c r="G7" s="109">
        <f>IF(COUNTIF(H7:AU7,"&lt;&gt;")=0,"",SUMPRODUCT(((Recommendations[ImplStatus]="Implemented")+(Recommendations[ImplStatus]="Compensated"))*ISNUMBER(MATCH(Recommendations[Id],H7:AU7,0)))/COUNTIF(H7:AU7,"&lt;&gt;"))</f>
        <v>0</v>
      </c>
      <c r="H7" s="110" t="s">
        <v>34</v>
      </c>
      <c r="I7" s="110" t="s">
        <v>162</v>
      </c>
      <c r="J7" s="110" t="s">
        <v>236</v>
      </c>
      <c r="K7" s="110" t="s">
        <v>375</v>
      </c>
      <c r="L7" s="110" t="s">
        <v>454</v>
      </c>
      <c r="M7" s="110" t="s">
        <v>458</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1464</v>
      </c>
      <c r="B8" s="106" t="s">
        <v>1465</v>
      </c>
      <c r="C8" s="107" t="s">
        <v>1466</v>
      </c>
      <c r="D8" s="107" t="s">
        <v>1467</v>
      </c>
      <c r="E8" s="107" t="s">
        <v>19</v>
      </c>
      <c r="F8" s="108" t="s">
        <v>1468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1469</v>
      </c>
      <c r="B9" s="106" t="s">
        <v>1470</v>
      </c>
      <c r="C9" s="107" t="s">
        <v>1471</v>
      </c>
      <c r="D9" s="107" t="s">
        <v>1472</v>
      </c>
      <c r="E9" s="107" t="s">
        <v>19</v>
      </c>
      <c r="F9" s="108" t="s">
        <v>1473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1474</v>
      </c>
      <c r="B10" s="106" t="s">
        <v>1475</v>
      </c>
      <c r="C10" s="107" t="s">
        <v>1476</v>
      </c>
      <c r="D10" s="107" t="s">
        <v>1477</v>
      </c>
      <c r="E10" s="107" t="s">
        <v>19</v>
      </c>
      <c r="F10" s="108" t="s">
        <v>1478</v>
      </c>
      <c r="G10" s="109">
        <f>IF(COUNTIF(H10:AU10,"&lt;&gt;")=0,"",SUMPRODUCT(((Recommendations[ImplStatus]="Implemented")+(Recommendations[ImplStatus]="Compensated"))*ISNUMBER(MATCH(Recommendations[Id],H10:AU10,0)))/COUNTIF(H10:AU10,"&lt;&gt;"))</f>
        <v>0</v>
      </c>
      <c r="H10" s="110" t="s">
        <v>246</v>
      </c>
      <c r="I10" s="110" t="s">
        <v>411</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1479</v>
      </c>
      <c r="B11" s="106" t="s">
        <v>1480</v>
      </c>
      <c r="C11" s="107" t="s">
        <v>1481</v>
      </c>
      <c r="D11" s="107" t="s">
        <v>1482</v>
      </c>
      <c r="E11" s="107" t="s">
        <v>19</v>
      </c>
      <c r="F11" s="108" t="s">
        <v>1483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1484</v>
      </c>
      <c r="B12" s="106" t="s">
        <v>1485</v>
      </c>
      <c r="C12" s="107" t="s">
        <v>1486</v>
      </c>
      <c r="D12" s="107" t="s">
        <v>1487</v>
      </c>
      <c r="E12" s="107" t="s">
        <v>19</v>
      </c>
      <c r="F12" s="108" t="s">
        <v>1488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1489</v>
      </c>
      <c r="B13" s="106" t="s">
        <v>1490</v>
      </c>
      <c r="C13" s="107" t="s">
        <v>1491</v>
      </c>
      <c r="D13" s="107" t="s">
        <v>1492</v>
      </c>
      <c r="E13" s="107" t="s">
        <v>19</v>
      </c>
      <c r="F13" s="108" t="s">
        <v>1493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1494</v>
      </c>
      <c r="B14" s="106" t="s">
        <v>1495</v>
      </c>
      <c r="C14" s="107" t="s">
        <v>1496</v>
      </c>
      <c r="D14" s="107" t="s">
        <v>1497</v>
      </c>
      <c r="E14" s="107" t="s">
        <v>19</v>
      </c>
      <c r="F14" s="108" t="s">
        <v>1498</v>
      </c>
      <c r="G14" s="109">
        <f>IF(COUNTIF(H14:AU14,"&lt;&gt;")=0,"",SUMPRODUCT(((Recommendations[ImplStatus]="Implemented")+(Recommendations[ImplStatus]="Compensated"))*ISNUMBER(MATCH(Recommendations[Id],H14:AU14,0)))/COUNTIF(H14:AU14,"&lt;&gt;"))</f>
        <v>0</v>
      </c>
      <c r="H14" s="110" t="s">
        <v>181</v>
      </c>
      <c r="I14" s="110" t="s">
        <v>186</v>
      </c>
      <c r="J14" s="110" t="s">
        <v>191</v>
      </c>
      <c r="K14" s="110" t="s">
        <v>321</v>
      </c>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1499</v>
      </c>
      <c r="B15" s="106" t="s">
        <v>1500</v>
      </c>
      <c r="C15" s="107" t="s">
        <v>1501</v>
      </c>
      <c r="D15" s="107" t="s">
        <v>1502</v>
      </c>
      <c r="E15" s="107" t="s">
        <v>19</v>
      </c>
      <c r="F15" s="108" t="s">
        <v>1503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1504</v>
      </c>
      <c r="B16" s="106" t="s">
        <v>1505</v>
      </c>
      <c r="C16" s="107" t="s">
        <v>1506</v>
      </c>
      <c r="D16" s="107" t="s">
        <v>1507</v>
      </c>
      <c r="E16" s="107" t="s">
        <v>19</v>
      </c>
      <c r="F16" s="108" t="s">
        <v>1508</v>
      </c>
      <c r="G16" s="109">
        <f>IF(COUNTIF(H16:AU16,"&lt;&gt;")=0,"",SUMPRODUCT(((Recommendations[ImplStatus]="Implemented")+(Recommendations[ImplStatus]="Compensated"))*ISNUMBER(MATCH(Recommendations[Id],H16:AU16,0)))/COUNTIF(H16:AU16,"&lt;&gt;"))</f>
        <v>0</v>
      </c>
      <c r="H16" s="110" t="s">
        <v>62</v>
      </c>
      <c r="I16" s="110" t="s">
        <v>97</v>
      </c>
      <c r="J16" s="110" t="s">
        <v>380</v>
      </c>
      <c r="K16" s="110" t="s">
        <v>400</v>
      </c>
      <c r="L16" s="110" t="s">
        <v>419</v>
      </c>
      <c r="M16" s="110" t="s">
        <v>423</v>
      </c>
      <c r="N16" s="110" t="s">
        <v>427</v>
      </c>
      <c r="O16" s="110" t="s">
        <v>430</v>
      </c>
      <c r="P16" s="110" t="s">
        <v>433</v>
      </c>
      <c r="Q16" s="110" t="s">
        <v>439</v>
      </c>
      <c r="R16" s="110" t="s">
        <v>443</v>
      </c>
      <c r="S16" s="110" t="s">
        <v>447</v>
      </c>
      <c r="T16" s="110" t="s">
        <v>451</v>
      </c>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1509</v>
      </c>
      <c r="B17" s="106" t="s">
        <v>1510</v>
      </c>
      <c r="C17" s="107" t="s">
        <v>1511</v>
      </c>
      <c r="D17" s="107" t="s">
        <v>1512</v>
      </c>
      <c r="E17" s="107" t="s">
        <v>19</v>
      </c>
      <c r="F17" s="108" t="s">
        <v>1513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1514</v>
      </c>
      <c r="B18" s="106" t="s">
        <v>1515</v>
      </c>
      <c r="C18" s="107" t="s">
        <v>1516</v>
      </c>
      <c r="D18" s="107" t="s">
        <v>1517</v>
      </c>
      <c r="E18" s="107" t="s">
        <v>19</v>
      </c>
      <c r="F18" s="108" t="s">
        <v>1518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1519</v>
      </c>
      <c r="B19" s="106" t="s">
        <v>1520</v>
      </c>
      <c r="C19" s="107" t="s">
        <v>1521</v>
      </c>
      <c r="D19" s="107" t="s">
        <v>1522</v>
      </c>
      <c r="E19" s="107" t="s">
        <v>19</v>
      </c>
      <c r="F19" s="108" t="s">
        <v>1523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1524</v>
      </c>
      <c r="B20" s="106" t="s">
        <v>1525</v>
      </c>
      <c r="C20" s="107" t="s">
        <v>1526</v>
      </c>
      <c r="D20" s="107" t="s">
        <v>1527</v>
      </c>
      <c r="E20" s="107" t="s">
        <v>19</v>
      </c>
      <c r="F20" s="108" t="s">
        <v>1528</v>
      </c>
      <c r="G20" s="109">
        <f>IF(COUNTIF(H20:AU20,"&lt;&gt;")=0,"",SUMPRODUCT(((Recommendations[ImplStatus]="Implemented")+(Recommendations[ImplStatus]="Compensated"))*ISNUMBER(MATCH(Recommendations[Id],H20:AU20,0)))/COUNTIF(H20:AU20,"&lt;&gt;"))</f>
        <v>0</v>
      </c>
      <c r="H20" s="110" t="s">
        <v>122</v>
      </c>
      <c r="I20" s="110" t="s">
        <v>137</v>
      </c>
      <c r="J20" s="110" t="s">
        <v>291</v>
      </c>
      <c r="K20" s="110" t="s">
        <v>296</v>
      </c>
      <c r="L20" s="110" t="s">
        <v>306</v>
      </c>
      <c r="M20" s="110" t="s">
        <v>311</v>
      </c>
      <c r="N20" s="110" t="s">
        <v>316</v>
      </c>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1529</v>
      </c>
      <c r="B21" s="106" t="s">
        <v>1530</v>
      </c>
      <c r="C21" s="107" t="s">
        <v>1531</v>
      </c>
      <c r="D21" s="107" t="s">
        <v>1532</v>
      </c>
      <c r="E21" s="107" t="s">
        <v>1533</v>
      </c>
      <c r="F21" s="108" t="s">
        <v>1534</v>
      </c>
      <c r="G21" s="109">
        <f>IF(COUNTIF(H21:AU21,"&lt;&gt;")=0,"",SUMPRODUCT(((Recommendations[ImplStatus]="Implemented")+(Recommendations[ImplStatus]="Compensated"))*ISNUMBER(MATCH(Recommendations[Id],H21:AU21,0)))/COUNTIF(H21:AU21,"&lt;&gt;"))</f>
        <v>0</v>
      </c>
      <c r="H21" s="110" t="s">
        <v>371</v>
      </c>
      <c r="I21" s="110" t="s">
        <v>417</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1535</v>
      </c>
      <c r="B22" s="106" t="s">
        <v>1536</v>
      </c>
      <c r="C22" s="107" t="s">
        <v>1537</v>
      </c>
      <c r="D22" s="107" t="s">
        <v>1538</v>
      </c>
      <c r="E22" s="107" t="s">
        <v>1539</v>
      </c>
      <c r="F22" s="108" t="s">
        <v>1540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1541</v>
      </c>
      <c r="B23" s="106" t="s">
        <v>1542</v>
      </c>
      <c r="C23" s="107" t="s">
        <v>1543</v>
      </c>
      <c r="D23" s="107" t="s">
        <v>1544</v>
      </c>
      <c r="E23" s="107" t="s">
        <v>1545</v>
      </c>
      <c r="F23" s="108" t="s">
        <v>1546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1547</v>
      </c>
      <c r="B24" s="106" t="s">
        <v>1548</v>
      </c>
      <c r="C24" s="107" t="s">
        <v>1549</v>
      </c>
      <c r="D24" s="107" t="s">
        <v>1550</v>
      </c>
      <c r="E24" s="107" t="s">
        <v>19</v>
      </c>
      <c r="F24" s="108" t="s">
        <v>1551</v>
      </c>
      <c r="G24" s="109">
        <f>IF(COUNTIF(H24:AU24,"&lt;&gt;")=0,"",SUMPRODUCT(((Recommendations[ImplStatus]="Implemented")+(Recommendations[ImplStatus]="Compensated"))*ISNUMBER(MATCH(Recommendations[Id],H24:AU24,0)))/COUNTIF(H24:AU24,"&lt;&gt;"))</f>
        <v>0</v>
      </c>
      <c r="H24" s="110" t="s">
        <v>211</v>
      </c>
      <c r="I24" s="110" t="s">
        <v>392</v>
      </c>
      <c r="J24" s="110" t="s">
        <v>396</v>
      </c>
      <c r="K24" s="110" t="s">
        <v>400</v>
      </c>
      <c r="L24" s="110" t="s">
        <v>430</v>
      </c>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1552</v>
      </c>
      <c r="B25" s="106" t="s">
        <v>1553</v>
      </c>
      <c r="C25" s="107" t="s">
        <v>1554</v>
      </c>
      <c r="D25" s="107" t="s">
        <v>19</v>
      </c>
      <c r="E25" s="107" t="s">
        <v>19</v>
      </c>
      <c r="F25" s="108" t="s">
        <v>1555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1556</v>
      </c>
      <c r="B26" s="106" t="s">
        <v>1557</v>
      </c>
      <c r="C26" s="107" t="s">
        <v>1558</v>
      </c>
      <c r="D26" s="107" t="s">
        <v>1559</v>
      </c>
      <c r="E26" s="107" t="s">
        <v>19</v>
      </c>
      <c r="F26" s="108" t="s">
        <v>1560</v>
      </c>
      <c r="G26" s="109">
        <f>IF(COUNTIF(H26:AU26,"&lt;&gt;")=0,"",SUMPRODUCT(((Recommendations[ImplStatus]="Implemented")+(Recommendations[ImplStatus]="Compensated"))*ISNUMBER(MATCH(Recommendations[Id],H26:AU26,0)))/COUNTIF(H26:AU26,"&lt;&gt;"))</f>
        <v>0</v>
      </c>
      <c r="H26" s="110" t="s">
        <v>251</v>
      </c>
      <c r="I26" s="110" t="s">
        <v>256</v>
      </c>
      <c r="J26" s="110" t="s">
        <v>261</v>
      </c>
      <c r="K26" s="110" t="s">
        <v>266</v>
      </c>
      <c r="L26" s="110" t="s">
        <v>271</v>
      </c>
      <c r="M26" s="110" t="s">
        <v>326</v>
      </c>
      <c r="N26" s="110" t="s">
        <v>331</v>
      </c>
      <c r="O26" s="110" t="s">
        <v>336</v>
      </c>
      <c r="P26" s="110" t="s">
        <v>462</v>
      </c>
      <c r="Q26" s="110" t="s">
        <v>472</v>
      </c>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1561</v>
      </c>
      <c r="B27" s="106" t="s">
        <v>1562</v>
      </c>
      <c r="C27" s="107" t="s">
        <v>1563</v>
      </c>
      <c r="D27" s="107" t="s">
        <v>1564</v>
      </c>
      <c r="E27" s="107" t="s">
        <v>1565</v>
      </c>
      <c r="F27" s="108" t="s">
        <v>1566</v>
      </c>
      <c r="G27" s="109">
        <f>IF(COUNTIF(H27:AU27,"&lt;&gt;")=0,"",SUMPRODUCT(((Recommendations[ImplStatus]="Implemented")+(Recommendations[ImplStatus]="Compensated"))*ISNUMBER(MATCH(Recommendations[Id],H27:AU27,0)))/COUNTIF(H27:AU27,"&lt;&gt;"))</f>
        <v>0</v>
      </c>
      <c r="H27" s="110" t="s">
        <v>67</v>
      </c>
      <c r="I27" s="110" t="s">
        <v>73</v>
      </c>
      <c r="J27" s="110" t="s">
        <v>78</v>
      </c>
      <c r="K27" s="110" t="s">
        <v>92</v>
      </c>
      <c r="L27" s="110" t="s">
        <v>102</v>
      </c>
      <c r="M27" s="110" t="s">
        <v>107</v>
      </c>
      <c r="N27" s="110" t="s">
        <v>117</v>
      </c>
      <c r="O27" s="110" t="s">
        <v>122</v>
      </c>
      <c r="P27" s="110" t="s">
        <v>127</v>
      </c>
      <c r="Q27" s="110" t="s">
        <v>132</v>
      </c>
      <c r="R27" s="110" t="s">
        <v>137</v>
      </c>
      <c r="S27" s="110" t="s">
        <v>152</v>
      </c>
      <c r="T27" s="110" t="s">
        <v>276</v>
      </c>
      <c r="U27" s="110" t="s">
        <v>301</v>
      </c>
      <c r="V27" s="110" t="s">
        <v>341</v>
      </c>
      <c r="W27" s="110" t="s">
        <v>346</v>
      </c>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1567</v>
      </c>
      <c r="B28" s="106" t="s">
        <v>1568</v>
      </c>
      <c r="C28" s="107" t="s">
        <v>1569</v>
      </c>
      <c r="D28" s="107" t="s">
        <v>19</v>
      </c>
      <c r="E28" s="107" t="s">
        <v>19</v>
      </c>
      <c r="F28" s="108" t="s">
        <v>1570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1571</v>
      </c>
      <c r="B29" s="106" t="s">
        <v>1572</v>
      </c>
      <c r="C29" s="107" t="s">
        <v>1573</v>
      </c>
      <c r="D29" s="107" t="s">
        <v>1574</v>
      </c>
      <c r="E29" s="107" t="s">
        <v>1575</v>
      </c>
      <c r="F29" s="108" t="s">
        <v>1576</v>
      </c>
      <c r="G29" s="109">
        <f>IF(COUNTIF(H29:AU29,"&lt;&gt;")=0,"",SUMPRODUCT(((Recommendations[ImplStatus]="Implemented")+(Recommendations[ImplStatus]="Compensated"))*ISNUMBER(MATCH(Recommendations[Id],H29:AU29,0)))/COUNTIF(H29:AU29,"&lt;&gt;"))</f>
        <v>0</v>
      </c>
      <c r="H29" s="110" t="s">
        <v>87</v>
      </c>
      <c r="I29" s="110" t="s">
        <v>167</v>
      </c>
      <c r="J29" s="110" t="s">
        <v>172</v>
      </c>
      <c r="K29" s="110" t="s">
        <v>177</v>
      </c>
      <c r="L29" s="110" t="s">
        <v>386</v>
      </c>
      <c r="M29" s="110" t="s">
        <v>415</v>
      </c>
      <c r="N29" s="110" t="s">
        <v>437</v>
      </c>
      <c r="O29" s="110" t="s">
        <v>456</v>
      </c>
      <c r="P29" s="110" t="s">
        <v>460</v>
      </c>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1577</v>
      </c>
      <c r="B30" s="106" t="s">
        <v>1578</v>
      </c>
      <c r="C30" s="107" t="s">
        <v>1579</v>
      </c>
      <c r="D30" s="107" t="s">
        <v>1580</v>
      </c>
      <c r="E30" s="107" t="s">
        <v>19</v>
      </c>
      <c r="F30" s="108" t="s">
        <v>1581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1582</v>
      </c>
      <c r="B31" s="106" t="s">
        <v>1583</v>
      </c>
      <c r="C31" s="107" t="s">
        <v>1584</v>
      </c>
      <c r="D31" s="107" t="s">
        <v>1585</v>
      </c>
      <c r="E31" s="107" t="s">
        <v>1586</v>
      </c>
      <c r="F31" s="108" t="s">
        <v>1587</v>
      </c>
      <c r="G31" s="109">
        <f>IF(COUNTIF(H31:AU31,"&lt;&gt;")=0,"",SUMPRODUCT(((Recommendations[ImplStatus]="Implemented")+(Recommendations[ImplStatus]="Compensated"))*ISNUMBER(MATCH(Recommendations[Id],H31:AU31,0)))/COUNTIF(H31:AU31,"&lt;&gt;"))</f>
        <v>0</v>
      </c>
      <c r="H31" s="110" t="s">
        <v>82</v>
      </c>
      <c r="I31" s="110" t="s">
        <v>157</v>
      </c>
      <c r="J31" s="110" t="s">
        <v>206</v>
      </c>
      <c r="K31" s="110" t="s">
        <v>356</v>
      </c>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1588</v>
      </c>
      <c r="B32" s="106" t="s">
        <v>1589</v>
      </c>
      <c r="C32" s="107" t="s">
        <v>1590</v>
      </c>
      <c r="D32" s="107" t="s">
        <v>1591</v>
      </c>
      <c r="E32" s="107" t="s">
        <v>1592</v>
      </c>
      <c r="F32" s="108" t="s">
        <v>1593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1594</v>
      </c>
      <c r="B33" s="106" t="s">
        <v>1595</v>
      </c>
      <c r="C33" s="107" t="s">
        <v>1596</v>
      </c>
      <c r="D33" s="107" t="s">
        <v>1597</v>
      </c>
      <c r="E33" s="107" t="s">
        <v>19</v>
      </c>
      <c r="F33" s="108" t="s">
        <v>1598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1599</v>
      </c>
      <c r="B34" s="106" t="s">
        <v>1600</v>
      </c>
      <c r="C34" s="107" t="s">
        <v>1601</v>
      </c>
      <c r="D34" s="107" t="s">
        <v>1602</v>
      </c>
      <c r="E34" s="107" t="s">
        <v>19</v>
      </c>
      <c r="F34" s="108" t="s">
        <v>1603</v>
      </c>
      <c r="G34" s="109">
        <f>IF(COUNTIF(H34:AU34,"&lt;&gt;")=0,"",SUMPRODUCT(((Recommendations[ImplStatus]="Implemented")+(Recommendations[ImplStatus]="Compensated"))*ISNUMBER(MATCH(Recommendations[Id],H34:AU34,0)))/COUNTIF(H34:AU34,"&lt;&gt;"))</f>
        <v>0</v>
      </c>
      <c r="H34" s="110" t="s">
        <v>112</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1604</v>
      </c>
      <c r="B35" s="106" t="s">
        <v>1605</v>
      </c>
      <c r="C35" s="107" t="s">
        <v>1606</v>
      </c>
      <c r="D35" s="107" t="s">
        <v>1607</v>
      </c>
      <c r="E35" s="107" t="s">
        <v>1608</v>
      </c>
      <c r="F35" s="108" t="s">
        <v>1609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1610</v>
      </c>
      <c r="B36" s="106" t="s">
        <v>1611</v>
      </c>
      <c r="C36" s="107" t="s">
        <v>1612</v>
      </c>
      <c r="D36" s="107" t="s">
        <v>1613</v>
      </c>
      <c r="E36" s="107" t="s">
        <v>1614</v>
      </c>
      <c r="F36" s="108" t="s">
        <v>1615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1616</v>
      </c>
      <c r="B37" s="106" t="s">
        <v>1617</v>
      </c>
      <c r="C37" s="107" t="s">
        <v>1618</v>
      </c>
      <c r="D37" s="107" t="s">
        <v>1619</v>
      </c>
      <c r="E37" s="107" t="s">
        <v>19</v>
      </c>
      <c r="F37" s="108" t="s">
        <v>1620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1621</v>
      </c>
      <c r="B38" s="106" t="s">
        <v>1622</v>
      </c>
      <c r="C38" s="107" t="s">
        <v>1623</v>
      </c>
      <c r="D38" s="107" t="s">
        <v>1624</v>
      </c>
      <c r="E38" s="107" t="s">
        <v>1625</v>
      </c>
      <c r="F38" s="108" t="s">
        <v>1626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1627</v>
      </c>
      <c r="B39" s="106" t="s">
        <v>1628</v>
      </c>
      <c r="C39" s="107" t="s">
        <v>1629</v>
      </c>
      <c r="D39" s="107" t="s">
        <v>1630</v>
      </c>
      <c r="E39" s="107" t="s">
        <v>19</v>
      </c>
      <c r="F39" s="108" t="s">
        <v>1631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1632</v>
      </c>
      <c r="B40" s="106" t="s">
        <v>1633</v>
      </c>
      <c r="C40" s="107" t="s">
        <v>1634</v>
      </c>
      <c r="D40" s="107" t="s">
        <v>1635</v>
      </c>
      <c r="E40" s="107" t="s">
        <v>1636</v>
      </c>
      <c r="F40" s="108" t="s">
        <v>1637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1638</v>
      </c>
      <c r="B41" s="106" t="s">
        <v>1639</v>
      </c>
      <c r="C41" s="107" t="s">
        <v>1640</v>
      </c>
      <c r="D41" s="107" t="s">
        <v>1641</v>
      </c>
      <c r="E41" s="107" t="s">
        <v>1642</v>
      </c>
      <c r="F41" s="108" t="s">
        <v>1643</v>
      </c>
      <c r="G41" s="109">
        <f>IF(COUNTIF(H41:AU41,"&lt;&gt;")=0,"",SUMPRODUCT(((Recommendations[ImplStatus]="Implemented")+(Recommendations[ImplStatus]="Compensated"))*ISNUMBER(MATCH(Recommendations[Id],H41:AU41,0)))/COUNTIF(H41:AU41,"&lt;&gt;"))</f>
        <v>0</v>
      </c>
      <c r="H41" s="110" t="s">
        <v>361</v>
      </c>
      <c r="I41" s="110" t="s">
        <v>366</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1644</v>
      </c>
      <c r="B42" s="106" t="s">
        <v>1645</v>
      </c>
      <c r="C42" s="107" t="s">
        <v>1646</v>
      </c>
      <c r="D42" s="107" t="s">
        <v>1647</v>
      </c>
      <c r="E42" s="107" t="s">
        <v>1648</v>
      </c>
      <c r="F42" s="108" t="s">
        <v>1649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1650</v>
      </c>
      <c r="B43" s="106" t="s">
        <v>1651</v>
      </c>
      <c r="C43" s="107" t="s">
        <v>1652</v>
      </c>
      <c r="D43" s="107" t="s">
        <v>1653</v>
      </c>
      <c r="E43" s="107" t="s">
        <v>1654</v>
      </c>
      <c r="F43" s="108" t="s">
        <v>1655</v>
      </c>
      <c r="G43" s="109">
        <f>IF(COUNTIF(H43:AU43,"&lt;&gt;")=0,"",SUMPRODUCT(((Recommendations[ImplStatus]="Implemented")+(Recommendations[ImplStatus]="Compensated"))*ISNUMBER(MATCH(Recommendations[Id],H43:AU43,0)))/COUNTIF(H43:AU43,"&lt;&gt;"))</f>
        <v>0</v>
      </c>
      <c r="H43" s="110" t="s">
        <v>23</v>
      </c>
      <c r="I43" s="110" t="s">
        <v>29</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1656</v>
      </c>
      <c r="B44" s="106" t="s">
        <v>1657</v>
      </c>
      <c r="C44" s="107" t="s">
        <v>1658</v>
      </c>
      <c r="D44" s="107" t="s">
        <v>1659</v>
      </c>
      <c r="E44" s="107" t="s">
        <v>19</v>
      </c>
      <c r="F44" s="108" t="s">
        <v>1660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1661</v>
      </c>
      <c r="B45" s="111" t="s">
        <v>1662</v>
      </c>
      <c r="C45" s="112" t="s">
        <v>1663</v>
      </c>
      <c r="D45" s="112" t="s">
        <v>1664</v>
      </c>
      <c r="E45" s="112" t="s">
        <v>1665</v>
      </c>
      <c r="F45" s="113" t="s">
        <v>1666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482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IFERROR(INDEX('Recommendations'!$G$2:$G$109, MATCH(H2,'Recommendations'!$A$2:$A$109,0))="Implemented", FALSE))</xm:f>
            <x14:dxf>
              <font>
                <color rgb="FF000000"/>
              </font>
              <fill>
                <patternFill>
                  <bgColor rgb="FF3C7D22"/>
                </patternFill>
              </fill>
            </x14:dxf>
          </x14:cfRule>
          <x14:cfRule type="expression" priority="2" id="{00000000-000E-0000-0500-000002000000}">
            <xm:f>AND(H2&lt;&gt;"", IFERROR(INDEX('Recommendations'!$G$2:$G$109, MATCH(H2,'Recommendations'!$A$2:$A$109,0))="Compensated", FALSE))</xm:f>
            <x14:dxf>
              <font>
                <color rgb="FF000000"/>
              </font>
              <fill>
                <patternFill>
                  <bgColor rgb="FFC6E0B4"/>
                </patternFill>
              </fill>
            </x14:dxf>
          </x14:cfRule>
          <x14:cfRule type="expression" priority="3" id="{00000000-000E-0000-0500-000003000000}">
            <xm:f>AND(H2&lt;&gt;"", IFERROR(INDEX('Recommendations'!$G$2:$G$109, MATCH(H2,'Recommendations'!$A$2:$A$109,0))="Testing", FALSE))</xm:f>
            <x14:dxf>
              <font>
                <color rgb="FF000000"/>
              </font>
              <fill>
                <patternFill>
                  <bgColor rgb="FFFFC000"/>
                </patternFill>
              </fill>
            </x14:dxf>
          </x14:cfRule>
          <x14:cfRule type="expression" priority="4" id="{00000000-000E-0000-0500-000004000000}">
            <xm:f>AND(H2&lt;&gt;"", IFERROR(INDEX('Recommendations'!$G$2:$G$109, MATCH(H2,'Recommendations'!$A$2:$A$109,0))="Failed", FALSE))</xm:f>
            <x14:dxf>
              <font>
                <color rgb="FF000000"/>
              </font>
              <fill>
                <patternFill>
                  <bgColor rgb="FFD82891"/>
                </patternFill>
              </fill>
            </x14:dxf>
          </x14:cfRule>
          <x14:cfRule type="expression" priority="5" id="{00000000-000E-0000-0500-000005000000}">
            <xm:f>AND(H2&lt;&gt;"", IFERROR(INDEX('Recommendations'!$G$2:$G$109, MATCH(H2,'Recommendations'!$A$2:$A$109,0))="Risk Accepted", FALSE))</xm:f>
            <x14:dxf>
              <font>
                <color rgb="FF000000"/>
              </font>
              <fill>
                <patternFill>
                  <bgColor rgb="FFD9D9D9"/>
                </patternFill>
              </fill>
            </x14:dxf>
          </x14:cfRule>
          <x14:cfRule type="expression" priority="6" id="{00000000-000E-0000-0500-000006000000}">
            <xm:f>AND(H2&lt;&gt;"", IFERROR(INDEX('Recommendations'!$G$2:$G$109, MATCH(H2,'Recommendations'!$A$2:$A$109,0))="N/A",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1667</v>
      </c>
      <c r="B1" s="145" t="s">
        <v>721</v>
      </c>
      <c r="C1" s="145" t="s">
        <v>0</v>
      </c>
      <c r="D1" s="145" t="s">
        <v>722</v>
      </c>
      <c r="E1" s="145" t="s">
        <v>1668</v>
      </c>
      <c r="F1" s="145" t="s">
        <v>1669</v>
      </c>
      <c r="G1" s="145" t="s">
        <v>1670</v>
      </c>
      <c r="H1" s="145" t="s">
        <v>1671</v>
      </c>
      <c r="I1" s="145" t="s">
        <v>727</v>
      </c>
      <c r="J1" s="145" t="s">
        <v>728</v>
      </c>
      <c r="K1" s="145" t="s">
        <v>729</v>
      </c>
      <c r="L1" s="145" t="s">
        <v>730</v>
      </c>
      <c r="M1" s="145" t="s">
        <v>731</v>
      </c>
      <c r="N1" s="145" t="s">
        <v>732</v>
      </c>
      <c r="O1" s="145" t="s">
        <v>733</v>
      </c>
      <c r="P1" s="145" t="s">
        <v>734</v>
      </c>
      <c r="Q1" s="145" t="s">
        <v>735</v>
      </c>
      <c r="R1" s="145" t="s">
        <v>736</v>
      </c>
      <c r="S1" s="145" t="s">
        <v>737</v>
      </c>
      <c r="T1" s="145" t="s">
        <v>738</v>
      </c>
      <c r="U1" s="145" t="s">
        <v>739</v>
      </c>
      <c r="V1" s="145" t="s">
        <v>740</v>
      </c>
      <c r="W1" s="145" t="s">
        <v>741</v>
      </c>
      <c r="X1" s="145" t="s">
        <v>742</v>
      </c>
      <c r="Y1" s="145" t="s">
        <v>743</v>
      </c>
      <c r="Z1" s="145" t="s">
        <v>744</v>
      </c>
      <c r="AA1" s="145" t="s">
        <v>745</v>
      </c>
      <c r="AB1" s="145" t="s">
        <v>746</v>
      </c>
      <c r="AC1" s="145" t="s">
        <v>747</v>
      </c>
      <c r="AD1" s="145" t="s">
        <v>748</v>
      </c>
      <c r="AE1" s="145" t="s">
        <v>749</v>
      </c>
      <c r="AF1" s="145" t="s">
        <v>750</v>
      </c>
      <c r="AG1" s="145" t="s">
        <v>751</v>
      </c>
      <c r="AH1" s="145" t="s">
        <v>752</v>
      </c>
      <c r="AI1" s="145" t="s">
        <v>753</v>
      </c>
      <c r="AJ1" s="145" t="s">
        <v>754</v>
      </c>
      <c r="AK1" s="145" t="s">
        <v>755</v>
      </c>
      <c r="AL1" s="145" t="s">
        <v>756</v>
      </c>
      <c r="AM1" s="145" t="s">
        <v>757</v>
      </c>
      <c r="AN1" s="145" t="s">
        <v>758</v>
      </c>
      <c r="AO1" s="145" t="s">
        <v>759</v>
      </c>
      <c r="AP1" s="145" t="s">
        <v>760</v>
      </c>
      <c r="AQ1" s="145" t="s">
        <v>761</v>
      </c>
      <c r="AR1" s="145" t="s">
        <v>762</v>
      </c>
      <c r="AS1" s="145" t="s">
        <v>763</v>
      </c>
      <c r="AT1" s="145" t="s">
        <v>764</v>
      </c>
      <c r="AU1" s="145" t="s">
        <v>765</v>
      </c>
      <c r="AV1" s="145" t="s">
        <v>766</v>
      </c>
      <c r="AW1" s="146" t="s">
        <v>767</v>
      </c>
    </row>
    <row r="2" spans="1:49" ht="60" customHeight="1" outlineLevel="1" x14ac:dyDescent="0.35">
      <c r="A2" s="138" t="s">
        <v>1672</v>
      </c>
      <c r="B2" s="124"/>
      <c r="C2" s="123" t="s">
        <v>1673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1672</v>
      </c>
      <c r="B3" s="125" t="s">
        <v>938</v>
      </c>
      <c r="C3" s="126" t="s">
        <v>1674</v>
      </c>
      <c r="D3" s="128" t="s">
        <v>1675</v>
      </c>
      <c r="E3" s="128" t="s">
        <v>1676</v>
      </c>
      <c r="F3" s="128" t="s">
        <v>1677</v>
      </c>
      <c r="G3" s="128" t="s">
        <v>1678</v>
      </c>
      <c r="H3" s="128" t="s">
        <v>1679</v>
      </c>
      <c r="I3" s="130">
        <f>IF(COUNTIF(J3:AW3,"&lt;&gt;")=0,"",SUMPRODUCT(((Recommendations[ImplStatus]="Implemented")+(Recommendations[ImplStatus]="Compensated"))*ISNUMBER(MATCH(Recommendations[Id],J3:AW3,0)))/COUNTIF(J3:AW3,"&lt;&gt;"))</f>
        <v>0</v>
      </c>
      <c r="J3" s="132" t="s">
        <v>23</v>
      </c>
      <c r="K3" s="132" t="s">
        <v>29</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1672</v>
      </c>
      <c r="B4" s="125" t="s">
        <v>1680</v>
      </c>
      <c r="C4" s="126" t="s">
        <v>1681</v>
      </c>
      <c r="D4" s="128" t="s">
        <v>1682</v>
      </c>
      <c r="E4" s="128" t="s">
        <v>1683</v>
      </c>
      <c r="F4" s="128" t="s">
        <v>1684</v>
      </c>
      <c r="G4" s="128" t="s">
        <v>1685</v>
      </c>
      <c r="H4" s="128" t="s">
        <v>1686</v>
      </c>
      <c r="I4" s="130">
        <f>IF(COUNTIF(J4:AW4,"&lt;&gt;")=0,"",SUMPRODUCT(((Recommendations[ImplStatus]="Implemented")+(Recommendations[ImplStatus]="Compensated"))*ISNUMBER(MATCH(Recommendations[Id],J4:AW4,0)))/COUNTIF(J4:AW4,"&lt;&gt;"))</f>
        <v>0</v>
      </c>
      <c r="J4" s="132" t="s">
        <v>371</v>
      </c>
      <c r="K4" s="132" t="s">
        <v>417</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1672</v>
      </c>
      <c r="B5" s="125" t="s">
        <v>1687</v>
      </c>
      <c r="C5" s="126" t="s">
        <v>1688</v>
      </c>
      <c r="D5" s="128" t="s">
        <v>1689</v>
      </c>
      <c r="E5" s="128" t="s">
        <v>1690</v>
      </c>
      <c r="F5" s="128" t="s">
        <v>1691</v>
      </c>
      <c r="G5" s="128" t="s">
        <v>1692</v>
      </c>
      <c r="H5" s="128" t="s">
        <v>1693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1672</v>
      </c>
      <c r="B6" s="125" t="s">
        <v>1694</v>
      </c>
      <c r="C6" s="126" t="s">
        <v>1695</v>
      </c>
      <c r="D6" s="128" t="s">
        <v>1696</v>
      </c>
      <c r="E6" s="128" t="s">
        <v>1697</v>
      </c>
      <c r="F6" s="128" t="s">
        <v>1698</v>
      </c>
      <c r="G6" s="128" t="s">
        <v>1699</v>
      </c>
      <c r="H6" s="128" t="s">
        <v>1700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1672</v>
      </c>
      <c r="B7" s="125" t="s">
        <v>1701</v>
      </c>
      <c r="C7" s="126" t="s">
        <v>1702</v>
      </c>
      <c r="D7" s="128" t="s">
        <v>1703</v>
      </c>
      <c r="E7" s="128" t="s">
        <v>1704</v>
      </c>
      <c r="F7" s="128" t="s">
        <v>1705</v>
      </c>
      <c r="G7" s="128" t="s">
        <v>1706</v>
      </c>
      <c r="H7" s="128" t="s">
        <v>1707</v>
      </c>
      <c r="I7" s="130">
        <f>IF(COUNTIF(J7:AW7,"&lt;&gt;")=0,"",SUMPRODUCT(((Recommendations[ImplStatus]="Implemented")+(Recommendations[ImplStatus]="Compensated"))*ISNUMBER(MATCH(Recommendations[Id],J7:AW7,0)))/COUNTIF(J7:AW7,"&lt;&gt;"))</f>
        <v>0</v>
      </c>
      <c r="J7" s="132" t="s">
        <v>356</v>
      </c>
      <c r="K7" s="132" t="s">
        <v>371</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1672</v>
      </c>
      <c r="B8" s="125" t="s">
        <v>1708</v>
      </c>
      <c r="C8" s="126" t="s">
        <v>1709</v>
      </c>
      <c r="D8" s="128" t="s">
        <v>1710</v>
      </c>
      <c r="E8" s="128" t="s">
        <v>1711</v>
      </c>
      <c r="F8" s="128" t="s">
        <v>1712</v>
      </c>
      <c r="G8" s="128" t="s">
        <v>1706</v>
      </c>
      <c r="H8" s="128" t="s">
        <v>1713</v>
      </c>
      <c r="I8" s="130">
        <f>IF(COUNTIF(J8:AW8,"&lt;&gt;")=0,"",SUMPRODUCT(((Recommendations[ImplStatus]="Implemented")+(Recommendations[ImplStatus]="Compensated"))*ISNUMBER(MATCH(Recommendations[Id],J8:AW8,0)))/COUNTIF(J8:AW8,"&lt;&gt;"))</f>
        <v>0</v>
      </c>
      <c r="J8" s="132" t="s">
        <v>82</v>
      </c>
      <c r="K8" s="132" t="s">
        <v>206</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1672</v>
      </c>
      <c r="B9" s="125" t="s">
        <v>1714</v>
      </c>
      <c r="C9" s="126" t="s">
        <v>1715</v>
      </c>
      <c r="D9" s="128" t="s">
        <v>1716</v>
      </c>
      <c r="E9" s="128" t="s">
        <v>1717</v>
      </c>
      <c r="F9" s="128" t="s">
        <v>1718</v>
      </c>
      <c r="G9" s="128" t="s">
        <v>1719</v>
      </c>
      <c r="H9" s="128" t="s">
        <v>1720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1672</v>
      </c>
      <c r="B10" s="125" t="s">
        <v>1721</v>
      </c>
      <c r="C10" s="126" t="s">
        <v>1722</v>
      </c>
      <c r="D10" s="128" t="s">
        <v>1723</v>
      </c>
      <c r="E10" s="128" t="s">
        <v>1724</v>
      </c>
      <c r="F10" s="128" t="s">
        <v>1725</v>
      </c>
      <c r="G10" s="128" t="s">
        <v>1726</v>
      </c>
      <c r="H10" s="128" t="s">
        <v>1727</v>
      </c>
      <c r="I10" s="130">
        <f>IF(COUNTIF(J10:AW10,"&lt;&gt;")=0,"",SUMPRODUCT(((Recommendations[ImplStatus]="Implemented")+(Recommendations[ImplStatus]="Compensated"))*ISNUMBER(MATCH(Recommendations[Id],J10:AW10,0)))/COUNTIF(J10:AW10,"&lt;&gt;"))</f>
        <v>0</v>
      </c>
      <c r="J10" s="132" t="s">
        <v>39</v>
      </c>
      <c r="K10" s="132" t="s">
        <v>44</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1672</v>
      </c>
      <c r="B11" s="125" t="s">
        <v>1728</v>
      </c>
      <c r="C11" s="126" t="s">
        <v>1729</v>
      </c>
      <c r="D11" s="128" t="s">
        <v>1730</v>
      </c>
      <c r="E11" s="128" t="s">
        <v>1731</v>
      </c>
      <c r="F11" s="128" t="s">
        <v>1732</v>
      </c>
      <c r="G11" s="128" t="s">
        <v>1733</v>
      </c>
      <c r="H11" s="128" t="s">
        <v>1734</v>
      </c>
      <c r="I11" s="130">
        <f>IF(COUNTIF(J11:AW11,"&lt;&gt;")=0,"",SUMPRODUCT(((Recommendations[ImplStatus]="Implemented")+(Recommendations[ImplStatus]="Compensated"))*ISNUMBER(MATCH(Recommendations[Id],J11:AW11,0)))/COUNTIF(J11:AW11,"&lt;&gt;"))</f>
        <v>0</v>
      </c>
      <c r="J11" s="132" t="s">
        <v>48</v>
      </c>
      <c r="K11" s="132" t="s">
        <v>53</v>
      </c>
      <c r="L11" s="132" t="s">
        <v>57</v>
      </c>
      <c r="M11" s="132" t="s">
        <v>377</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1672</v>
      </c>
      <c r="B12" s="125" t="s">
        <v>1735</v>
      </c>
      <c r="C12" s="126" t="s">
        <v>1736</v>
      </c>
      <c r="D12" s="128" t="s">
        <v>1737</v>
      </c>
      <c r="E12" s="128" t="s">
        <v>1738</v>
      </c>
      <c r="F12" s="128" t="s">
        <v>1739</v>
      </c>
      <c r="G12" s="128" t="s">
        <v>1726</v>
      </c>
      <c r="H12" s="128" t="s">
        <v>1740</v>
      </c>
      <c r="I12" s="130">
        <f>IF(COUNTIF(J12:AW12,"&lt;&gt;")=0,"",SUMPRODUCT(((Recommendations[ImplStatus]="Implemented")+(Recommendations[ImplStatus]="Compensated"))*ISNUMBER(MATCH(Recommendations[Id],J12:AW12,0)))/COUNTIF(J12:AW12,"&lt;&gt;"))</f>
        <v>0</v>
      </c>
      <c r="J12" s="132" t="s">
        <v>13</v>
      </c>
      <c r="K12" s="132" t="s">
        <v>142</v>
      </c>
      <c r="L12" s="132" t="s">
        <v>147</v>
      </c>
      <c r="M12" s="132" t="s">
        <v>216</v>
      </c>
      <c r="N12" s="132" t="s">
        <v>221</v>
      </c>
      <c r="O12" s="132" t="s">
        <v>226</v>
      </c>
      <c r="P12" s="132" t="s">
        <v>403</v>
      </c>
      <c r="Q12" s="132" t="s">
        <v>405</v>
      </c>
      <c r="R12" s="132" t="s">
        <v>407</v>
      </c>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1672</v>
      </c>
      <c r="B13" s="125" t="s">
        <v>1741</v>
      </c>
      <c r="C13" s="126" t="s">
        <v>1742</v>
      </c>
      <c r="D13" s="128" t="s">
        <v>1743</v>
      </c>
      <c r="E13" s="128" t="s">
        <v>1744</v>
      </c>
      <c r="F13" s="128" t="s">
        <v>1745</v>
      </c>
      <c r="G13" s="128" t="s">
        <v>1726</v>
      </c>
      <c r="H13" s="128" t="s">
        <v>1746</v>
      </c>
      <c r="I13" s="130">
        <f>IF(COUNTIF(J13:AW13,"&lt;&gt;")=0,"",SUMPRODUCT(((Recommendations[ImplStatus]="Implemented")+(Recommendations[ImplStatus]="Compensated"))*ISNUMBER(MATCH(Recommendations[Id],J13:AW13,0)))/COUNTIF(J13:AW13,"&lt;&gt;"))</f>
        <v>0</v>
      </c>
      <c r="J13" s="132" t="s">
        <v>13</v>
      </c>
      <c r="K13" s="132" t="s">
        <v>142</v>
      </c>
      <c r="L13" s="132" t="s">
        <v>147</v>
      </c>
      <c r="M13" s="132" t="s">
        <v>216</v>
      </c>
      <c r="N13" s="132" t="s">
        <v>221</v>
      </c>
      <c r="O13" s="132" t="s">
        <v>226</v>
      </c>
      <c r="P13" s="132" t="s">
        <v>403</v>
      </c>
      <c r="Q13" s="132" t="s">
        <v>405</v>
      </c>
      <c r="R13" s="132" t="s">
        <v>407</v>
      </c>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1672</v>
      </c>
      <c r="B14" s="125" t="s">
        <v>1747</v>
      </c>
      <c r="C14" s="126" t="s">
        <v>1748</v>
      </c>
      <c r="D14" s="128" t="s">
        <v>1749</v>
      </c>
      <c r="E14" s="128" t="s">
        <v>1750</v>
      </c>
      <c r="F14" s="128" t="s">
        <v>1751</v>
      </c>
      <c r="G14" s="128" t="s">
        <v>1752</v>
      </c>
      <c r="H14" s="128" t="s">
        <v>1753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1672</v>
      </c>
      <c r="B15" s="125" t="s">
        <v>1754</v>
      </c>
      <c r="C15" s="126" t="s">
        <v>1755</v>
      </c>
      <c r="D15" s="128" t="s">
        <v>1756</v>
      </c>
      <c r="E15" s="128" t="s">
        <v>1757</v>
      </c>
      <c r="F15" s="128" t="s">
        <v>1758</v>
      </c>
      <c r="G15" s="128" t="s">
        <v>1759</v>
      </c>
      <c r="H15" s="128" t="s">
        <v>1760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1672</v>
      </c>
      <c r="B16" s="125" t="s">
        <v>1761</v>
      </c>
      <c r="C16" s="126" t="s">
        <v>1762</v>
      </c>
      <c r="D16" s="128" t="s">
        <v>1763</v>
      </c>
      <c r="E16" s="128" t="s">
        <v>1764</v>
      </c>
      <c r="F16" s="128" t="s">
        <v>1765</v>
      </c>
      <c r="G16" s="128" t="s">
        <v>1766</v>
      </c>
      <c r="H16" s="128" t="s">
        <v>1767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1672</v>
      </c>
      <c r="B17" s="125" t="s">
        <v>1768</v>
      </c>
      <c r="C17" s="126" t="s">
        <v>1769</v>
      </c>
      <c r="D17" s="128" t="s">
        <v>1770</v>
      </c>
      <c r="E17" s="128" t="s">
        <v>1771</v>
      </c>
      <c r="F17" s="128" t="s">
        <v>1772</v>
      </c>
      <c r="G17" s="128" t="s">
        <v>1773</v>
      </c>
      <c r="H17" s="128" t="s">
        <v>1774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1672</v>
      </c>
      <c r="B18" s="125" t="s">
        <v>1775</v>
      </c>
      <c r="C18" s="126" t="s">
        <v>1776</v>
      </c>
      <c r="D18" s="128" t="s">
        <v>1777</v>
      </c>
      <c r="E18" s="128" t="s">
        <v>1778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1779</v>
      </c>
      <c r="B19" s="124"/>
      <c r="C19" s="123" t="s">
        <v>1780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1779</v>
      </c>
      <c r="B20" s="125" t="s">
        <v>1781</v>
      </c>
      <c r="C20" s="126" t="s">
        <v>1782</v>
      </c>
      <c r="D20" s="128" t="s">
        <v>1783</v>
      </c>
      <c r="E20" s="128" t="s">
        <v>1784</v>
      </c>
      <c r="F20" s="128" t="s">
        <v>1785</v>
      </c>
      <c r="G20" s="128" t="s">
        <v>1786</v>
      </c>
      <c r="H20" s="128" t="s">
        <v>1787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1779</v>
      </c>
      <c r="B21" s="125" t="s">
        <v>1788</v>
      </c>
      <c r="C21" s="126" t="s">
        <v>1789</v>
      </c>
      <c r="D21" s="128" t="s">
        <v>1790</v>
      </c>
      <c r="E21" s="128" t="s">
        <v>1791</v>
      </c>
      <c r="F21" s="128" t="s">
        <v>1792</v>
      </c>
      <c r="G21" s="128" t="s">
        <v>1793</v>
      </c>
      <c r="H21" s="128" t="s">
        <v>1794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1795</v>
      </c>
      <c r="B22" s="124"/>
      <c r="C22" s="123" t="s">
        <v>1796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1795</v>
      </c>
      <c r="B23" s="125" t="s">
        <v>1797</v>
      </c>
      <c r="C23" s="126" t="s">
        <v>1798</v>
      </c>
      <c r="D23" s="128" t="s">
        <v>1799</v>
      </c>
      <c r="E23" s="128" t="s">
        <v>1800</v>
      </c>
      <c r="F23" s="128" t="s">
        <v>1801</v>
      </c>
      <c r="G23" s="128" t="s">
        <v>1802</v>
      </c>
      <c r="H23" s="128" t="s">
        <v>1803</v>
      </c>
      <c r="I23" s="130">
        <f>IF(COUNTIF(J23:AW23,"&lt;&gt;")=0,"",SUMPRODUCT(((Recommendations[ImplStatus]="Implemented")+(Recommendations[ImplStatus]="Compensated"))*ISNUMBER(MATCH(Recommendations[Id],J23:AW23,0)))/COUNTIF(J23:AW23,"&lt;&gt;"))</f>
        <v>0</v>
      </c>
      <c r="J23" s="132" t="s">
        <v>34</v>
      </c>
      <c r="K23" s="132" t="s">
        <v>162</v>
      </c>
      <c r="L23" s="132" t="s">
        <v>236</v>
      </c>
      <c r="M23" s="132" t="s">
        <v>375</v>
      </c>
      <c r="N23" s="132" t="s">
        <v>454</v>
      </c>
      <c r="O23" s="132" t="s">
        <v>458</v>
      </c>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1795</v>
      </c>
      <c r="B24" s="125" t="s">
        <v>1804</v>
      </c>
      <c r="C24" s="126" t="s">
        <v>1805</v>
      </c>
      <c r="D24" s="128" t="s">
        <v>1806</v>
      </c>
      <c r="E24" s="128" t="s">
        <v>1807</v>
      </c>
      <c r="F24" s="128" t="s">
        <v>1808</v>
      </c>
      <c r="G24" s="128" t="s">
        <v>1809</v>
      </c>
      <c r="H24" s="128" t="s">
        <v>1810</v>
      </c>
      <c r="I24" s="130">
        <f>IF(COUNTIF(J24:AW24,"&lt;&gt;")=0,"",SUMPRODUCT(((Recommendations[ImplStatus]="Implemented")+(Recommendations[ImplStatus]="Compensated"))*ISNUMBER(MATCH(Recommendations[Id],J24:AW24,0)))/COUNTIF(J24:AW24,"&lt;&gt;"))</f>
        <v>0</v>
      </c>
      <c r="J24" s="132" t="s">
        <v>162</v>
      </c>
      <c r="K24" s="132" t="s">
        <v>375</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1795</v>
      </c>
      <c r="B25" s="125" t="s">
        <v>1811</v>
      </c>
      <c r="C25" s="126" t="s">
        <v>1812</v>
      </c>
      <c r="D25" s="128" t="s">
        <v>1813</v>
      </c>
      <c r="E25" s="128" t="s">
        <v>1814</v>
      </c>
      <c r="F25" s="128" t="s">
        <v>1815</v>
      </c>
      <c r="G25" s="128" t="s">
        <v>1816</v>
      </c>
      <c r="H25" s="128" t="s">
        <v>1817</v>
      </c>
      <c r="I25" s="130">
        <f>IF(COUNTIF(J25:AW25,"&lt;&gt;")=0,"",SUMPRODUCT(((Recommendations[ImplStatus]="Implemented")+(Recommendations[ImplStatus]="Compensated"))*ISNUMBER(MATCH(Recommendations[Id],J25:AW25,0)))/COUNTIF(J25:AW25,"&lt;&gt;"))</f>
        <v>0</v>
      </c>
      <c r="J25" s="132" t="s">
        <v>34</v>
      </c>
      <c r="K25" s="132" t="s">
        <v>454</v>
      </c>
      <c r="L25" s="132" t="s">
        <v>458</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1795</v>
      </c>
      <c r="B26" s="125" t="s">
        <v>1818</v>
      </c>
      <c r="C26" s="126" t="s">
        <v>1819</v>
      </c>
      <c r="D26" s="128" t="s">
        <v>1820</v>
      </c>
      <c r="E26" s="128" t="s">
        <v>1821</v>
      </c>
      <c r="F26" s="128" t="s">
        <v>1822</v>
      </c>
      <c r="G26" s="128" t="s">
        <v>1809</v>
      </c>
      <c r="H26" s="128" t="s">
        <v>1823</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1795</v>
      </c>
      <c r="B27" s="125" t="s">
        <v>1824</v>
      </c>
      <c r="C27" s="126" t="s">
        <v>1825</v>
      </c>
      <c r="D27" s="128" t="s">
        <v>1826</v>
      </c>
      <c r="E27" s="128" t="s">
        <v>1827</v>
      </c>
      <c r="F27" s="128" t="s">
        <v>1828</v>
      </c>
      <c r="G27" s="128" t="s">
        <v>1829</v>
      </c>
      <c r="H27" s="128" t="s">
        <v>1830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1795</v>
      </c>
      <c r="B28" s="125" t="s">
        <v>1831</v>
      </c>
      <c r="C28" s="126" t="s">
        <v>1832</v>
      </c>
      <c r="D28" s="128" t="s">
        <v>1833</v>
      </c>
      <c r="E28" s="128" t="s">
        <v>1834</v>
      </c>
      <c r="F28" s="128" t="s">
        <v>1835</v>
      </c>
      <c r="G28" s="128" t="s">
        <v>1836</v>
      </c>
      <c r="H28" s="128" t="s">
        <v>1837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1795</v>
      </c>
      <c r="B29" s="125" t="s">
        <v>1838</v>
      </c>
      <c r="C29" s="126" t="s">
        <v>1839</v>
      </c>
      <c r="D29" s="128" t="s">
        <v>1840</v>
      </c>
      <c r="E29" s="128" t="s">
        <v>1841</v>
      </c>
      <c r="F29" s="128" t="s">
        <v>1842</v>
      </c>
      <c r="G29" s="128" t="s">
        <v>1726</v>
      </c>
      <c r="H29" s="128" t="s">
        <v>1843</v>
      </c>
      <c r="I29" s="130">
        <f>IF(COUNTIF(J29:AW29,"&lt;&gt;")=0,"",SUMPRODUCT(((Recommendations[ImplStatus]="Implemented")+(Recommendations[ImplStatus]="Compensated"))*ISNUMBER(MATCH(Recommendations[Id],J29:AW29,0)))/COUNTIF(J29:AW29,"&lt;&gt;"))</f>
        <v>0</v>
      </c>
      <c r="J29" s="132" t="s">
        <v>241</v>
      </c>
      <c r="K29" s="132" t="s">
        <v>409</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1795</v>
      </c>
      <c r="B30" s="125" t="s">
        <v>1844</v>
      </c>
      <c r="C30" s="126" t="s">
        <v>1845</v>
      </c>
      <c r="D30" s="128" t="s">
        <v>1846</v>
      </c>
      <c r="E30" s="128" t="s">
        <v>1847</v>
      </c>
      <c r="F30" s="128" t="s">
        <v>1848</v>
      </c>
      <c r="G30" s="128" t="s">
        <v>1809</v>
      </c>
      <c r="H30" s="128" t="s">
        <v>1849</v>
      </c>
      <c r="I30" s="130">
        <f>IF(COUNTIF(J30:AW30,"&lt;&gt;")=0,"",SUMPRODUCT(((Recommendations[ImplStatus]="Implemented")+(Recommendations[ImplStatus]="Compensated"))*ISNUMBER(MATCH(Recommendations[Id],J30:AW30,0)))/COUNTIF(J30:AW30,"&lt;&gt;"))</f>
        <v>0</v>
      </c>
      <c r="J30" s="132" t="s">
        <v>384</v>
      </c>
      <c r="K30" s="132" t="s">
        <v>413</v>
      </c>
      <c r="L30" s="132" t="s">
        <v>435</v>
      </c>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1850</v>
      </c>
      <c r="B31" s="124"/>
      <c r="C31" s="123" t="s">
        <v>1851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1850</v>
      </c>
      <c r="B32" s="125" t="s">
        <v>1852</v>
      </c>
      <c r="C32" s="126" t="s">
        <v>1853</v>
      </c>
      <c r="D32" s="128" t="s">
        <v>1854</v>
      </c>
      <c r="E32" s="128" t="s">
        <v>1855</v>
      </c>
      <c r="F32" s="128" t="s">
        <v>1856</v>
      </c>
      <c r="G32" s="128" t="s">
        <v>1857</v>
      </c>
      <c r="H32" s="128" t="s">
        <v>1858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1850</v>
      </c>
      <c r="B33" s="125" t="s">
        <v>1859</v>
      </c>
      <c r="C33" s="126" t="s">
        <v>1860</v>
      </c>
      <c r="D33" s="128" t="s">
        <v>1861</v>
      </c>
      <c r="E33" s="128" t="s">
        <v>1862</v>
      </c>
      <c r="F33" s="128" t="s">
        <v>1863</v>
      </c>
      <c r="G33" s="128" t="s">
        <v>1864</v>
      </c>
      <c r="H33" s="128" t="s">
        <v>1865</v>
      </c>
      <c r="I33" s="130">
        <f>IF(COUNTIF(J33:AW33,"&lt;&gt;")=0,"",SUMPRODUCT(((Recommendations[ImplStatus]="Implemented")+(Recommendations[ImplStatus]="Compensated"))*ISNUMBER(MATCH(Recommendations[Id],J33:AW33,0)))/COUNTIF(J33:AW33,"&lt;&gt;"))</f>
        <v>0</v>
      </c>
      <c r="J33" s="132" t="s">
        <v>67</v>
      </c>
      <c r="K33" s="132" t="s">
        <v>73</v>
      </c>
      <c r="L33" s="132" t="s">
        <v>78</v>
      </c>
      <c r="M33" s="132" t="s">
        <v>92</v>
      </c>
      <c r="N33" s="132" t="s">
        <v>102</v>
      </c>
      <c r="O33" s="132" t="s">
        <v>107</v>
      </c>
      <c r="P33" s="132" t="s">
        <v>112</v>
      </c>
      <c r="Q33" s="132" t="s">
        <v>117</v>
      </c>
      <c r="R33" s="132" t="s">
        <v>122</v>
      </c>
      <c r="S33" s="132" t="s">
        <v>127</v>
      </c>
      <c r="T33" s="132" t="s">
        <v>132</v>
      </c>
      <c r="U33" s="132" t="s">
        <v>137</v>
      </c>
      <c r="V33" s="132" t="s">
        <v>152</v>
      </c>
      <c r="W33" s="132" t="s">
        <v>276</v>
      </c>
      <c r="X33" s="132" t="s">
        <v>301</v>
      </c>
      <c r="Y33" s="132" t="s">
        <v>341</v>
      </c>
      <c r="Z33" s="132" t="s">
        <v>346</v>
      </c>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1850</v>
      </c>
      <c r="B34" s="125" t="s">
        <v>1866</v>
      </c>
      <c r="C34" s="126" t="s">
        <v>1867</v>
      </c>
      <c r="D34" s="128" t="s">
        <v>1868</v>
      </c>
      <c r="E34" s="128" t="s">
        <v>1869</v>
      </c>
      <c r="F34" s="128" t="s">
        <v>1870</v>
      </c>
      <c r="G34" s="128" t="s">
        <v>1871</v>
      </c>
      <c r="H34" s="128" t="s">
        <v>1872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1850</v>
      </c>
      <c r="B35" s="125" t="s">
        <v>1873</v>
      </c>
      <c r="C35" s="126" t="s">
        <v>1874</v>
      </c>
      <c r="D35" s="128" t="s">
        <v>1875</v>
      </c>
      <c r="E35" s="128" t="s">
        <v>1876</v>
      </c>
      <c r="F35" s="128" t="s">
        <v>1877</v>
      </c>
      <c r="G35" s="128" t="s">
        <v>1878</v>
      </c>
      <c r="H35" s="128" t="s">
        <v>1879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1850</v>
      </c>
      <c r="B36" s="125" t="s">
        <v>1880</v>
      </c>
      <c r="C36" s="126" t="s">
        <v>1881</v>
      </c>
      <c r="D36" s="128" t="s">
        <v>1882</v>
      </c>
      <c r="E36" s="128" t="s">
        <v>1883</v>
      </c>
      <c r="F36" s="128" t="s">
        <v>1884</v>
      </c>
      <c r="G36" s="128" t="s">
        <v>1885</v>
      </c>
      <c r="H36" s="128" t="s">
        <v>1886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1850</v>
      </c>
      <c r="B37" s="125" t="s">
        <v>1887</v>
      </c>
      <c r="C37" s="126" t="s">
        <v>1888</v>
      </c>
      <c r="D37" s="128" t="s">
        <v>1889</v>
      </c>
      <c r="E37" s="128" t="s">
        <v>1890</v>
      </c>
      <c r="F37" s="128" t="s">
        <v>1891</v>
      </c>
      <c r="G37" s="128" t="s">
        <v>1892</v>
      </c>
      <c r="H37" s="128" t="s">
        <v>1893</v>
      </c>
      <c r="I37" s="130">
        <f>IF(COUNTIF(J37:AW37,"&lt;&gt;")=0,"",SUMPRODUCT(((Recommendations[ImplStatus]="Implemented")+(Recommendations[ImplStatus]="Compensated"))*ISNUMBER(MATCH(Recommendations[Id],J37:AW37,0)))/COUNTIF(J37:AW37,"&lt;&gt;"))</f>
        <v>0</v>
      </c>
      <c r="J37" s="132" t="s">
        <v>181</v>
      </c>
      <c r="K37" s="132" t="s">
        <v>186</v>
      </c>
      <c r="L37" s="132" t="s">
        <v>191</v>
      </c>
      <c r="M37" s="132" t="s">
        <v>321</v>
      </c>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1850</v>
      </c>
      <c r="B38" s="125" t="s">
        <v>1894</v>
      </c>
      <c r="C38" s="126" t="s">
        <v>1895</v>
      </c>
      <c r="D38" s="128" t="s">
        <v>1896</v>
      </c>
      <c r="E38" s="128" t="s">
        <v>1897</v>
      </c>
      <c r="F38" s="128" t="s">
        <v>1898</v>
      </c>
      <c r="G38" s="128" t="s">
        <v>1899</v>
      </c>
      <c r="H38" s="128" t="s">
        <v>1900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1850</v>
      </c>
      <c r="B39" s="125" t="s">
        <v>1901</v>
      </c>
      <c r="C39" s="126" t="s">
        <v>1902</v>
      </c>
      <c r="D39" s="128" t="s">
        <v>1903</v>
      </c>
      <c r="E39" s="128" t="s">
        <v>1904</v>
      </c>
      <c r="F39" s="128" t="s">
        <v>1905</v>
      </c>
      <c r="G39" s="128" t="s">
        <v>1906</v>
      </c>
      <c r="H39" s="128" t="s">
        <v>1907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1850</v>
      </c>
      <c r="B40" s="125" t="s">
        <v>1908</v>
      </c>
      <c r="C40" s="126" t="s">
        <v>1909</v>
      </c>
      <c r="D40" s="128" t="s">
        <v>1910</v>
      </c>
      <c r="E40" s="128" t="s">
        <v>1911</v>
      </c>
      <c r="F40" s="128" t="s">
        <v>1912</v>
      </c>
      <c r="G40" s="128" t="s">
        <v>1913</v>
      </c>
      <c r="H40" s="128" t="s">
        <v>1914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1850</v>
      </c>
      <c r="B41" s="125" t="s">
        <v>1915</v>
      </c>
      <c r="C41" s="126" t="s">
        <v>1916</v>
      </c>
      <c r="D41" s="128" t="s">
        <v>1917</v>
      </c>
      <c r="E41" s="128" t="s">
        <v>1918</v>
      </c>
      <c r="F41" s="128" t="s">
        <v>1919</v>
      </c>
      <c r="G41" s="128" t="s">
        <v>1857</v>
      </c>
      <c r="H41" s="128" t="s">
        <v>1920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1921</v>
      </c>
      <c r="B42" s="124"/>
      <c r="C42" s="123" t="s">
        <v>1922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1921</v>
      </c>
      <c r="B43" s="125" t="s">
        <v>1923</v>
      </c>
      <c r="C43" s="126" t="s">
        <v>1924</v>
      </c>
      <c r="D43" s="128" t="s">
        <v>1925</v>
      </c>
      <c r="E43" s="128" t="s">
        <v>1926</v>
      </c>
      <c r="F43" s="128" t="s">
        <v>1927</v>
      </c>
      <c r="G43" s="128" t="s">
        <v>1928</v>
      </c>
      <c r="H43" s="128" t="s">
        <v>1929</v>
      </c>
      <c r="I43" s="130">
        <f>IF(COUNTIF(J43:AW43,"&lt;&gt;")=0,"",SUMPRODUCT(((Recommendations[ImplStatus]="Implemented")+(Recommendations[ImplStatus]="Compensated"))*ISNUMBER(MATCH(Recommendations[Id],J43:AW43,0)))/COUNTIF(J43:AW43,"&lt;&gt;"))</f>
        <v>0</v>
      </c>
      <c r="J43" s="132" t="s">
        <v>87</v>
      </c>
      <c r="K43" s="132" t="s">
        <v>157</v>
      </c>
      <c r="L43" s="132" t="s">
        <v>196</v>
      </c>
      <c r="M43" s="132" t="s">
        <v>281</v>
      </c>
      <c r="N43" s="132" t="s">
        <v>388</v>
      </c>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1921</v>
      </c>
      <c r="B44" s="125" t="s">
        <v>1930</v>
      </c>
      <c r="C44" s="126" t="s">
        <v>1931</v>
      </c>
      <c r="D44" s="128" t="s">
        <v>1932</v>
      </c>
      <c r="E44" s="128" t="s">
        <v>1933</v>
      </c>
      <c r="F44" s="128" t="s">
        <v>1934</v>
      </c>
      <c r="G44" s="128" t="s">
        <v>1935</v>
      </c>
      <c r="H44" s="128" t="s">
        <v>1936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1921</v>
      </c>
      <c r="B45" s="125" t="s">
        <v>1937</v>
      </c>
      <c r="C45" s="126" t="s">
        <v>1938</v>
      </c>
      <c r="D45" s="128" t="s">
        <v>1939</v>
      </c>
      <c r="E45" s="128" t="s">
        <v>1940</v>
      </c>
      <c r="F45" s="128" t="s">
        <v>1941</v>
      </c>
      <c r="G45" s="128" t="s">
        <v>1942</v>
      </c>
      <c r="H45" s="128" t="s">
        <v>1943</v>
      </c>
      <c r="I45" s="130">
        <f>IF(COUNTIF(J45:AW45,"&lt;&gt;")=0,"",SUMPRODUCT(((Recommendations[ImplStatus]="Implemented")+(Recommendations[ImplStatus]="Compensated"))*ISNUMBER(MATCH(Recommendations[Id],J45:AW45,0)))/COUNTIF(J45:AW45,"&lt;&gt;"))</f>
        <v>0</v>
      </c>
      <c r="J45" s="132" t="s">
        <v>211</v>
      </c>
      <c r="K45" s="132" t="s">
        <v>392</v>
      </c>
      <c r="L45" s="132" t="s">
        <v>396</v>
      </c>
      <c r="M45" s="132" t="s">
        <v>400</v>
      </c>
      <c r="N45" s="132" t="s">
        <v>430</v>
      </c>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1921</v>
      </c>
      <c r="B46" s="125" t="s">
        <v>1944</v>
      </c>
      <c r="C46" s="126" t="s">
        <v>1945</v>
      </c>
      <c r="D46" s="128" t="s">
        <v>1946</v>
      </c>
      <c r="E46" s="128" t="s">
        <v>1947</v>
      </c>
      <c r="F46" s="128" t="s">
        <v>1948</v>
      </c>
      <c r="G46" s="128" t="s">
        <v>1942</v>
      </c>
      <c r="H46" s="128" t="s">
        <v>1949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1921</v>
      </c>
      <c r="B47" s="125" t="s">
        <v>1950</v>
      </c>
      <c r="C47" s="126" t="s">
        <v>1951</v>
      </c>
      <c r="D47" s="128" t="s">
        <v>1952</v>
      </c>
      <c r="E47" s="128" t="s">
        <v>1953</v>
      </c>
      <c r="F47" s="128" t="s">
        <v>1954</v>
      </c>
      <c r="G47" s="128" t="s">
        <v>1955</v>
      </c>
      <c r="H47" s="128" t="s">
        <v>1956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1921</v>
      </c>
      <c r="B48" s="125" t="s">
        <v>1957</v>
      </c>
      <c r="C48" s="126" t="s">
        <v>1958</v>
      </c>
      <c r="D48" s="128" t="s">
        <v>1959</v>
      </c>
      <c r="E48" s="128" t="s">
        <v>1960</v>
      </c>
      <c r="F48" s="128" t="s">
        <v>1961</v>
      </c>
      <c r="G48" s="128" t="s">
        <v>1962</v>
      </c>
      <c r="H48" s="128" t="s">
        <v>1963</v>
      </c>
      <c r="I48" s="130">
        <f>IF(COUNTIF(J48:AW48,"&lt;&gt;")=0,"",SUMPRODUCT(((Recommendations[ImplStatus]="Implemented")+(Recommendations[ImplStatus]="Compensated"))*ISNUMBER(MATCH(Recommendations[Id],J48:AW48,0)))/COUNTIF(J48:AW48,"&lt;&gt;"))</f>
        <v>0</v>
      </c>
      <c r="J48" s="132" t="s">
        <v>167</v>
      </c>
      <c r="K48" s="132" t="s">
        <v>172</v>
      </c>
      <c r="L48" s="132" t="s">
        <v>386</v>
      </c>
      <c r="M48" s="132" t="s">
        <v>415</v>
      </c>
      <c r="N48" s="132" t="s">
        <v>437</v>
      </c>
      <c r="O48" s="132" t="s">
        <v>456</v>
      </c>
      <c r="P48" s="132" t="s">
        <v>460</v>
      </c>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1921</v>
      </c>
      <c r="B49" s="125" t="s">
        <v>1964</v>
      </c>
      <c r="C49" s="126" t="s">
        <v>1965</v>
      </c>
      <c r="D49" s="128" t="s">
        <v>1966</v>
      </c>
      <c r="E49" s="128" t="s">
        <v>1967</v>
      </c>
      <c r="F49" s="128" t="s">
        <v>1968</v>
      </c>
      <c r="G49" s="128" t="s">
        <v>1726</v>
      </c>
      <c r="H49" s="128" t="s">
        <v>1969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1921</v>
      </c>
      <c r="B50" s="125" t="s">
        <v>1970</v>
      </c>
      <c r="C50" s="126" t="s">
        <v>1971</v>
      </c>
      <c r="D50" s="128" t="s">
        <v>1972</v>
      </c>
      <c r="E50" s="128" t="s">
        <v>1973</v>
      </c>
      <c r="F50" s="128" t="s">
        <v>1974</v>
      </c>
      <c r="G50" s="128" t="s">
        <v>1975</v>
      </c>
      <c r="H50" s="128" t="s">
        <v>1976</v>
      </c>
      <c r="I50" s="130">
        <f>IF(COUNTIF(J50:AW50,"&lt;&gt;")=0,"",SUMPRODUCT(((Recommendations[ImplStatus]="Implemented")+(Recommendations[ImplStatus]="Compensated"))*ISNUMBER(MATCH(Recommendations[Id],J50:AW50,0)))/COUNTIF(J50:AW50,"&lt;&gt;"))</f>
        <v>0</v>
      </c>
      <c r="J50" s="132" t="s">
        <v>157</v>
      </c>
      <c r="K50" s="132" t="s">
        <v>201</v>
      </c>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1977</v>
      </c>
      <c r="B51" s="124"/>
      <c r="C51" s="123" t="s">
        <v>1978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1977</v>
      </c>
      <c r="B52" s="125" t="s">
        <v>1979</v>
      </c>
      <c r="C52" s="126" t="s">
        <v>1980</v>
      </c>
      <c r="D52" s="128" t="s">
        <v>1981</v>
      </c>
      <c r="E52" s="128" t="s">
        <v>1982</v>
      </c>
      <c r="F52" s="128" t="s">
        <v>1983</v>
      </c>
      <c r="G52" s="128" t="s">
        <v>1984</v>
      </c>
      <c r="H52" s="128" t="s">
        <v>1985</v>
      </c>
      <c r="I52" s="130">
        <f>IF(COUNTIF(J52:AW52,"&lt;&gt;")=0,"",SUMPRODUCT(((Recommendations[ImplStatus]="Implemented")+(Recommendations[ImplStatus]="Compensated"))*ISNUMBER(MATCH(Recommendations[Id],J52:AW52,0)))/COUNTIF(J52:AW52,"&lt;&gt;"))</f>
        <v>0</v>
      </c>
      <c r="J52" s="132" t="s">
        <v>231</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1977</v>
      </c>
      <c r="B53" s="125" t="s">
        <v>1986</v>
      </c>
      <c r="C53" s="126" t="s">
        <v>1987</v>
      </c>
      <c r="D53" s="128" t="s">
        <v>1988</v>
      </c>
      <c r="E53" s="128" t="s">
        <v>1989</v>
      </c>
      <c r="F53" s="128" t="s">
        <v>1990</v>
      </c>
      <c r="G53" s="128" t="s">
        <v>1991</v>
      </c>
      <c r="H53" s="128" t="s">
        <v>1992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1977</v>
      </c>
      <c r="B54" s="125" t="s">
        <v>1993</v>
      </c>
      <c r="C54" s="126" t="s">
        <v>1994</v>
      </c>
      <c r="D54" s="128" t="s">
        <v>1995</v>
      </c>
      <c r="E54" s="128" t="s">
        <v>1996</v>
      </c>
      <c r="F54" s="128" t="s">
        <v>1997</v>
      </c>
      <c r="G54" s="128" t="s">
        <v>1998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1977</v>
      </c>
      <c r="B55" s="125" t="s">
        <v>1999</v>
      </c>
      <c r="C55" s="126" t="s">
        <v>2000</v>
      </c>
      <c r="D55" s="128" t="s">
        <v>2001</v>
      </c>
      <c r="E55" s="128" t="s">
        <v>2002</v>
      </c>
      <c r="F55" s="128" t="s">
        <v>2003</v>
      </c>
      <c r="G55" s="128" t="s">
        <v>2004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1977</v>
      </c>
      <c r="B56" s="125" t="s">
        <v>2005</v>
      </c>
      <c r="C56" s="126" t="s">
        <v>2006</v>
      </c>
      <c r="D56" s="128" t="s">
        <v>2007</v>
      </c>
      <c r="E56" s="128" t="s">
        <v>2008</v>
      </c>
      <c r="F56" s="128" t="s">
        <v>2009</v>
      </c>
      <c r="G56" s="128" t="s">
        <v>2010</v>
      </c>
      <c r="H56" s="128" t="s">
        <v>2011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2012</v>
      </c>
      <c r="B57" s="124"/>
      <c r="C57" s="123" t="s">
        <v>2013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2012</v>
      </c>
      <c r="B58" s="125" t="s">
        <v>2014</v>
      </c>
      <c r="C58" s="126" t="s">
        <v>2015</v>
      </c>
      <c r="D58" s="128" t="s">
        <v>2016</v>
      </c>
      <c r="E58" s="128" t="s">
        <v>2017</v>
      </c>
      <c r="F58" s="128" t="s">
        <v>2018</v>
      </c>
      <c r="G58" s="128" t="s">
        <v>2019</v>
      </c>
      <c r="H58" s="128" t="s">
        <v>2020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2012</v>
      </c>
      <c r="B59" s="125" t="s">
        <v>2021</v>
      </c>
      <c r="C59" s="126" t="s">
        <v>2022</v>
      </c>
      <c r="D59" s="128" t="s">
        <v>2023</v>
      </c>
      <c r="E59" s="128" t="s">
        <v>2024</v>
      </c>
      <c r="F59" s="128" t="s">
        <v>2025</v>
      </c>
      <c r="G59" s="128" t="s">
        <v>2026</v>
      </c>
      <c r="H59" s="128" t="s">
        <v>2027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2012</v>
      </c>
      <c r="B60" s="125" t="s">
        <v>2028</v>
      </c>
      <c r="C60" s="126" t="s">
        <v>2029</v>
      </c>
      <c r="D60" s="128" t="s">
        <v>2030</v>
      </c>
      <c r="E60" s="128" t="s">
        <v>2031</v>
      </c>
      <c r="F60" s="128" t="s">
        <v>2032</v>
      </c>
      <c r="G60" s="128" t="s">
        <v>2033</v>
      </c>
      <c r="H60" s="128" t="s">
        <v>2034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2035</v>
      </c>
      <c r="B61" s="124"/>
      <c r="C61" s="123" t="s">
        <v>2036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2035</v>
      </c>
      <c r="B62" s="125" t="s">
        <v>2037</v>
      </c>
      <c r="C62" s="126" t="s">
        <v>2038</v>
      </c>
      <c r="D62" s="128" t="s">
        <v>2039</v>
      </c>
      <c r="E62" s="128" t="s">
        <v>2040</v>
      </c>
      <c r="F62" s="128" t="s">
        <v>2041</v>
      </c>
      <c r="G62" s="128" t="s">
        <v>2042</v>
      </c>
      <c r="H62" s="128" t="s">
        <v>2043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2035</v>
      </c>
      <c r="B63" s="125" t="s">
        <v>2044</v>
      </c>
      <c r="C63" s="126" t="s">
        <v>2045</v>
      </c>
      <c r="D63" s="128" t="s">
        <v>2046</v>
      </c>
      <c r="E63" s="128" t="s">
        <v>2047</v>
      </c>
      <c r="F63" s="128" t="s">
        <v>2048</v>
      </c>
      <c r="G63" s="128" t="s">
        <v>2049</v>
      </c>
      <c r="H63" s="128" t="s">
        <v>2050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2035</v>
      </c>
      <c r="B64" s="125" t="s">
        <v>2051</v>
      </c>
      <c r="C64" s="126" t="s">
        <v>2052</v>
      </c>
      <c r="D64" s="128" t="s">
        <v>2053</v>
      </c>
      <c r="E64" s="128" t="s">
        <v>2054</v>
      </c>
      <c r="F64" s="128" t="s">
        <v>2055</v>
      </c>
      <c r="G64" s="128" t="s">
        <v>2056</v>
      </c>
      <c r="H64" s="128" t="s">
        <v>2057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2035</v>
      </c>
      <c r="B65" s="125" t="s">
        <v>2058</v>
      </c>
      <c r="C65" s="126" t="s">
        <v>2059</v>
      </c>
      <c r="D65" s="128" t="s">
        <v>2060</v>
      </c>
      <c r="E65" s="128" t="s">
        <v>2061</v>
      </c>
      <c r="F65" s="128" t="s">
        <v>2062</v>
      </c>
      <c r="G65" s="128" t="s">
        <v>2063</v>
      </c>
      <c r="H65" s="128" t="s">
        <v>2064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2035</v>
      </c>
      <c r="B66" s="125" t="s">
        <v>2065</v>
      </c>
      <c r="C66" s="126" t="s">
        <v>2066</v>
      </c>
      <c r="D66" s="128" t="s">
        <v>2067</v>
      </c>
      <c r="E66" s="128" t="s">
        <v>2068</v>
      </c>
      <c r="F66" s="128" t="s">
        <v>2069</v>
      </c>
      <c r="G66" s="128" t="s">
        <v>2070</v>
      </c>
      <c r="H66" s="128" t="s">
        <v>2071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2035</v>
      </c>
      <c r="B67" s="125" t="s">
        <v>2072</v>
      </c>
      <c r="C67" s="126" t="s">
        <v>2073</v>
      </c>
      <c r="D67" s="128" t="s">
        <v>2074</v>
      </c>
      <c r="E67" s="128" t="s">
        <v>2075</v>
      </c>
      <c r="F67" s="128" t="s">
        <v>2076</v>
      </c>
      <c r="G67" s="128" t="s">
        <v>2077</v>
      </c>
      <c r="H67" s="128" t="s">
        <v>2078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2035</v>
      </c>
      <c r="B68" s="125" t="s">
        <v>2079</v>
      </c>
      <c r="C68" s="126" t="s">
        <v>2080</v>
      </c>
      <c r="D68" s="128" t="s">
        <v>2081</v>
      </c>
      <c r="E68" s="128" t="s">
        <v>2082</v>
      </c>
      <c r="F68" s="128" t="s">
        <v>2083</v>
      </c>
      <c r="G68" s="128" t="s">
        <v>2084</v>
      </c>
      <c r="H68" s="128" t="s">
        <v>2085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2086</v>
      </c>
      <c r="B69" s="124"/>
      <c r="C69" s="123" t="s">
        <v>2087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2086</v>
      </c>
      <c r="B70" s="125" t="s">
        <v>2088</v>
      </c>
      <c r="C70" s="126" t="s">
        <v>2089</v>
      </c>
      <c r="D70" s="128" t="s">
        <v>2090</v>
      </c>
      <c r="E70" s="128" t="s">
        <v>2091</v>
      </c>
      <c r="F70" s="128" t="s">
        <v>2092</v>
      </c>
      <c r="G70" s="128" t="s">
        <v>2093</v>
      </c>
      <c r="H70" s="128" t="s">
        <v>2094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2086</v>
      </c>
      <c r="B71" s="125" t="s">
        <v>2095</v>
      </c>
      <c r="C71" s="126" t="s">
        <v>2096</v>
      </c>
      <c r="D71" s="128" t="s">
        <v>2097</v>
      </c>
      <c r="E71" s="128" t="s">
        <v>2098</v>
      </c>
      <c r="F71" s="128" t="s">
        <v>2099</v>
      </c>
      <c r="G71" s="128" t="s">
        <v>2100</v>
      </c>
      <c r="H71" s="128" t="s">
        <v>2101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2102</v>
      </c>
      <c r="B72" s="124"/>
      <c r="C72" s="123" t="s">
        <v>2103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2102</v>
      </c>
      <c r="B73" s="125" t="s">
        <v>2104</v>
      </c>
      <c r="C73" s="126" t="s">
        <v>2105</v>
      </c>
      <c r="D73" s="128" t="s">
        <v>2106</v>
      </c>
      <c r="E73" s="128" t="s">
        <v>2107</v>
      </c>
      <c r="F73" s="128" t="s">
        <v>2108</v>
      </c>
      <c r="G73" s="128" t="s">
        <v>2109</v>
      </c>
      <c r="H73" s="128" t="s">
        <v>2110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2102</v>
      </c>
      <c r="B74" s="125" t="s">
        <v>2111</v>
      </c>
      <c r="C74" s="126" t="s">
        <v>2112</v>
      </c>
      <c r="D74" s="128" t="s">
        <v>2113</v>
      </c>
      <c r="E74" s="128" t="s">
        <v>2114</v>
      </c>
      <c r="F74" s="128" t="s">
        <v>2115</v>
      </c>
      <c r="G74" s="128" t="s">
        <v>2116</v>
      </c>
      <c r="H74" s="128" t="s">
        <v>2117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2102</v>
      </c>
      <c r="B75" s="125" t="s">
        <v>2118</v>
      </c>
      <c r="C75" s="126" t="s">
        <v>2119</v>
      </c>
      <c r="D75" s="128" t="s">
        <v>2120</v>
      </c>
      <c r="E75" s="128" t="s">
        <v>2121</v>
      </c>
      <c r="F75" s="128" t="s">
        <v>2122</v>
      </c>
      <c r="G75" s="128" t="s">
        <v>2123</v>
      </c>
      <c r="H75" s="128" t="s">
        <v>2124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2102</v>
      </c>
      <c r="B76" s="125" t="s">
        <v>2125</v>
      </c>
      <c r="C76" s="126" t="s">
        <v>2126</v>
      </c>
      <c r="D76" s="128" t="s">
        <v>2127</v>
      </c>
      <c r="E76" s="128" t="s">
        <v>2128</v>
      </c>
      <c r="F76" s="128" t="s">
        <v>2129</v>
      </c>
      <c r="G76" s="128" t="s">
        <v>2130</v>
      </c>
      <c r="H76" s="128" t="s">
        <v>2131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2102</v>
      </c>
      <c r="B77" s="125" t="s">
        <v>2132</v>
      </c>
      <c r="C77" s="126" t="s">
        <v>2133</v>
      </c>
      <c r="D77" s="128" t="s">
        <v>2134</v>
      </c>
      <c r="E77" s="128" t="s">
        <v>2135</v>
      </c>
      <c r="F77" s="128" t="s">
        <v>2136</v>
      </c>
      <c r="G77" s="128" t="s">
        <v>2130</v>
      </c>
      <c r="H77" s="128" t="s">
        <v>2137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2138</v>
      </c>
      <c r="B78" s="124"/>
      <c r="C78" s="123" t="s">
        <v>2139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2138</v>
      </c>
      <c r="B79" s="125" t="s">
        <v>2138</v>
      </c>
      <c r="C79" s="126" t="s">
        <v>2140</v>
      </c>
      <c r="D79" s="128" t="s">
        <v>2141</v>
      </c>
      <c r="E79" s="128" t="s">
        <v>2142</v>
      </c>
      <c r="F79" s="128" t="s">
        <v>2143</v>
      </c>
      <c r="G79" s="128" t="s">
        <v>2144</v>
      </c>
      <c r="H79" s="128" t="s">
        <v>2145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2138</v>
      </c>
      <c r="B80" s="125" t="s">
        <v>2146</v>
      </c>
      <c r="C80" s="126" t="s">
        <v>2147</v>
      </c>
      <c r="D80" s="128" t="s">
        <v>2148</v>
      </c>
      <c r="E80" s="128" t="s">
        <v>2149</v>
      </c>
      <c r="F80" s="128" t="s">
        <v>2150</v>
      </c>
      <c r="G80" s="128" t="s">
        <v>2151</v>
      </c>
      <c r="H80" s="128" t="s">
        <v>2152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2138</v>
      </c>
      <c r="B81" s="125" t="s">
        <v>2153</v>
      </c>
      <c r="C81" s="126" t="s">
        <v>2154</v>
      </c>
      <c r="D81" s="128" t="s">
        <v>2155</v>
      </c>
      <c r="E81" s="128" t="s">
        <v>2156</v>
      </c>
      <c r="F81" s="128" t="s">
        <v>2157</v>
      </c>
      <c r="G81" s="128" t="s">
        <v>2158</v>
      </c>
      <c r="H81" s="128" t="s">
        <v>2159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2160</v>
      </c>
      <c r="B82" s="124"/>
      <c r="C82" s="123" t="s">
        <v>2161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2160</v>
      </c>
      <c r="B83" s="125" t="s">
        <v>2162</v>
      </c>
      <c r="C83" s="126" t="s">
        <v>2163</v>
      </c>
      <c r="D83" s="128" t="s">
        <v>2164</v>
      </c>
      <c r="E83" s="128" t="s">
        <v>2165</v>
      </c>
      <c r="F83" s="128" t="s">
        <v>2166</v>
      </c>
      <c r="G83" s="128" t="s">
        <v>2167</v>
      </c>
      <c r="H83" s="128" t="s">
        <v>2168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2160</v>
      </c>
      <c r="B84" s="125" t="s">
        <v>2169</v>
      </c>
      <c r="C84" s="126" t="s">
        <v>2170</v>
      </c>
      <c r="D84" s="128" t="s">
        <v>2171</v>
      </c>
      <c r="E84" s="128" t="s">
        <v>2172</v>
      </c>
      <c r="F84" s="128" t="s">
        <v>2173</v>
      </c>
      <c r="G84" s="128" t="s">
        <v>2174</v>
      </c>
      <c r="H84" s="128" t="s">
        <v>2175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2160</v>
      </c>
      <c r="B85" s="125" t="s">
        <v>2176</v>
      </c>
      <c r="C85" s="126" t="s">
        <v>2177</v>
      </c>
      <c r="D85" s="128" t="s">
        <v>2178</v>
      </c>
      <c r="E85" s="128" t="s">
        <v>2179</v>
      </c>
      <c r="F85" s="128" t="s">
        <v>2180</v>
      </c>
      <c r="G85" s="128" t="s">
        <v>2181</v>
      </c>
      <c r="H85" s="128" t="s">
        <v>2182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2160</v>
      </c>
      <c r="B86" s="125" t="s">
        <v>2183</v>
      </c>
      <c r="C86" s="126" t="s">
        <v>2184</v>
      </c>
      <c r="D86" s="128" t="s">
        <v>2185</v>
      </c>
      <c r="E86" s="128" t="s">
        <v>2186</v>
      </c>
      <c r="F86" s="128" t="s">
        <v>2187</v>
      </c>
      <c r="G86" s="128" t="s">
        <v>2188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2189</v>
      </c>
      <c r="B87" s="124"/>
      <c r="C87" s="123" t="s">
        <v>2190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2189</v>
      </c>
      <c r="B88" s="125" t="s">
        <v>2191</v>
      </c>
      <c r="C88" s="126" t="s">
        <v>2192</v>
      </c>
      <c r="D88" s="128" t="s">
        <v>2193</v>
      </c>
      <c r="E88" s="128" t="s">
        <v>2194</v>
      </c>
      <c r="F88" s="128" t="s">
        <v>2195</v>
      </c>
      <c r="G88" s="128" t="s">
        <v>2196</v>
      </c>
      <c r="H88" s="128" t="s">
        <v>2197</v>
      </c>
      <c r="I88" s="130">
        <f>IF(COUNTIF(J88:AW88,"&lt;&gt;")=0,"",SUMPRODUCT(((Recommendations[ImplStatus]="Implemented")+(Recommendations[ImplStatus]="Compensated"))*ISNUMBER(MATCH(Recommendations[Id],J88:AW88,0)))/COUNTIF(J88:AW88,"&lt;&gt;"))</f>
        <v>0</v>
      </c>
      <c r="J88" s="132" t="s">
        <v>251</v>
      </c>
      <c r="K88" s="132" t="s">
        <v>256</v>
      </c>
      <c r="L88" s="132" t="s">
        <v>261</v>
      </c>
      <c r="M88" s="132" t="s">
        <v>266</v>
      </c>
      <c r="N88" s="132" t="s">
        <v>271</v>
      </c>
      <c r="O88" s="132" t="s">
        <v>291</v>
      </c>
      <c r="P88" s="132" t="s">
        <v>306</v>
      </c>
      <c r="Q88" s="132" t="s">
        <v>311</v>
      </c>
      <c r="R88" s="132" t="s">
        <v>316</v>
      </c>
      <c r="S88" s="132" t="s">
        <v>326</v>
      </c>
      <c r="T88" s="132" t="s">
        <v>331</v>
      </c>
      <c r="U88" s="132" t="s">
        <v>336</v>
      </c>
      <c r="V88" s="132" t="s">
        <v>351</v>
      </c>
      <c r="W88" s="132" t="s">
        <v>462</v>
      </c>
      <c r="X88" s="132" t="s">
        <v>472</v>
      </c>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2189</v>
      </c>
      <c r="B89" s="125" t="s">
        <v>2198</v>
      </c>
      <c r="C89" s="126" t="s">
        <v>2199</v>
      </c>
      <c r="D89" s="128" t="s">
        <v>2200</v>
      </c>
      <c r="E89" s="128" t="s">
        <v>2201</v>
      </c>
      <c r="F89" s="128" t="s">
        <v>2202</v>
      </c>
      <c r="G89" s="128" t="s">
        <v>1726</v>
      </c>
      <c r="H89" s="128" t="s">
        <v>2203</v>
      </c>
      <c r="I89" s="130">
        <f>IF(COUNTIF(J89:AW89,"&lt;&gt;")=0,"",SUMPRODUCT(((Recommendations[ImplStatus]="Implemented")+(Recommendations[ImplStatus]="Compensated"))*ISNUMBER(MATCH(Recommendations[Id],J89:AW89,0)))/COUNTIF(J89:AW89,"&lt;&gt;"))</f>
        <v>0</v>
      </c>
      <c r="J89" s="132" t="s">
        <v>286</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2189</v>
      </c>
      <c r="B90" s="125" t="s">
        <v>2204</v>
      </c>
      <c r="C90" s="126" t="s">
        <v>2205</v>
      </c>
      <c r="D90" s="128" t="s">
        <v>2206</v>
      </c>
      <c r="E90" s="128" t="s">
        <v>2207</v>
      </c>
      <c r="F90" s="128" t="s">
        <v>2208</v>
      </c>
      <c r="G90" s="128" t="s">
        <v>2196</v>
      </c>
      <c r="H90" s="128" t="s">
        <v>2209</v>
      </c>
      <c r="I90" s="130">
        <f>IF(COUNTIF(J90:AW90,"&lt;&gt;")=0,"",SUMPRODUCT(((Recommendations[ImplStatus]="Implemented")+(Recommendations[ImplStatus]="Compensated"))*ISNUMBER(MATCH(Recommendations[Id],J90:AW90,0)))/COUNTIF(J90:AW90,"&lt;&gt;"))</f>
        <v>0</v>
      </c>
      <c r="J90" s="132" t="s">
        <v>291</v>
      </c>
      <c r="K90" s="132" t="s">
        <v>296</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2189</v>
      </c>
      <c r="B91" s="125" t="s">
        <v>2210</v>
      </c>
      <c r="C91" s="126" t="s">
        <v>2211</v>
      </c>
      <c r="D91" s="128" t="s">
        <v>2212</v>
      </c>
      <c r="E91" s="128" t="s">
        <v>2213</v>
      </c>
      <c r="F91" s="128" t="s">
        <v>2214</v>
      </c>
      <c r="G91" s="128" t="s">
        <v>1726</v>
      </c>
      <c r="H91" s="128" t="s">
        <v>2215</v>
      </c>
      <c r="I91" s="130">
        <f>IF(COUNTIF(J91:AW91,"&lt;&gt;")=0,"",SUMPRODUCT(((Recommendations[ImplStatus]="Implemented")+(Recommendations[ImplStatus]="Compensated"))*ISNUMBER(MATCH(Recommendations[Id],J91:AW91,0)))/COUNTIF(J91:AW91,"&lt;&gt;"))</f>
        <v>0</v>
      </c>
      <c r="J91" s="132" t="s">
        <v>62</v>
      </c>
      <c r="K91" s="132" t="s">
        <v>97</v>
      </c>
      <c r="L91" s="132" t="s">
        <v>201</v>
      </c>
      <c r="M91" s="132" t="s">
        <v>380</v>
      </c>
      <c r="N91" s="132" t="s">
        <v>419</v>
      </c>
      <c r="O91" s="132" t="s">
        <v>423</v>
      </c>
      <c r="P91" s="132" t="s">
        <v>427</v>
      </c>
      <c r="Q91" s="132" t="s">
        <v>433</v>
      </c>
      <c r="R91" s="132" t="s">
        <v>439</v>
      </c>
      <c r="S91" s="132" t="s">
        <v>443</v>
      </c>
      <c r="T91" s="132" t="s">
        <v>447</v>
      </c>
      <c r="U91" s="132" t="s">
        <v>451</v>
      </c>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2189</v>
      </c>
      <c r="B92" s="125" t="s">
        <v>2216</v>
      </c>
      <c r="C92" s="126" t="s">
        <v>2217</v>
      </c>
      <c r="D92" s="128" t="s">
        <v>2218</v>
      </c>
      <c r="E92" s="128" t="s">
        <v>2219</v>
      </c>
      <c r="F92" s="128" t="s">
        <v>2220</v>
      </c>
      <c r="G92" s="128" t="s">
        <v>1726</v>
      </c>
      <c r="H92" s="128" t="s">
        <v>2221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2189</v>
      </c>
      <c r="B93" s="125" t="s">
        <v>2222</v>
      </c>
      <c r="C93" s="126" t="s">
        <v>2223</v>
      </c>
      <c r="D93" s="128" t="s">
        <v>2224</v>
      </c>
      <c r="E93" s="128" t="s">
        <v>2225</v>
      </c>
      <c r="F93" s="128" t="s">
        <v>2226</v>
      </c>
      <c r="G93" s="128" t="s">
        <v>2227</v>
      </c>
      <c r="H93" s="128" t="s">
        <v>2228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2189</v>
      </c>
      <c r="B94" s="125" t="s">
        <v>2229</v>
      </c>
      <c r="C94" s="126" t="s">
        <v>2230</v>
      </c>
      <c r="D94" s="128" t="s">
        <v>2231</v>
      </c>
      <c r="E94" s="128" t="s">
        <v>2232</v>
      </c>
      <c r="F94" s="128" t="s">
        <v>2233</v>
      </c>
      <c r="G94" s="128" t="s">
        <v>2234</v>
      </c>
      <c r="H94" s="128" t="s">
        <v>2235</v>
      </c>
      <c r="I94" s="130">
        <f>IF(COUNTIF(J94:AW94,"&lt;&gt;")=0,"",SUMPRODUCT(((Recommendations[ImplStatus]="Implemented")+(Recommendations[ImplStatus]="Compensated"))*ISNUMBER(MATCH(Recommendations[Id],J94:AW94,0)))/COUNTIF(J94:AW94,"&lt;&gt;"))</f>
        <v>0</v>
      </c>
      <c r="J94" s="132" t="s">
        <v>62</v>
      </c>
      <c r="K94" s="132" t="s">
        <v>97</v>
      </c>
      <c r="L94" s="132" t="s">
        <v>177</v>
      </c>
      <c r="M94" s="132" t="s">
        <v>380</v>
      </c>
      <c r="N94" s="132" t="s">
        <v>419</v>
      </c>
      <c r="O94" s="132" t="s">
        <v>423</v>
      </c>
      <c r="P94" s="132" t="s">
        <v>427</v>
      </c>
      <c r="Q94" s="132" t="s">
        <v>433</v>
      </c>
      <c r="R94" s="132" t="s">
        <v>439</v>
      </c>
      <c r="S94" s="132" t="s">
        <v>443</v>
      </c>
      <c r="T94" s="132" t="s">
        <v>447</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2189</v>
      </c>
      <c r="B95" s="125" t="s">
        <v>2236</v>
      </c>
      <c r="C95" s="126" t="s">
        <v>2237</v>
      </c>
      <c r="D95" s="128" t="s">
        <v>2238</v>
      </c>
      <c r="E95" s="128" t="s">
        <v>2239</v>
      </c>
      <c r="F95" s="128" t="s">
        <v>2240</v>
      </c>
      <c r="G95" s="128" t="s">
        <v>2241</v>
      </c>
      <c r="H95" s="128" t="s">
        <v>2242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2189</v>
      </c>
      <c r="B96" s="125" t="s">
        <v>2243</v>
      </c>
      <c r="C96" s="126" t="s">
        <v>2244</v>
      </c>
      <c r="D96" s="128" t="s">
        <v>2245</v>
      </c>
      <c r="E96" s="128" t="s">
        <v>2246</v>
      </c>
      <c r="F96" s="128" t="s">
        <v>2247</v>
      </c>
      <c r="G96" s="128" t="s">
        <v>2248</v>
      </c>
      <c r="H96" s="128" t="s">
        <v>2249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2189</v>
      </c>
      <c r="B97" s="125" t="s">
        <v>2250</v>
      </c>
      <c r="C97" s="126" t="s">
        <v>2251</v>
      </c>
      <c r="D97" s="128" t="s">
        <v>2252</v>
      </c>
      <c r="E97" s="128" t="s">
        <v>2253</v>
      </c>
      <c r="F97" s="128" t="s">
        <v>2254</v>
      </c>
      <c r="G97" s="128" t="s">
        <v>2255</v>
      </c>
      <c r="H97" s="128" t="s">
        <v>2256</v>
      </c>
      <c r="I97" s="130">
        <f>IF(COUNTIF(J97:AW97,"&lt;&gt;")=0,"",SUMPRODUCT(((Recommendations[ImplStatus]="Implemented")+(Recommendations[ImplStatus]="Compensated"))*ISNUMBER(MATCH(Recommendations[Id],J97:AW97,0)))/COUNTIF(J97:AW97,"&lt;&gt;"))</f>
        <v>0</v>
      </c>
      <c r="J97" s="132" t="s">
        <v>281</v>
      </c>
      <c r="K97" s="132" t="s">
        <v>451</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2257</v>
      </c>
      <c r="B98" s="124"/>
      <c r="C98" s="123" t="s">
        <v>2258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2257</v>
      </c>
      <c r="B99" s="125" t="s">
        <v>2259</v>
      </c>
      <c r="C99" s="126" t="s">
        <v>2260</v>
      </c>
      <c r="D99" s="128" t="s">
        <v>2261</v>
      </c>
      <c r="E99" s="128" t="s">
        <v>2262</v>
      </c>
      <c r="F99" s="128" t="s">
        <v>2263</v>
      </c>
      <c r="G99" s="128" t="s">
        <v>2264</v>
      </c>
      <c r="H99" s="128" t="s">
        <v>2265</v>
      </c>
      <c r="I99" s="130">
        <f>IF(COUNTIF(J99:AW99,"&lt;&gt;")=0,"",SUMPRODUCT(((Recommendations[ImplStatus]="Implemented")+(Recommendations[ImplStatus]="Compensated"))*ISNUMBER(MATCH(Recommendations[Id],J99:AW99,0)))/COUNTIF(J99:AW99,"&lt;&gt;"))</f>
        <v>0</v>
      </c>
      <c r="J99" s="132" t="s">
        <v>246</v>
      </c>
      <c r="K99" s="132" t="s">
        <v>361</v>
      </c>
      <c r="L99" s="132" t="s">
        <v>366</v>
      </c>
      <c r="M99" s="132" t="s">
        <v>411</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2257</v>
      </c>
      <c r="B100" s="125" t="s">
        <v>2266</v>
      </c>
      <c r="C100" s="126" t="s">
        <v>2267</v>
      </c>
      <c r="D100" s="128" t="s">
        <v>2268</v>
      </c>
      <c r="E100" s="128" t="s">
        <v>2269</v>
      </c>
      <c r="F100" s="128" t="s">
        <v>2270</v>
      </c>
      <c r="G100" s="128" t="s">
        <v>2271</v>
      </c>
      <c r="H100" s="128" t="s">
        <v>2272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2257</v>
      </c>
      <c r="B101" s="125" t="s">
        <v>2273</v>
      </c>
      <c r="C101" s="126" t="s">
        <v>2274</v>
      </c>
      <c r="D101" s="128" t="s">
        <v>2275</v>
      </c>
      <c r="E101" s="128" t="s">
        <v>2276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2257</v>
      </c>
      <c r="B102" s="125" t="s">
        <v>2277</v>
      </c>
      <c r="C102" s="126" t="s">
        <v>2278</v>
      </c>
      <c r="D102" s="128" t="s">
        <v>2279</v>
      </c>
      <c r="E102" s="128" t="s">
        <v>2280</v>
      </c>
      <c r="F102" s="128" t="s">
        <v>2281</v>
      </c>
      <c r="G102" s="128" t="s">
        <v>2282</v>
      </c>
      <c r="H102" s="128" t="s">
        <v>2283</v>
      </c>
      <c r="I102" s="130">
        <f>IF(COUNTIF(J102:AW102,"&lt;&gt;")=0,"",SUMPRODUCT(((Recommendations[ImplStatus]="Implemented")+(Recommendations[ImplStatus]="Compensated"))*ISNUMBER(MATCH(Recommendations[Id],J102:AW102,0)))/COUNTIF(J102:AW102,"&lt;&gt;"))</f>
        <v>0</v>
      </c>
      <c r="J102" s="132" t="s">
        <v>467</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2257</v>
      </c>
      <c r="B103" s="125" t="s">
        <v>2284</v>
      </c>
      <c r="C103" s="126" t="s">
        <v>2285</v>
      </c>
      <c r="D103" s="128" t="s">
        <v>2286</v>
      </c>
      <c r="E103" s="128" t="s">
        <v>2287</v>
      </c>
      <c r="F103" s="128" t="s">
        <v>2288</v>
      </c>
      <c r="G103" s="128" t="s">
        <v>2289</v>
      </c>
      <c r="H103" s="128" t="s">
        <v>2290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2291</v>
      </c>
      <c r="B104" s="124"/>
      <c r="C104" s="123" t="s">
        <v>2292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2291</v>
      </c>
      <c r="B105" s="125" t="s">
        <v>2293</v>
      </c>
      <c r="C105" s="126" t="s">
        <v>2294</v>
      </c>
      <c r="D105" s="128" t="s">
        <v>2295</v>
      </c>
      <c r="E105" s="128" t="s">
        <v>2296</v>
      </c>
      <c r="F105" s="128" t="s">
        <v>2297</v>
      </c>
      <c r="G105" s="128" t="s">
        <v>2298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2291</v>
      </c>
      <c r="B106" s="125" t="s">
        <v>2299</v>
      </c>
      <c r="C106" s="126" t="s">
        <v>2300</v>
      </c>
      <c r="D106" s="128" t="s">
        <v>2301</v>
      </c>
      <c r="E106" s="128" t="s">
        <v>2302</v>
      </c>
      <c r="F106" s="128" t="s">
        <v>2303</v>
      </c>
      <c r="G106" s="128" t="s">
        <v>2304</v>
      </c>
      <c r="H106" s="128" t="s">
        <v>2305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2291</v>
      </c>
      <c r="B107" s="125" t="s">
        <v>2306</v>
      </c>
      <c r="C107" s="126" t="s">
        <v>2307</v>
      </c>
      <c r="D107" s="128" t="s">
        <v>2308</v>
      </c>
      <c r="E107" s="128" t="s">
        <v>2309</v>
      </c>
      <c r="F107" s="128" t="s">
        <v>2310</v>
      </c>
      <c r="G107" s="128" t="s">
        <v>2311</v>
      </c>
      <c r="H107" s="128" t="s">
        <v>2312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2313</v>
      </c>
      <c r="B108" s="124"/>
      <c r="C108" s="123" t="s">
        <v>2314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2313</v>
      </c>
      <c r="B109" s="125" t="s">
        <v>2315</v>
      </c>
      <c r="C109" s="126" t="s">
        <v>2316</v>
      </c>
      <c r="D109" s="128" t="s">
        <v>2317</v>
      </c>
      <c r="E109" s="128" t="s">
        <v>2318</v>
      </c>
      <c r="F109" s="128" t="s">
        <v>2319</v>
      </c>
      <c r="G109" s="128" t="s">
        <v>2320</v>
      </c>
      <c r="H109" s="128" t="s">
        <v>2321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2313</v>
      </c>
      <c r="B110" s="125" t="s">
        <v>2322</v>
      </c>
      <c r="C110" s="126" t="s">
        <v>2323</v>
      </c>
      <c r="D110" s="128" t="s">
        <v>2324</v>
      </c>
      <c r="E110" s="128" t="s">
        <v>2325</v>
      </c>
      <c r="F110" s="128" t="s">
        <v>2326</v>
      </c>
      <c r="G110" s="128" t="s">
        <v>2327</v>
      </c>
      <c r="H110" s="128" t="s">
        <v>2328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2313</v>
      </c>
      <c r="B111" s="125" t="s">
        <v>2329</v>
      </c>
      <c r="C111" s="126" t="s">
        <v>2330</v>
      </c>
      <c r="D111" s="128" t="s">
        <v>2331</v>
      </c>
      <c r="E111" s="128" t="s">
        <v>2332</v>
      </c>
      <c r="F111" s="128" t="s">
        <v>2333</v>
      </c>
      <c r="G111" s="128" t="s">
        <v>2334</v>
      </c>
      <c r="H111" s="128" t="s">
        <v>2335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2336</v>
      </c>
      <c r="B112" s="124"/>
      <c r="C112" s="123" t="s">
        <v>2337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2336</v>
      </c>
      <c r="B113" s="125" t="s">
        <v>2338</v>
      </c>
      <c r="C113" s="126" t="s">
        <v>2339</v>
      </c>
      <c r="D113" s="128" t="s">
        <v>2340</v>
      </c>
      <c r="E113" s="128" t="s">
        <v>2341</v>
      </c>
      <c r="F113" s="128" t="s">
        <v>2342</v>
      </c>
      <c r="G113" s="128" t="s">
        <v>2343</v>
      </c>
      <c r="H113" s="128" t="s">
        <v>2344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2336</v>
      </c>
      <c r="B114" s="125" t="s">
        <v>2345</v>
      </c>
      <c r="C114" s="126" t="s">
        <v>2346</v>
      </c>
      <c r="D114" s="128" t="s">
        <v>2347</v>
      </c>
      <c r="E114" s="128" t="s">
        <v>2348</v>
      </c>
      <c r="F114" s="128" t="s">
        <v>2349</v>
      </c>
      <c r="G114" s="128" t="s">
        <v>2343</v>
      </c>
      <c r="H114" s="128" t="s">
        <v>2350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2336</v>
      </c>
      <c r="B115" s="133" t="s">
        <v>2351</v>
      </c>
      <c r="C115" s="134" t="s">
        <v>2352</v>
      </c>
      <c r="D115" s="135" t="s">
        <v>2353</v>
      </c>
      <c r="E115" s="135" t="s">
        <v>2354</v>
      </c>
      <c r="F115" s="135" t="s">
        <v>2355</v>
      </c>
      <c r="G115" s="135" t="s">
        <v>2356</v>
      </c>
      <c r="H115" s="135" t="s">
        <v>2357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482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IFERROR(INDEX('Recommendations'!$G$2:$G$109, MATCH(J2,'Recommendations'!$A$2:$A$109,0))="Implemented", FALSE))</xm:f>
            <x14:dxf>
              <font>
                <color rgb="FF000000"/>
              </font>
              <fill>
                <patternFill>
                  <bgColor rgb="FF3C7D22"/>
                </patternFill>
              </fill>
            </x14:dxf>
          </x14:cfRule>
          <x14:cfRule type="expression" priority="2" id="{00000000-000E-0000-0600-000002000000}">
            <xm:f>AND(J2&lt;&gt;"", IFERROR(INDEX('Recommendations'!$G$2:$G$109, MATCH(J2,'Recommendations'!$A$2:$A$109,0))="Compensated", FALSE))</xm:f>
            <x14:dxf>
              <font>
                <color rgb="FF000000"/>
              </font>
              <fill>
                <patternFill>
                  <bgColor rgb="FFC6E0B4"/>
                </patternFill>
              </fill>
            </x14:dxf>
          </x14:cfRule>
          <x14:cfRule type="expression" priority="3" id="{00000000-000E-0000-0600-000003000000}">
            <xm:f>AND(J2&lt;&gt;"", IFERROR(INDEX('Recommendations'!$G$2:$G$109, MATCH(J2,'Recommendations'!$A$2:$A$109,0))="Testing", FALSE))</xm:f>
            <x14:dxf>
              <font>
                <color rgb="FF000000"/>
              </font>
              <fill>
                <patternFill>
                  <bgColor rgb="FFFFC000"/>
                </patternFill>
              </fill>
            </x14:dxf>
          </x14:cfRule>
          <x14:cfRule type="expression" priority="4" id="{00000000-000E-0000-0600-000004000000}">
            <xm:f>AND(J2&lt;&gt;"", IFERROR(INDEX('Recommendations'!$G$2:$G$109, MATCH(J2,'Recommendations'!$A$2:$A$109,0))="Failed", FALSE))</xm:f>
            <x14:dxf>
              <font>
                <color rgb="FF000000"/>
              </font>
              <fill>
                <patternFill>
                  <bgColor rgb="FFD82891"/>
                </patternFill>
              </fill>
            </x14:dxf>
          </x14:cfRule>
          <x14:cfRule type="expression" priority="5" id="{00000000-000E-0000-0600-000005000000}">
            <xm:f>AND(J2&lt;&gt;"", IFERROR(INDEX('Recommendations'!$G$2:$G$109, MATCH(J2,'Recommendations'!$A$2:$A$109,0))="Risk Accepted", FALSE))</xm:f>
            <x14:dxf>
              <font>
                <color rgb="FF000000"/>
              </font>
              <fill>
                <patternFill>
                  <bgColor rgb="FFD9D9D9"/>
                </patternFill>
              </fill>
            </x14:dxf>
          </x14:cfRule>
          <x14:cfRule type="expression" priority="6" id="{00000000-000E-0000-0600-000006000000}">
            <xm:f>AND(J2&lt;&gt;"", IFERROR(INDEX('Recommendations'!$G$2:$G$109, MATCH(J2,'Recommendations'!$A$2:$A$109,0))="N/A",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2358</v>
      </c>
      <c r="B1" s="184" t="s">
        <v>2359</v>
      </c>
      <c r="C1" s="184" t="s">
        <v>0</v>
      </c>
      <c r="D1" s="184" t="s">
        <v>2360</v>
      </c>
      <c r="E1" s="184" t="s">
        <v>2361</v>
      </c>
      <c r="F1" s="184" t="s">
        <v>2362</v>
      </c>
      <c r="G1" s="184" t="s">
        <v>727</v>
      </c>
      <c r="H1" s="184" t="s">
        <v>728</v>
      </c>
      <c r="I1" s="184" t="s">
        <v>729</v>
      </c>
      <c r="J1" s="184" t="s">
        <v>730</v>
      </c>
      <c r="K1" s="184" t="s">
        <v>731</v>
      </c>
      <c r="L1" s="184" t="s">
        <v>732</v>
      </c>
      <c r="M1" s="184" t="s">
        <v>733</v>
      </c>
      <c r="N1" s="184" t="s">
        <v>734</v>
      </c>
      <c r="O1" s="184" t="s">
        <v>735</v>
      </c>
      <c r="P1" s="184" t="s">
        <v>736</v>
      </c>
      <c r="Q1" s="184" t="s">
        <v>737</v>
      </c>
      <c r="R1" s="184" t="s">
        <v>738</v>
      </c>
      <c r="S1" s="184" t="s">
        <v>739</v>
      </c>
      <c r="T1" s="184" t="s">
        <v>740</v>
      </c>
      <c r="U1" s="184" t="s">
        <v>741</v>
      </c>
      <c r="V1" s="184" t="s">
        <v>742</v>
      </c>
      <c r="W1" s="184" t="s">
        <v>743</v>
      </c>
      <c r="X1" s="184" t="s">
        <v>744</v>
      </c>
      <c r="Y1" s="184" t="s">
        <v>745</v>
      </c>
      <c r="Z1" s="184" t="s">
        <v>746</v>
      </c>
      <c r="AA1" s="184" t="s">
        <v>747</v>
      </c>
      <c r="AB1" s="184" t="s">
        <v>748</v>
      </c>
      <c r="AC1" s="184" t="s">
        <v>749</v>
      </c>
      <c r="AD1" s="184" t="s">
        <v>750</v>
      </c>
      <c r="AE1" s="184" t="s">
        <v>751</v>
      </c>
      <c r="AF1" s="184" t="s">
        <v>752</v>
      </c>
      <c r="AG1" s="184" t="s">
        <v>753</v>
      </c>
      <c r="AH1" s="184" t="s">
        <v>754</v>
      </c>
      <c r="AI1" s="184" t="s">
        <v>755</v>
      </c>
      <c r="AJ1" s="184" t="s">
        <v>756</v>
      </c>
      <c r="AK1" s="184" t="s">
        <v>757</v>
      </c>
      <c r="AL1" s="184" t="s">
        <v>758</v>
      </c>
      <c r="AM1" s="184" t="s">
        <v>759</v>
      </c>
      <c r="AN1" s="184" t="s">
        <v>760</v>
      </c>
      <c r="AO1" s="184" t="s">
        <v>761</v>
      </c>
      <c r="AP1" s="184" t="s">
        <v>762</v>
      </c>
      <c r="AQ1" s="184" t="s">
        <v>763</v>
      </c>
      <c r="AR1" s="184" t="s">
        <v>764</v>
      </c>
      <c r="AS1" s="184" t="s">
        <v>765</v>
      </c>
      <c r="AT1" s="184" t="s">
        <v>766</v>
      </c>
      <c r="AU1" s="185" t="s">
        <v>767</v>
      </c>
    </row>
    <row r="2" spans="1:47" ht="60" customHeight="1" outlineLevel="1" x14ac:dyDescent="0.35">
      <c r="A2" s="175" t="s">
        <v>2363</v>
      </c>
      <c r="B2" s="149" t="s">
        <v>19</v>
      </c>
      <c r="C2" s="147" t="s">
        <v>2364</v>
      </c>
      <c r="D2" s="153" t="s">
        <v>2365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2363</v>
      </c>
      <c r="B3" s="150" t="s">
        <v>2366</v>
      </c>
      <c r="C3" s="148" t="s">
        <v>2367</v>
      </c>
      <c r="D3" s="154" t="s">
        <v>2368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2363</v>
      </c>
      <c r="B4" s="151" t="s">
        <v>2366</v>
      </c>
      <c r="C4" s="152" t="s">
        <v>2369</v>
      </c>
      <c r="D4" s="155" t="s">
        <v>2370</v>
      </c>
      <c r="E4" s="158" t="s">
        <v>2371</v>
      </c>
      <c r="F4" s="161" t="s">
        <v>2372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2363</v>
      </c>
      <c r="B5" s="151" t="s">
        <v>2366</v>
      </c>
      <c r="C5" s="152" t="s">
        <v>2373</v>
      </c>
      <c r="D5" s="155" t="s">
        <v>2374</v>
      </c>
      <c r="E5" s="158" t="s">
        <v>2375</v>
      </c>
      <c r="F5" s="161" t="s">
        <v>2376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2363</v>
      </c>
      <c r="B6" s="151" t="s">
        <v>2366</v>
      </c>
      <c r="C6" s="152" t="s">
        <v>2377</v>
      </c>
      <c r="D6" s="155" t="s">
        <v>2378</v>
      </c>
      <c r="E6" s="158" t="s">
        <v>2379</v>
      </c>
      <c r="F6" s="161" t="s">
        <v>2376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2363</v>
      </c>
      <c r="B7" s="151" t="s">
        <v>2366</v>
      </c>
      <c r="C7" s="152" t="s">
        <v>2380</v>
      </c>
      <c r="D7" s="155" t="s">
        <v>2381</v>
      </c>
      <c r="E7" s="158" t="s">
        <v>2382</v>
      </c>
      <c r="F7" s="161" t="s">
        <v>2376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2363</v>
      </c>
      <c r="B8" s="151" t="s">
        <v>2366</v>
      </c>
      <c r="C8" s="152" t="s">
        <v>2383</v>
      </c>
      <c r="D8" s="155" t="s">
        <v>2384</v>
      </c>
      <c r="E8" s="158" t="s">
        <v>2385</v>
      </c>
      <c r="F8" s="161" t="s">
        <v>2386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2363</v>
      </c>
      <c r="B9" s="150" t="s">
        <v>2387</v>
      </c>
      <c r="C9" s="148" t="s">
        <v>2388</v>
      </c>
      <c r="D9" s="154" t="s">
        <v>2389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2363</v>
      </c>
      <c r="B10" s="151" t="s">
        <v>2387</v>
      </c>
      <c r="C10" s="152" t="s">
        <v>2390</v>
      </c>
      <c r="D10" s="155" t="s">
        <v>2391</v>
      </c>
      <c r="E10" s="158" t="s">
        <v>2392</v>
      </c>
      <c r="F10" s="161" t="s">
        <v>2372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2363</v>
      </c>
      <c r="B11" s="151" t="s">
        <v>2387</v>
      </c>
      <c r="C11" s="152" t="s">
        <v>2393</v>
      </c>
      <c r="D11" s="155" t="s">
        <v>2394</v>
      </c>
      <c r="E11" s="158" t="s">
        <v>2395</v>
      </c>
      <c r="F11" s="161" t="s">
        <v>2372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2363</v>
      </c>
      <c r="B12" s="151" t="s">
        <v>2387</v>
      </c>
      <c r="C12" s="152" t="s">
        <v>2396</v>
      </c>
      <c r="D12" s="155" t="s">
        <v>2397</v>
      </c>
      <c r="E12" s="158" t="s">
        <v>2398</v>
      </c>
      <c r="F12" s="161" t="s">
        <v>2372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2363</v>
      </c>
      <c r="B13" s="150" t="s">
        <v>2399</v>
      </c>
      <c r="C13" s="148" t="s">
        <v>2400</v>
      </c>
      <c r="D13" s="154" t="s">
        <v>2401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2363</v>
      </c>
      <c r="B14" s="151" t="s">
        <v>2399</v>
      </c>
      <c r="C14" s="152" t="s">
        <v>2402</v>
      </c>
      <c r="D14" s="155" t="s">
        <v>2403</v>
      </c>
      <c r="E14" s="158" t="s">
        <v>2404</v>
      </c>
      <c r="F14" s="161" t="s">
        <v>2372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2363</v>
      </c>
      <c r="B15" s="151" t="s">
        <v>2399</v>
      </c>
      <c r="C15" s="152" t="s">
        <v>2405</v>
      </c>
      <c r="D15" s="155" t="s">
        <v>2406</v>
      </c>
      <c r="E15" s="158" t="s">
        <v>2407</v>
      </c>
      <c r="F15" s="161" t="s">
        <v>2372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2363</v>
      </c>
      <c r="B16" s="150" t="s">
        <v>2408</v>
      </c>
      <c r="C16" s="148" t="s">
        <v>2409</v>
      </c>
      <c r="D16" s="154" t="s">
        <v>2410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2363</v>
      </c>
      <c r="B17" s="151" t="s">
        <v>2408</v>
      </c>
      <c r="C17" s="152" t="s">
        <v>2411</v>
      </c>
      <c r="D17" s="155" t="s">
        <v>2412</v>
      </c>
      <c r="E17" s="158" t="s">
        <v>2413</v>
      </c>
      <c r="F17" s="161" t="s">
        <v>2372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2363</v>
      </c>
      <c r="B18" s="151" t="s">
        <v>2408</v>
      </c>
      <c r="C18" s="152" t="s">
        <v>2414</v>
      </c>
      <c r="D18" s="155" t="s">
        <v>2415</v>
      </c>
      <c r="E18" s="158" t="s">
        <v>2416</v>
      </c>
      <c r="F18" s="161" t="s">
        <v>2376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2363</v>
      </c>
      <c r="B19" s="151" t="s">
        <v>2408</v>
      </c>
      <c r="C19" s="152" t="s">
        <v>2417</v>
      </c>
      <c r="D19" s="155" t="s">
        <v>2418</v>
      </c>
      <c r="E19" s="158" t="s">
        <v>2419</v>
      </c>
      <c r="F19" s="161" t="s">
        <v>2372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2363</v>
      </c>
      <c r="B20" s="151" t="s">
        <v>2408</v>
      </c>
      <c r="C20" s="152" t="s">
        <v>2420</v>
      </c>
      <c r="D20" s="155" t="s">
        <v>2421</v>
      </c>
      <c r="E20" s="158" t="s">
        <v>2422</v>
      </c>
      <c r="F20" s="161" t="s">
        <v>2372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2363</v>
      </c>
      <c r="B21" s="151" t="s">
        <v>2408</v>
      </c>
      <c r="C21" s="152" t="s">
        <v>2423</v>
      </c>
      <c r="D21" s="155" t="s">
        <v>2424</v>
      </c>
      <c r="E21" s="158" t="s">
        <v>2425</v>
      </c>
      <c r="F21" s="161" t="s">
        <v>2376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2363</v>
      </c>
      <c r="B22" s="151" t="s">
        <v>2408</v>
      </c>
      <c r="C22" s="152" t="s">
        <v>2426</v>
      </c>
      <c r="D22" s="155" t="s">
        <v>2427</v>
      </c>
      <c r="E22" s="158" t="s">
        <v>2428</v>
      </c>
      <c r="F22" s="161" t="s">
        <v>2372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2363</v>
      </c>
      <c r="B23" s="151" t="s">
        <v>2408</v>
      </c>
      <c r="C23" s="152" t="s">
        <v>2429</v>
      </c>
      <c r="D23" s="155" t="s">
        <v>2430</v>
      </c>
      <c r="E23" s="158" t="s">
        <v>2431</v>
      </c>
      <c r="F23" s="161" t="s">
        <v>2372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2363</v>
      </c>
      <c r="B24" s="150" t="s">
        <v>2432</v>
      </c>
      <c r="C24" s="148" t="s">
        <v>2433</v>
      </c>
      <c r="D24" s="154" t="s">
        <v>2434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2363</v>
      </c>
      <c r="B25" s="151" t="s">
        <v>2432</v>
      </c>
      <c r="C25" s="152" t="s">
        <v>2435</v>
      </c>
      <c r="D25" s="155" t="s">
        <v>2436</v>
      </c>
      <c r="E25" s="158" t="s">
        <v>2437</v>
      </c>
      <c r="F25" s="161" t="s">
        <v>2372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2363</v>
      </c>
      <c r="B26" s="151" t="s">
        <v>2432</v>
      </c>
      <c r="C26" s="152" t="s">
        <v>2438</v>
      </c>
      <c r="D26" s="155" t="s">
        <v>2439</v>
      </c>
      <c r="E26" s="158" t="s">
        <v>2440</v>
      </c>
      <c r="F26" s="161" t="s">
        <v>2372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2363</v>
      </c>
      <c r="B27" s="151" t="s">
        <v>2432</v>
      </c>
      <c r="C27" s="152" t="s">
        <v>2441</v>
      </c>
      <c r="D27" s="155" t="s">
        <v>2442</v>
      </c>
      <c r="E27" s="158" t="s">
        <v>2443</v>
      </c>
      <c r="F27" s="161" t="s">
        <v>2376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2363</v>
      </c>
      <c r="B28" s="151" t="s">
        <v>2432</v>
      </c>
      <c r="C28" s="152" t="s">
        <v>2444</v>
      </c>
      <c r="D28" s="155" t="s">
        <v>2445</v>
      </c>
      <c r="E28" s="158" t="s">
        <v>2446</v>
      </c>
      <c r="F28" s="161" t="s">
        <v>2372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2363</v>
      </c>
      <c r="B29" s="150" t="s">
        <v>2447</v>
      </c>
      <c r="C29" s="148" t="s">
        <v>2448</v>
      </c>
      <c r="D29" s="154" t="s">
        <v>2449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2363</v>
      </c>
      <c r="B30" s="151" t="s">
        <v>2447</v>
      </c>
      <c r="C30" s="152" t="s">
        <v>2450</v>
      </c>
      <c r="D30" s="155" t="s">
        <v>2451</v>
      </c>
      <c r="E30" s="158" t="s">
        <v>2452</v>
      </c>
      <c r="F30" s="161" t="s">
        <v>2386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2363</v>
      </c>
      <c r="B31" s="151" t="s">
        <v>2447</v>
      </c>
      <c r="C31" s="152" t="s">
        <v>2453</v>
      </c>
      <c r="D31" s="155" t="s">
        <v>2454</v>
      </c>
      <c r="E31" s="158" t="s">
        <v>2455</v>
      </c>
      <c r="F31" s="161" t="s">
        <v>2386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2363</v>
      </c>
      <c r="B32" s="151" t="s">
        <v>2447</v>
      </c>
      <c r="C32" s="152" t="s">
        <v>2456</v>
      </c>
      <c r="D32" s="155" t="s">
        <v>2457</v>
      </c>
      <c r="E32" s="158" t="s">
        <v>2458</v>
      </c>
      <c r="F32" s="161" t="s">
        <v>2386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2363</v>
      </c>
      <c r="B33" s="151" t="s">
        <v>2447</v>
      </c>
      <c r="C33" s="152" t="s">
        <v>2459</v>
      </c>
      <c r="D33" s="155" t="s">
        <v>2460</v>
      </c>
      <c r="E33" s="158" t="s">
        <v>2461</v>
      </c>
      <c r="F33" s="161" t="s">
        <v>2386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2363</v>
      </c>
      <c r="B34" s="151" t="s">
        <v>2447</v>
      </c>
      <c r="C34" s="152" t="s">
        <v>2462</v>
      </c>
      <c r="D34" s="155" t="s">
        <v>2463</v>
      </c>
      <c r="E34" s="158" t="s">
        <v>2464</v>
      </c>
      <c r="F34" s="161" t="s">
        <v>2386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2363</v>
      </c>
      <c r="B35" s="151" t="s">
        <v>2447</v>
      </c>
      <c r="C35" s="152" t="s">
        <v>2465</v>
      </c>
      <c r="D35" s="155" t="s">
        <v>2466</v>
      </c>
      <c r="E35" s="158" t="s">
        <v>2467</v>
      </c>
      <c r="F35" s="161" t="s">
        <v>2386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2363</v>
      </c>
      <c r="B36" s="151" t="s">
        <v>2447</v>
      </c>
      <c r="C36" s="152" t="s">
        <v>2468</v>
      </c>
      <c r="D36" s="155" t="s">
        <v>2469</v>
      </c>
      <c r="E36" s="158" t="s">
        <v>2470</v>
      </c>
      <c r="F36" s="161" t="s">
        <v>2386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2363</v>
      </c>
      <c r="B37" s="151" t="s">
        <v>2447</v>
      </c>
      <c r="C37" s="152" t="s">
        <v>2471</v>
      </c>
      <c r="D37" s="155" t="s">
        <v>2472</v>
      </c>
      <c r="E37" s="158" t="s">
        <v>2473</v>
      </c>
      <c r="F37" s="161" t="s">
        <v>2386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2363</v>
      </c>
      <c r="B38" s="151" t="s">
        <v>2447</v>
      </c>
      <c r="C38" s="152" t="s">
        <v>2474</v>
      </c>
      <c r="D38" s="155" t="s">
        <v>2475</v>
      </c>
      <c r="E38" s="158" t="s">
        <v>2476</v>
      </c>
      <c r="F38" s="161" t="s">
        <v>2386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2363</v>
      </c>
      <c r="B39" s="151" t="s">
        <v>2447</v>
      </c>
      <c r="C39" s="152" t="s">
        <v>2477</v>
      </c>
      <c r="D39" s="155" t="s">
        <v>2478</v>
      </c>
      <c r="E39" s="158" t="s">
        <v>2479</v>
      </c>
      <c r="F39" s="161" t="s">
        <v>2386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2480</v>
      </c>
      <c r="B40" s="149" t="s">
        <v>19</v>
      </c>
      <c r="C40" s="147" t="s">
        <v>2481</v>
      </c>
      <c r="D40" s="153" t="s">
        <v>2482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2480</v>
      </c>
      <c r="B41" s="150" t="s">
        <v>2483</v>
      </c>
      <c r="C41" s="148" t="s">
        <v>2484</v>
      </c>
      <c r="D41" s="154" t="s">
        <v>2485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2480</v>
      </c>
      <c r="B42" s="151" t="s">
        <v>2483</v>
      </c>
      <c r="C42" s="152" t="s">
        <v>2486</v>
      </c>
      <c r="D42" s="155" t="s">
        <v>2487</v>
      </c>
      <c r="E42" s="158" t="s">
        <v>2488</v>
      </c>
      <c r="F42" s="161" t="s">
        <v>2372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2480</v>
      </c>
      <c r="B43" s="151" t="s">
        <v>2483</v>
      </c>
      <c r="C43" s="152" t="s">
        <v>2489</v>
      </c>
      <c r="D43" s="155" t="s">
        <v>2490</v>
      </c>
      <c r="E43" s="158" t="s">
        <v>2491</v>
      </c>
      <c r="F43" s="161" t="s">
        <v>2372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2480</v>
      </c>
      <c r="B44" s="151" t="s">
        <v>2483</v>
      </c>
      <c r="C44" s="152" t="s">
        <v>2492</v>
      </c>
      <c r="D44" s="155" t="s">
        <v>2493</v>
      </c>
      <c r="E44" s="158" t="s">
        <v>2494</v>
      </c>
      <c r="F44" s="161" t="s">
        <v>2376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2480</v>
      </c>
      <c r="B45" s="151" t="s">
        <v>2483</v>
      </c>
      <c r="C45" s="152" t="s">
        <v>2495</v>
      </c>
      <c r="D45" s="155" t="s">
        <v>2496</v>
      </c>
      <c r="E45" s="158" t="s">
        <v>2497</v>
      </c>
      <c r="F45" s="161" t="s">
        <v>2386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2480</v>
      </c>
      <c r="B46" s="151" t="s">
        <v>2483</v>
      </c>
      <c r="C46" s="152" t="s">
        <v>2498</v>
      </c>
      <c r="D46" s="155" t="s">
        <v>2499</v>
      </c>
      <c r="E46" s="158" t="s">
        <v>2500</v>
      </c>
      <c r="F46" s="161" t="s">
        <v>2372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2480</v>
      </c>
      <c r="B47" s="151" t="s">
        <v>2483</v>
      </c>
      <c r="C47" s="152" t="s">
        <v>2501</v>
      </c>
      <c r="D47" s="155" t="s">
        <v>2502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2480</v>
      </c>
      <c r="B48" s="151" t="s">
        <v>2483</v>
      </c>
      <c r="C48" s="152" t="s">
        <v>2503</v>
      </c>
      <c r="D48" s="155" t="s">
        <v>2504</v>
      </c>
      <c r="E48" s="158" t="s">
        <v>2505</v>
      </c>
      <c r="F48" s="161" t="s">
        <v>2372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2480</v>
      </c>
      <c r="B49" s="151" t="s">
        <v>2483</v>
      </c>
      <c r="C49" s="152" t="s">
        <v>2506</v>
      </c>
      <c r="D49" s="155" t="s">
        <v>2507</v>
      </c>
      <c r="E49" s="158" t="s">
        <v>2508</v>
      </c>
      <c r="F49" s="161" t="s">
        <v>2376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2480</v>
      </c>
      <c r="B50" s="150" t="s">
        <v>2509</v>
      </c>
      <c r="C50" s="148" t="s">
        <v>2510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2480</v>
      </c>
      <c r="B51" s="151" t="s">
        <v>2509</v>
      </c>
      <c r="C51" s="152" t="s">
        <v>2511</v>
      </c>
      <c r="D51" s="155" t="s">
        <v>2512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2480</v>
      </c>
      <c r="B52" s="151" t="s">
        <v>2509</v>
      </c>
      <c r="C52" s="152" t="s">
        <v>2513</v>
      </c>
      <c r="D52" s="155" t="s">
        <v>2514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2480</v>
      </c>
      <c r="B53" s="151" t="s">
        <v>2509</v>
      </c>
      <c r="C53" s="152" t="s">
        <v>2515</v>
      </c>
      <c r="D53" s="155" t="s">
        <v>2516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2480</v>
      </c>
      <c r="B54" s="151" t="s">
        <v>2509</v>
      </c>
      <c r="C54" s="152" t="s">
        <v>2517</v>
      </c>
      <c r="D54" s="155" t="s">
        <v>2518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2480</v>
      </c>
      <c r="B55" s="151" t="s">
        <v>2509</v>
      </c>
      <c r="C55" s="152" t="s">
        <v>2519</v>
      </c>
      <c r="D55" s="155" t="s">
        <v>2520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2480</v>
      </c>
      <c r="B56" s="150" t="s">
        <v>634</v>
      </c>
      <c r="C56" s="148" t="s">
        <v>2521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2480</v>
      </c>
      <c r="B57" s="151" t="s">
        <v>634</v>
      </c>
      <c r="C57" s="152" t="s">
        <v>2522</v>
      </c>
      <c r="D57" s="155" t="s">
        <v>2523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2480</v>
      </c>
      <c r="B58" s="151" t="s">
        <v>634</v>
      </c>
      <c r="C58" s="152" t="s">
        <v>2524</v>
      </c>
      <c r="D58" s="155" t="s">
        <v>2525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2480</v>
      </c>
      <c r="B59" s="151" t="s">
        <v>634</v>
      </c>
      <c r="C59" s="152" t="s">
        <v>2526</v>
      </c>
      <c r="D59" s="155" t="s">
        <v>2527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2480</v>
      </c>
      <c r="B60" s="151" t="s">
        <v>634</v>
      </c>
      <c r="C60" s="152" t="s">
        <v>2528</v>
      </c>
      <c r="D60" s="155" t="s">
        <v>2529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2480</v>
      </c>
      <c r="B61" s="150" t="s">
        <v>2530</v>
      </c>
      <c r="C61" s="148" t="s">
        <v>2531</v>
      </c>
      <c r="D61" s="154" t="s">
        <v>2532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2480</v>
      </c>
      <c r="B62" s="151" t="s">
        <v>2530</v>
      </c>
      <c r="C62" s="152" t="s">
        <v>2533</v>
      </c>
      <c r="D62" s="155" t="s">
        <v>2534</v>
      </c>
      <c r="E62" s="158" t="s">
        <v>2535</v>
      </c>
      <c r="F62" s="161" t="s">
        <v>2372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2480</v>
      </c>
      <c r="B63" s="151" t="s">
        <v>2530</v>
      </c>
      <c r="C63" s="152" t="s">
        <v>2536</v>
      </c>
      <c r="D63" s="155" t="s">
        <v>2537</v>
      </c>
      <c r="E63" s="158" t="s">
        <v>2538</v>
      </c>
      <c r="F63" s="161" t="s">
        <v>2376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2480</v>
      </c>
      <c r="B64" s="151" t="s">
        <v>2530</v>
      </c>
      <c r="C64" s="152" t="s">
        <v>2539</v>
      </c>
      <c r="D64" s="155" t="s">
        <v>2540</v>
      </c>
      <c r="E64" s="158" t="s">
        <v>2541</v>
      </c>
      <c r="F64" s="161" t="s">
        <v>2372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2480</v>
      </c>
      <c r="B65" s="151" t="s">
        <v>2530</v>
      </c>
      <c r="C65" s="152" t="s">
        <v>2542</v>
      </c>
      <c r="D65" s="155" t="s">
        <v>2543</v>
      </c>
      <c r="E65" s="158" t="s">
        <v>2544</v>
      </c>
      <c r="F65" s="161" t="s">
        <v>2372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2480</v>
      </c>
      <c r="B66" s="150" t="s">
        <v>2138</v>
      </c>
      <c r="C66" s="148" t="s">
        <v>2545</v>
      </c>
      <c r="D66" s="154" t="s">
        <v>2546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2480</v>
      </c>
      <c r="B67" s="151" t="s">
        <v>2138</v>
      </c>
      <c r="C67" s="152" t="s">
        <v>2547</v>
      </c>
      <c r="D67" s="155" t="s">
        <v>2548</v>
      </c>
      <c r="E67" s="158" t="s">
        <v>2549</v>
      </c>
      <c r="F67" s="161" t="s">
        <v>2372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2480</v>
      </c>
      <c r="B68" s="151" t="s">
        <v>2138</v>
      </c>
      <c r="C68" s="152" t="s">
        <v>2550</v>
      </c>
      <c r="D68" s="155" t="s">
        <v>2551</v>
      </c>
      <c r="E68" s="158" t="s">
        <v>2552</v>
      </c>
      <c r="F68" s="161" t="s">
        <v>2372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2480</v>
      </c>
      <c r="B69" s="151" t="s">
        <v>2138</v>
      </c>
      <c r="C69" s="152" t="s">
        <v>2553</v>
      </c>
      <c r="D69" s="155" t="s">
        <v>2554</v>
      </c>
      <c r="E69" s="158" t="s">
        <v>2555</v>
      </c>
      <c r="F69" s="161" t="s">
        <v>2376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2480</v>
      </c>
      <c r="B70" s="151" t="s">
        <v>2138</v>
      </c>
      <c r="C70" s="152" t="s">
        <v>2556</v>
      </c>
      <c r="D70" s="155" t="s">
        <v>2557</v>
      </c>
      <c r="E70" s="158" t="s">
        <v>2558</v>
      </c>
      <c r="F70" s="161" t="s">
        <v>2372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2480</v>
      </c>
      <c r="B71" s="151" t="s">
        <v>2138</v>
      </c>
      <c r="C71" s="152" t="s">
        <v>2559</v>
      </c>
      <c r="D71" s="155" t="s">
        <v>2560</v>
      </c>
      <c r="E71" s="158" t="s">
        <v>2561</v>
      </c>
      <c r="F71" s="161" t="s">
        <v>2372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2480</v>
      </c>
      <c r="B72" s="151" t="s">
        <v>2138</v>
      </c>
      <c r="C72" s="152" t="s">
        <v>2562</v>
      </c>
      <c r="D72" s="155" t="s">
        <v>2563</v>
      </c>
      <c r="E72" s="158" t="s">
        <v>2564</v>
      </c>
      <c r="F72" s="161" t="s">
        <v>2372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2480</v>
      </c>
      <c r="B73" s="151" t="s">
        <v>2138</v>
      </c>
      <c r="C73" s="152" t="s">
        <v>2565</v>
      </c>
      <c r="D73" s="155" t="s">
        <v>2566</v>
      </c>
      <c r="E73" s="158" t="s">
        <v>2567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2480</v>
      </c>
      <c r="B74" s="151" t="s">
        <v>2138</v>
      </c>
      <c r="C74" s="152" t="s">
        <v>2568</v>
      </c>
      <c r="D74" s="155" t="s">
        <v>2569</v>
      </c>
      <c r="E74" s="158" t="s">
        <v>2570</v>
      </c>
      <c r="F74" s="161" t="s">
        <v>2376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2480</v>
      </c>
      <c r="B75" s="151" t="s">
        <v>2138</v>
      </c>
      <c r="C75" s="152" t="s">
        <v>2571</v>
      </c>
      <c r="D75" s="155" t="s">
        <v>2572</v>
      </c>
      <c r="E75" s="158" t="s">
        <v>2573</v>
      </c>
      <c r="F75" s="161" t="s">
        <v>2386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2480</v>
      </c>
      <c r="B76" s="151" t="s">
        <v>2138</v>
      </c>
      <c r="C76" s="152" t="s">
        <v>2574</v>
      </c>
      <c r="D76" s="155" t="s">
        <v>2575</v>
      </c>
      <c r="E76" s="158" t="s">
        <v>2576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2480</v>
      </c>
      <c r="B77" s="150" t="s">
        <v>2408</v>
      </c>
      <c r="C77" s="148" t="s">
        <v>2577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2480</v>
      </c>
      <c r="B78" s="151" t="s">
        <v>2408</v>
      </c>
      <c r="C78" s="152" t="s">
        <v>2578</v>
      </c>
      <c r="D78" s="155" t="s">
        <v>2579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2480</v>
      </c>
      <c r="B79" s="151" t="s">
        <v>2408</v>
      </c>
      <c r="C79" s="152" t="s">
        <v>2580</v>
      </c>
      <c r="D79" s="155" t="s">
        <v>2581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2480</v>
      </c>
      <c r="B80" s="151" t="s">
        <v>2408</v>
      </c>
      <c r="C80" s="152" t="s">
        <v>2582</v>
      </c>
      <c r="D80" s="155" t="s">
        <v>2583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2480</v>
      </c>
      <c r="B81" s="150" t="s">
        <v>2336</v>
      </c>
      <c r="C81" s="148" t="s">
        <v>2584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2480</v>
      </c>
      <c r="B82" s="151" t="s">
        <v>2336</v>
      </c>
      <c r="C82" s="152" t="s">
        <v>2585</v>
      </c>
      <c r="D82" s="155" t="s">
        <v>2586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2480</v>
      </c>
      <c r="B83" s="151" t="s">
        <v>2336</v>
      </c>
      <c r="C83" s="152" t="s">
        <v>2587</v>
      </c>
      <c r="D83" s="155" t="s">
        <v>2588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2480</v>
      </c>
      <c r="B84" s="151" t="s">
        <v>2336</v>
      </c>
      <c r="C84" s="152" t="s">
        <v>2589</v>
      </c>
      <c r="D84" s="155" t="s">
        <v>2590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2480</v>
      </c>
      <c r="B85" s="151" t="s">
        <v>2336</v>
      </c>
      <c r="C85" s="152" t="s">
        <v>2591</v>
      </c>
      <c r="D85" s="155" t="s">
        <v>2592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2480</v>
      </c>
      <c r="B86" s="151" t="s">
        <v>2336</v>
      </c>
      <c r="C86" s="152" t="s">
        <v>2593</v>
      </c>
      <c r="D86" s="155" t="s">
        <v>2594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2595</v>
      </c>
      <c r="B87" s="149" t="s">
        <v>19</v>
      </c>
      <c r="C87" s="147" t="s">
        <v>2596</v>
      </c>
      <c r="D87" s="153" t="s">
        <v>2597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2595</v>
      </c>
      <c r="B88" s="150" t="s">
        <v>2598</v>
      </c>
      <c r="C88" s="148" t="s">
        <v>2599</v>
      </c>
      <c r="D88" s="154" t="s">
        <v>2600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2595</v>
      </c>
      <c r="B89" s="151" t="s">
        <v>2598</v>
      </c>
      <c r="C89" s="152" t="s">
        <v>2601</v>
      </c>
      <c r="D89" s="155" t="s">
        <v>2602</v>
      </c>
      <c r="E89" s="158" t="s">
        <v>2603</v>
      </c>
      <c r="F89" s="161" t="s">
        <v>2372</v>
      </c>
      <c r="G89" s="164">
        <f>IF(COUNTIF(H89:AU89,"&lt;&gt;")=0,"",SUMPRODUCT(((Recommendations[ImplStatus]="Implemented")+(Recommendations[ImplStatus]="Compensated"))*ISNUMBER(MATCH(Recommendations[Id],H89:AU89,0)))/COUNTIF(H89:AU89,"&lt;&gt;"))</f>
        <v>0</v>
      </c>
      <c r="H89" s="167" t="s">
        <v>23</v>
      </c>
      <c r="I89" s="167" t="s">
        <v>29</v>
      </c>
      <c r="J89" s="167" t="s">
        <v>39</v>
      </c>
      <c r="K89" s="167" t="s">
        <v>44</v>
      </c>
      <c r="L89" s="167" t="s">
        <v>157</v>
      </c>
      <c r="M89" s="167" t="s">
        <v>167</v>
      </c>
      <c r="N89" s="167" t="s">
        <v>172</v>
      </c>
      <c r="O89" s="167" t="s">
        <v>177</v>
      </c>
      <c r="P89" s="167" t="s">
        <v>196</v>
      </c>
      <c r="Q89" s="167" t="s">
        <v>386</v>
      </c>
      <c r="R89" s="167" t="s">
        <v>388</v>
      </c>
      <c r="S89" s="167" t="s">
        <v>415</v>
      </c>
      <c r="T89" s="167" t="s">
        <v>437</v>
      </c>
      <c r="U89" s="167" t="s">
        <v>456</v>
      </c>
      <c r="V89" s="167" t="s">
        <v>460</v>
      </c>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2595</v>
      </c>
      <c r="B90" s="151" t="s">
        <v>2598</v>
      </c>
      <c r="C90" s="152" t="s">
        <v>2604</v>
      </c>
      <c r="D90" s="155" t="s">
        <v>2605</v>
      </c>
      <c r="E90" s="158" t="s">
        <v>2606</v>
      </c>
      <c r="F90" s="161" t="s">
        <v>2376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2595</v>
      </c>
      <c r="B91" s="151" t="s">
        <v>2598</v>
      </c>
      <c r="C91" s="152" t="s">
        <v>2607</v>
      </c>
      <c r="D91" s="155" t="s">
        <v>2608</v>
      </c>
      <c r="E91" s="158" t="s">
        <v>2609</v>
      </c>
      <c r="F91" s="161" t="s">
        <v>2372</v>
      </c>
      <c r="G91" s="164">
        <f>IF(COUNTIF(H91:AU91,"&lt;&gt;")=0,"",SUMPRODUCT(((Recommendations[ImplStatus]="Implemented")+(Recommendations[ImplStatus]="Compensated"))*ISNUMBER(MATCH(Recommendations[Id],H91:AU91,0)))/COUNTIF(H91:AU91,"&lt;&gt;"))</f>
        <v>0</v>
      </c>
      <c r="H91" s="167" t="s">
        <v>87</v>
      </c>
      <c r="I91" s="167" t="s">
        <v>196</v>
      </c>
      <c r="J91" s="167" t="s">
        <v>211</v>
      </c>
      <c r="K91" s="167" t="s">
        <v>281</v>
      </c>
      <c r="L91" s="167" t="s">
        <v>388</v>
      </c>
      <c r="M91" s="167" t="s">
        <v>392</v>
      </c>
      <c r="N91" s="167" t="s">
        <v>396</v>
      </c>
      <c r="O91" s="167" t="s">
        <v>400</v>
      </c>
      <c r="P91" s="167" t="s">
        <v>430</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2595</v>
      </c>
      <c r="B92" s="151" t="s">
        <v>2598</v>
      </c>
      <c r="C92" s="152" t="s">
        <v>2610</v>
      </c>
      <c r="D92" s="155" t="s">
        <v>2611</v>
      </c>
      <c r="E92" s="158" t="s">
        <v>2612</v>
      </c>
      <c r="F92" s="161" t="s">
        <v>2372</v>
      </c>
      <c r="G92" s="164">
        <f>IF(COUNTIF(H92:AU92,"&lt;&gt;")=0,"",SUMPRODUCT(((Recommendations[ImplStatus]="Implemented")+(Recommendations[ImplStatus]="Compensated"))*ISNUMBER(MATCH(Recommendations[Id],H92:AU92,0)))/COUNTIF(H92:AU92,"&lt;&gt;"))</f>
        <v>0</v>
      </c>
      <c r="H92" s="167" t="s">
        <v>201</v>
      </c>
      <c r="I92" s="167" t="s">
        <v>211</v>
      </c>
      <c r="J92" s="167" t="s">
        <v>392</v>
      </c>
      <c r="K92" s="167" t="s">
        <v>396</v>
      </c>
      <c r="L92" s="167" t="s">
        <v>400</v>
      </c>
      <c r="M92" s="167" t="s">
        <v>430</v>
      </c>
      <c r="N92" s="167" t="s">
        <v>451</v>
      </c>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2595</v>
      </c>
      <c r="B93" s="151" t="s">
        <v>2598</v>
      </c>
      <c r="C93" s="152" t="s">
        <v>2613</v>
      </c>
      <c r="D93" s="155" t="s">
        <v>2614</v>
      </c>
      <c r="E93" s="158" t="s">
        <v>2615</v>
      </c>
      <c r="F93" s="161" t="s">
        <v>2372</v>
      </c>
      <c r="G93" s="164">
        <f>IF(COUNTIF(H93:AU93,"&lt;&gt;")=0,"",SUMPRODUCT(((Recommendations[ImplStatus]="Implemented")+(Recommendations[ImplStatus]="Compensated"))*ISNUMBER(MATCH(Recommendations[Id],H93:AU93,0)))/COUNTIF(H93:AU93,"&lt;&gt;"))</f>
        <v>0</v>
      </c>
      <c r="H93" s="167" t="s">
        <v>13</v>
      </c>
      <c r="I93" s="167" t="s">
        <v>82</v>
      </c>
      <c r="J93" s="167" t="s">
        <v>142</v>
      </c>
      <c r="K93" s="167" t="s">
        <v>147</v>
      </c>
      <c r="L93" s="167" t="s">
        <v>206</v>
      </c>
      <c r="M93" s="167" t="s">
        <v>216</v>
      </c>
      <c r="N93" s="167" t="s">
        <v>221</v>
      </c>
      <c r="O93" s="167" t="s">
        <v>226</v>
      </c>
      <c r="P93" s="167" t="s">
        <v>356</v>
      </c>
      <c r="Q93" s="167" t="s">
        <v>371</v>
      </c>
      <c r="R93" s="167" t="s">
        <v>403</v>
      </c>
      <c r="S93" s="167" t="s">
        <v>405</v>
      </c>
      <c r="T93" s="167" t="s">
        <v>407</v>
      </c>
      <c r="U93" s="167" t="s">
        <v>417</v>
      </c>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2595</v>
      </c>
      <c r="B94" s="151" t="s">
        <v>2598</v>
      </c>
      <c r="C94" s="152" t="s">
        <v>2616</v>
      </c>
      <c r="D94" s="155" t="s">
        <v>2617</v>
      </c>
      <c r="E94" s="158" t="s">
        <v>2618</v>
      </c>
      <c r="F94" s="161" t="s">
        <v>2376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2595</v>
      </c>
      <c r="B95" s="150" t="s">
        <v>2619</v>
      </c>
      <c r="C95" s="148" t="s">
        <v>2620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2595</v>
      </c>
      <c r="B96" s="151" t="s">
        <v>2619</v>
      </c>
      <c r="C96" s="152" t="s">
        <v>2621</v>
      </c>
      <c r="D96" s="155" t="s">
        <v>2622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2595</v>
      </c>
      <c r="B97" s="151" t="s">
        <v>2619</v>
      </c>
      <c r="C97" s="152" t="s">
        <v>2623</v>
      </c>
      <c r="D97" s="155" t="s">
        <v>2624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2595</v>
      </c>
      <c r="B98" s="151" t="s">
        <v>2619</v>
      </c>
      <c r="C98" s="152" t="s">
        <v>2625</v>
      </c>
      <c r="D98" s="155" t="s">
        <v>2626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2595</v>
      </c>
      <c r="B99" s="151" t="s">
        <v>2619</v>
      </c>
      <c r="C99" s="152" t="s">
        <v>2627</v>
      </c>
      <c r="D99" s="155" t="s">
        <v>2628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2595</v>
      </c>
      <c r="B100" s="151" t="s">
        <v>2619</v>
      </c>
      <c r="C100" s="152" t="s">
        <v>2629</v>
      </c>
      <c r="D100" s="155" t="s">
        <v>2630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2595</v>
      </c>
      <c r="B101" s="151" t="s">
        <v>2619</v>
      </c>
      <c r="C101" s="152" t="s">
        <v>2631</v>
      </c>
      <c r="D101" s="155" t="s">
        <v>2632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2595</v>
      </c>
      <c r="B102" s="151" t="s">
        <v>2619</v>
      </c>
      <c r="C102" s="152" t="s">
        <v>2633</v>
      </c>
      <c r="D102" s="155" t="s">
        <v>2634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2595</v>
      </c>
      <c r="B103" s="150" t="s">
        <v>1779</v>
      </c>
      <c r="C103" s="148" t="s">
        <v>2635</v>
      </c>
      <c r="D103" s="154" t="s">
        <v>2636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2595</v>
      </c>
      <c r="B104" s="151" t="s">
        <v>1779</v>
      </c>
      <c r="C104" s="152" t="s">
        <v>2637</v>
      </c>
      <c r="D104" s="155" t="s">
        <v>2638</v>
      </c>
      <c r="E104" s="158" t="s">
        <v>2639</v>
      </c>
      <c r="F104" s="161" t="s">
        <v>2372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2595</v>
      </c>
      <c r="B105" s="151" t="s">
        <v>1779</v>
      </c>
      <c r="C105" s="152" t="s">
        <v>2640</v>
      </c>
      <c r="D105" s="155" t="s">
        <v>2641</v>
      </c>
      <c r="E105" s="158" t="s">
        <v>2642</v>
      </c>
      <c r="F105" s="161" t="s">
        <v>2376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2595</v>
      </c>
      <c r="B106" s="151" t="s">
        <v>1779</v>
      </c>
      <c r="C106" s="152" t="s">
        <v>2643</v>
      </c>
      <c r="D106" s="155" t="s">
        <v>2644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2595</v>
      </c>
      <c r="B107" s="151" t="s">
        <v>1779</v>
      </c>
      <c r="C107" s="152" t="s">
        <v>2645</v>
      </c>
      <c r="D107" s="155" t="s">
        <v>2646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2595</v>
      </c>
      <c r="B108" s="151" t="s">
        <v>1779</v>
      </c>
      <c r="C108" s="152" t="s">
        <v>2647</v>
      </c>
      <c r="D108" s="155" t="s">
        <v>2648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2595</v>
      </c>
      <c r="B109" s="150" t="s">
        <v>2649</v>
      </c>
      <c r="C109" s="148" t="s">
        <v>2650</v>
      </c>
      <c r="D109" s="154" t="s">
        <v>2651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2595</v>
      </c>
      <c r="B110" s="151" t="s">
        <v>2649</v>
      </c>
      <c r="C110" s="152" t="s">
        <v>2652</v>
      </c>
      <c r="D110" s="155" t="s">
        <v>2653</v>
      </c>
      <c r="E110" s="158" t="s">
        <v>2654</v>
      </c>
      <c r="F110" s="161" t="s">
        <v>2372</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2595</v>
      </c>
      <c r="B111" s="151" t="s">
        <v>2649</v>
      </c>
      <c r="C111" s="152" t="s">
        <v>2655</v>
      </c>
      <c r="D111" s="155" t="s">
        <v>2656</v>
      </c>
      <c r="E111" s="158" t="s">
        <v>2657</v>
      </c>
      <c r="F111" s="161" t="s">
        <v>2372</v>
      </c>
      <c r="G111" s="164">
        <f>IF(COUNTIF(H111:AU111,"&lt;&gt;")=0,"",SUMPRODUCT(((Recommendations[ImplStatus]="Implemented")+(Recommendations[ImplStatus]="Compensated"))*ISNUMBER(MATCH(Recommendations[Id],H111:AU111,0)))/COUNTIF(H111:AU111,"&lt;&gt;"))</f>
        <v>0</v>
      </c>
      <c r="H111" s="167" t="s">
        <v>62</v>
      </c>
      <c r="I111" s="167" t="s">
        <v>97</v>
      </c>
      <c r="J111" s="167" t="s">
        <v>380</v>
      </c>
      <c r="K111" s="167" t="s">
        <v>419</v>
      </c>
      <c r="L111" s="167" t="s">
        <v>423</v>
      </c>
      <c r="M111" s="167" t="s">
        <v>427</v>
      </c>
      <c r="N111" s="167" t="s">
        <v>433</v>
      </c>
      <c r="O111" s="167" t="s">
        <v>439</v>
      </c>
      <c r="P111" s="167" t="s">
        <v>443</v>
      </c>
      <c r="Q111" s="167" t="s">
        <v>447</v>
      </c>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2595</v>
      </c>
      <c r="B112" s="151" t="s">
        <v>2649</v>
      </c>
      <c r="C112" s="152" t="s">
        <v>2658</v>
      </c>
      <c r="D112" s="155" t="s">
        <v>2659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2595</v>
      </c>
      <c r="B113" s="151" t="s">
        <v>2649</v>
      </c>
      <c r="C113" s="152" t="s">
        <v>2660</v>
      </c>
      <c r="D113" s="155" t="s">
        <v>2661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2595</v>
      </c>
      <c r="B114" s="151" t="s">
        <v>2649</v>
      </c>
      <c r="C114" s="152" t="s">
        <v>2662</v>
      </c>
      <c r="D114" s="155" t="s">
        <v>2663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2595</v>
      </c>
      <c r="B115" s="151" t="s">
        <v>2649</v>
      </c>
      <c r="C115" s="152" t="s">
        <v>2664</v>
      </c>
      <c r="D115" s="155" t="s">
        <v>2665</v>
      </c>
      <c r="E115" s="158"/>
      <c r="F115" s="161" t="s">
        <v>19</v>
      </c>
      <c r="G115" s="164">
        <f>IF(COUNTIF(H115:AU115,"&lt;&gt;")=0,"",SUMPRODUCT(((Recommendations[ImplStatus]="Implemented")+(Recommendations[ImplStatus]="Compensated"))*ISNUMBER(MATCH(Recommendations[Id],H115:AU115,0)))/COUNTIF(H115:AU115,"&lt;&gt;"))</f>
        <v>0</v>
      </c>
      <c r="H115" s="167" t="s">
        <v>246</v>
      </c>
      <c r="I115" s="167" t="s">
        <v>361</v>
      </c>
      <c r="J115" s="167" t="s">
        <v>411</v>
      </c>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2595</v>
      </c>
      <c r="B116" s="151" t="s">
        <v>2649</v>
      </c>
      <c r="C116" s="152" t="s">
        <v>2666</v>
      </c>
      <c r="D116" s="155" t="s">
        <v>2667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2595</v>
      </c>
      <c r="B117" s="151" t="s">
        <v>2649</v>
      </c>
      <c r="C117" s="152" t="s">
        <v>2668</v>
      </c>
      <c r="D117" s="155" t="s">
        <v>2669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2595</v>
      </c>
      <c r="B118" s="151" t="s">
        <v>2649</v>
      </c>
      <c r="C118" s="152" t="s">
        <v>2670</v>
      </c>
      <c r="D118" s="155" t="s">
        <v>2671</v>
      </c>
      <c r="E118" s="158" t="s">
        <v>2672</v>
      </c>
      <c r="F118" s="161" t="s">
        <v>2372</v>
      </c>
      <c r="G118" s="164">
        <f>IF(COUNTIF(H118:AU118,"&lt;&gt;")=0,"",SUMPRODUCT(((Recommendations[ImplStatus]="Implemented")+(Recommendations[ImplStatus]="Compensated"))*ISNUMBER(MATCH(Recommendations[Id],H118:AU118,0)))/COUNTIF(H118:AU118,"&lt;&gt;"))</f>
        <v>0</v>
      </c>
      <c r="H118" s="167" t="s">
        <v>286</v>
      </c>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2595</v>
      </c>
      <c r="B119" s="151" t="s">
        <v>2649</v>
      </c>
      <c r="C119" s="152" t="s">
        <v>2673</v>
      </c>
      <c r="D119" s="155" t="s">
        <v>2674</v>
      </c>
      <c r="E119" s="158" t="s">
        <v>2675</v>
      </c>
      <c r="F119" s="161" t="s">
        <v>2372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2595</v>
      </c>
      <c r="B120" s="150" t="s">
        <v>2676</v>
      </c>
      <c r="C120" s="148" t="s">
        <v>2677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2595</v>
      </c>
      <c r="B121" s="151" t="s">
        <v>2676</v>
      </c>
      <c r="C121" s="152" t="s">
        <v>2678</v>
      </c>
      <c r="D121" s="155" t="s">
        <v>2679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2595</v>
      </c>
      <c r="B122" s="151" t="s">
        <v>2676</v>
      </c>
      <c r="C122" s="152" t="s">
        <v>2680</v>
      </c>
      <c r="D122" s="155" t="s">
        <v>2681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2595</v>
      </c>
      <c r="B123" s="151" t="s">
        <v>2676</v>
      </c>
      <c r="C123" s="152" t="s">
        <v>2682</v>
      </c>
      <c r="D123" s="155" t="s">
        <v>2683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2595</v>
      </c>
      <c r="B124" s="151" t="s">
        <v>2676</v>
      </c>
      <c r="C124" s="152" t="s">
        <v>2684</v>
      </c>
      <c r="D124" s="155" t="s">
        <v>2685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2595</v>
      </c>
      <c r="B125" s="151" t="s">
        <v>2676</v>
      </c>
      <c r="C125" s="152" t="s">
        <v>2686</v>
      </c>
      <c r="D125" s="155" t="s">
        <v>2687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2595</v>
      </c>
      <c r="B126" s="151" t="s">
        <v>2676</v>
      </c>
      <c r="C126" s="152" t="s">
        <v>2688</v>
      </c>
      <c r="D126" s="155" t="s">
        <v>2689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2595</v>
      </c>
      <c r="B127" s="151" t="s">
        <v>2676</v>
      </c>
      <c r="C127" s="152" t="s">
        <v>2690</v>
      </c>
      <c r="D127" s="155" t="s">
        <v>2691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2595</v>
      </c>
      <c r="B128" s="151" t="s">
        <v>2676</v>
      </c>
      <c r="C128" s="152" t="s">
        <v>2692</v>
      </c>
      <c r="D128" s="155" t="s">
        <v>2693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2595</v>
      </c>
      <c r="B129" s="151" t="s">
        <v>2676</v>
      </c>
      <c r="C129" s="152" t="s">
        <v>2694</v>
      </c>
      <c r="D129" s="155" t="s">
        <v>2695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2595</v>
      </c>
      <c r="B130" s="151" t="s">
        <v>2676</v>
      </c>
      <c r="C130" s="152" t="s">
        <v>2696</v>
      </c>
      <c r="D130" s="155" t="s">
        <v>2697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2595</v>
      </c>
      <c r="B131" s="151" t="s">
        <v>2676</v>
      </c>
      <c r="C131" s="152" t="s">
        <v>2698</v>
      </c>
      <c r="D131" s="155" t="s">
        <v>2699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2595</v>
      </c>
      <c r="B132" s="151" t="s">
        <v>2676</v>
      </c>
      <c r="C132" s="152" t="s">
        <v>2700</v>
      </c>
      <c r="D132" s="155" t="s">
        <v>2701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2595</v>
      </c>
      <c r="B133" s="150" t="s">
        <v>2702</v>
      </c>
      <c r="C133" s="148" t="s">
        <v>2703</v>
      </c>
      <c r="D133" s="154" t="s">
        <v>2704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2595</v>
      </c>
      <c r="B134" s="151" t="s">
        <v>2702</v>
      </c>
      <c r="C134" s="152" t="s">
        <v>2705</v>
      </c>
      <c r="D134" s="155" t="s">
        <v>2706</v>
      </c>
      <c r="E134" s="158" t="s">
        <v>2707</v>
      </c>
      <c r="F134" s="161" t="s">
        <v>2376</v>
      </c>
      <c r="G134" s="164">
        <f>IF(COUNTIF(H134:AU134,"&lt;&gt;")=0,"",SUMPRODUCT(((Recommendations[ImplStatus]="Implemented")+(Recommendations[ImplStatus]="Compensated"))*ISNUMBER(MATCH(Recommendations[Id],H134:AU134,0)))/COUNTIF(H134:AU134,"&lt;&gt;"))</f>
        <v>0</v>
      </c>
      <c r="H134" s="167" t="s">
        <v>251</v>
      </c>
      <c r="I134" s="167" t="s">
        <v>256</v>
      </c>
      <c r="J134" s="167" t="s">
        <v>261</v>
      </c>
      <c r="K134" s="167" t="s">
        <v>266</v>
      </c>
      <c r="L134" s="167" t="s">
        <v>271</v>
      </c>
      <c r="M134" s="167" t="s">
        <v>291</v>
      </c>
      <c r="N134" s="167" t="s">
        <v>296</v>
      </c>
      <c r="O134" s="167" t="s">
        <v>306</v>
      </c>
      <c r="P134" s="167" t="s">
        <v>311</v>
      </c>
      <c r="Q134" s="167" t="s">
        <v>316</v>
      </c>
      <c r="R134" s="167" t="s">
        <v>326</v>
      </c>
      <c r="S134" s="167" t="s">
        <v>331</v>
      </c>
      <c r="T134" s="167" t="s">
        <v>336</v>
      </c>
      <c r="U134" s="167" t="s">
        <v>462</v>
      </c>
      <c r="V134" s="167" t="s">
        <v>472</v>
      </c>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2595</v>
      </c>
      <c r="B135" s="151" t="s">
        <v>2702</v>
      </c>
      <c r="C135" s="152" t="s">
        <v>2708</v>
      </c>
      <c r="D135" s="155" t="s">
        <v>2709</v>
      </c>
      <c r="E135" s="158" t="s">
        <v>2710</v>
      </c>
      <c r="F135" s="161" t="s">
        <v>2376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2595</v>
      </c>
      <c r="B136" s="151" t="s">
        <v>2702</v>
      </c>
      <c r="C136" s="152" t="s">
        <v>2711</v>
      </c>
      <c r="D136" s="155" t="s">
        <v>2712</v>
      </c>
      <c r="E136" s="158" t="s">
        <v>2713</v>
      </c>
      <c r="F136" s="161" t="s">
        <v>2372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2595</v>
      </c>
      <c r="B137" s="151" t="s">
        <v>2702</v>
      </c>
      <c r="C137" s="152" t="s">
        <v>2714</v>
      </c>
      <c r="D137" s="155" t="s">
        <v>2715</v>
      </c>
      <c r="E137" s="158" t="s">
        <v>2716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2595</v>
      </c>
      <c r="B138" s="150" t="s">
        <v>2012</v>
      </c>
      <c r="C138" s="148" t="s">
        <v>2717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2595</v>
      </c>
      <c r="B139" s="151" t="s">
        <v>2012</v>
      </c>
      <c r="C139" s="152" t="s">
        <v>2718</v>
      </c>
      <c r="D139" s="155" t="s">
        <v>2719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2595</v>
      </c>
      <c r="B140" s="151" t="s">
        <v>2012</v>
      </c>
      <c r="C140" s="152" t="s">
        <v>2720</v>
      </c>
      <c r="D140" s="155" t="s">
        <v>2721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2595</v>
      </c>
      <c r="B141" s="150" t="s">
        <v>2722</v>
      </c>
      <c r="C141" s="148" t="s">
        <v>2723</v>
      </c>
      <c r="D141" s="154" t="s">
        <v>2724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2595</v>
      </c>
      <c r="B142" s="151" t="s">
        <v>2722</v>
      </c>
      <c r="C142" s="152" t="s">
        <v>2725</v>
      </c>
      <c r="D142" s="155" t="s">
        <v>2726</v>
      </c>
      <c r="E142" s="158" t="s">
        <v>2727</v>
      </c>
      <c r="F142" s="161" t="s">
        <v>2372</v>
      </c>
      <c r="G142" s="164">
        <f>IF(COUNTIF(H142:AU142,"&lt;&gt;")=0,"",SUMPRODUCT(((Recommendations[ImplStatus]="Implemented")+(Recommendations[ImplStatus]="Compensated"))*ISNUMBER(MATCH(Recommendations[Id],H142:AU142,0)))/COUNTIF(H142:AU142,"&lt;&gt;"))</f>
        <v>0</v>
      </c>
      <c r="H142" s="167" t="s">
        <v>67</v>
      </c>
      <c r="I142" s="167" t="s">
        <v>73</v>
      </c>
      <c r="J142" s="167" t="s">
        <v>78</v>
      </c>
      <c r="K142" s="167" t="s">
        <v>92</v>
      </c>
      <c r="L142" s="167" t="s">
        <v>102</v>
      </c>
      <c r="M142" s="167" t="s">
        <v>107</v>
      </c>
      <c r="N142" s="167" t="s">
        <v>112</v>
      </c>
      <c r="O142" s="167" t="s">
        <v>117</v>
      </c>
      <c r="P142" s="167" t="s">
        <v>122</v>
      </c>
      <c r="Q142" s="167" t="s">
        <v>127</v>
      </c>
      <c r="R142" s="167" t="s">
        <v>132</v>
      </c>
      <c r="S142" s="167" t="s">
        <v>137</v>
      </c>
      <c r="T142" s="167" t="s">
        <v>152</v>
      </c>
      <c r="U142" s="167" t="s">
        <v>181</v>
      </c>
      <c r="V142" s="167" t="s">
        <v>186</v>
      </c>
      <c r="W142" s="167" t="s">
        <v>191</v>
      </c>
      <c r="X142" s="167" t="s">
        <v>276</v>
      </c>
      <c r="Y142" s="167" t="s">
        <v>301</v>
      </c>
      <c r="Z142" s="167" t="s">
        <v>321</v>
      </c>
      <c r="AA142" s="167" t="s">
        <v>341</v>
      </c>
      <c r="AB142" s="167" t="s">
        <v>346</v>
      </c>
      <c r="AC142" s="167" t="s">
        <v>477</v>
      </c>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2595</v>
      </c>
      <c r="B143" s="151" t="s">
        <v>2722</v>
      </c>
      <c r="C143" s="152" t="s">
        <v>2728</v>
      </c>
      <c r="D143" s="155" t="s">
        <v>2729</v>
      </c>
      <c r="E143" s="158" t="s">
        <v>2730</v>
      </c>
      <c r="F143" s="161" t="s">
        <v>2372</v>
      </c>
      <c r="G143" s="164">
        <f>IF(COUNTIF(H143:AU143,"&lt;&gt;")=0,"",SUMPRODUCT(((Recommendations[ImplStatus]="Implemented")+(Recommendations[ImplStatus]="Compensated"))*ISNUMBER(MATCH(Recommendations[Id],H143:AU143,0)))/COUNTIF(H143:AU143,"&lt;&gt;"))</f>
        <v>0</v>
      </c>
      <c r="H143" s="167" t="s">
        <v>366</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2595</v>
      </c>
      <c r="B144" s="151" t="s">
        <v>2722</v>
      </c>
      <c r="C144" s="152" t="s">
        <v>2731</v>
      </c>
      <c r="D144" s="155" t="s">
        <v>2732</v>
      </c>
      <c r="E144" s="158" t="s">
        <v>2733</v>
      </c>
      <c r="F144" s="161" t="s">
        <v>2376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2595</v>
      </c>
      <c r="B145" s="151" t="s">
        <v>2722</v>
      </c>
      <c r="C145" s="152" t="s">
        <v>2734</v>
      </c>
      <c r="D145" s="155" t="s">
        <v>2735</v>
      </c>
      <c r="E145" s="158" t="s">
        <v>2736</v>
      </c>
      <c r="F145" s="161" t="s">
        <v>2372</v>
      </c>
      <c r="G145" s="164">
        <f>IF(COUNTIF(H145:AU145,"&lt;&gt;")=0,"",SUMPRODUCT(((Recommendations[ImplStatus]="Implemented")+(Recommendations[ImplStatus]="Compensated"))*ISNUMBER(MATCH(Recommendations[Id],H145:AU145,0)))/COUNTIF(H145:AU145,"&lt;&gt;"))</f>
        <v>0</v>
      </c>
      <c r="H145" s="167" t="s">
        <v>34</v>
      </c>
      <c r="I145" s="167" t="s">
        <v>162</v>
      </c>
      <c r="J145" s="167" t="s">
        <v>236</v>
      </c>
      <c r="K145" s="167" t="s">
        <v>241</v>
      </c>
      <c r="L145" s="167" t="s">
        <v>375</v>
      </c>
      <c r="M145" s="167" t="s">
        <v>409</v>
      </c>
      <c r="N145" s="167" t="s">
        <v>454</v>
      </c>
      <c r="O145" s="167" t="s">
        <v>458</v>
      </c>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2595</v>
      </c>
      <c r="B146" s="151" t="s">
        <v>2722</v>
      </c>
      <c r="C146" s="152" t="s">
        <v>2737</v>
      </c>
      <c r="D146" s="155" t="s">
        <v>2738</v>
      </c>
      <c r="E146" s="158" t="s">
        <v>2739</v>
      </c>
      <c r="F146" s="161" t="s">
        <v>2372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2595</v>
      </c>
      <c r="B147" s="151" t="s">
        <v>2722</v>
      </c>
      <c r="C147" s="152" t="s">
        <v>2740</v>
      </c>
      <c r="D147" s="155" t="s">
        <v>2741</v>
      </c>
      <c r="E147" s="158" t="s">
        <v>2742</v>
      </c>
      <c r="F147" s="161" t="s">
        <v>2372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2595</v>
      </c>
      <c r="B148" s="150" t="s">
        <v>2743</v>
      </c>
      <c r="C148" s="148" t="s">
        <v>2744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2595</v>
      </c>
      <c r="B149" s="151" t="s">
        <v>2743</v>
      </c>
      <c r="C149" s="152" t="s">
        <v>2745</v>
      </c>
      <c r="D149" s="155" t="s">
        <v>2746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2595</v>
      </c>
      <c r="B150" s="151" t="s">
        <v>2743</v>
      </c>
      <c r="C150" s="152" t="s">
        <v>2747</v>
      </c>
      <c r="D150" s="155" t="s">
        <v>2748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2595</v>
      </c>
      <c r="B151" s="151" t="s">
        <v>2743</v>
      </c>
      <c r="C151" s="152" t="s">
        <v>2749</v>
      </c>
      <c r="D151" s="155" t="s">
        <v>2750</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2595</v>
      </c>
      <c r="B152" s="151" t="s">
        <v>2743</v>
      </c>
      <c r="C152" s="152" t="s">
        <v>2751</v>
      </c>
      <c r="D152" s="155" t="s">
        <v>2752</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2595</v>
      </c>
      <c r="B153" s="151" t="s">
        <v>2743</v>
      </c>
      <c r="C153" s="152" t="s">
        <v>2753</v>
      </c>
      <c r="D153" s="155" t="s">
        <v>2754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2755</v>
      </c>
      <c r="B154" s="149" t="s">
        <v>19</v>
      </c>
      <c r="C154" s="147" t="s">
        <v>2756</v>
      </c>
      <c r="D154" s="153" t="s">
        <v>2757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2755</v>
      </c>
      <c r="B155" s="150" t="s">
        <v>2758</v>
      </c>
      <c r="C155" s="148" t="s">
        <v>2759</v>
      </c>
      <c r="D155" s="154" t="s">
        <v>2760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2755</v>
      </c>
      <c r="B156" s="151" t="s">
        <v>2758</v>
      </c>
      <c r="C156" s="152" t="s">
        <v>2761</v>
      </c>
      <c r="D156" s="155" t="s">
        <v>2762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2755</v>
      </c>
      <c r="B157" s="151" t="s">
        <v>2758</v>
      </c>
      <c r="C157" s="152" t="s">
        <v>2763</v>
      </c>
      <c r="D157" s="155" t="s">
        <v>2764</v>
      </c>
      <c r="E157" s="158" t="s">
        <v>2765</v>
      </c>
      <c r="F157" s="161" t="s">
        <v>2372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2755</v>
      </c>
      <c r="B158" s="151" t="s">
        <v>2758</v>
      </c>
      <c r="C158" s="152" t="s">
        <v>2766</v>
      </c>
      <c r="D158" s="155" t="s">
        <v>2767</v>
      </c>
      <c r="E158" s="158" t="s">
        <v>2768</v>
      </c>
      <c r="F158" s="161" t="s">
        <v>2372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2755</v>
      </c>
      <c r="B159" s="151" t="s">
        <v>2758</v>
      </c>
      <c r="C159" s="152" t="s">
        <v>2769</v>
      </c>
      <c r="D159" s="155" t="s">
        <v>2770</v>
      </c>
      <c r="E159" s="158" t="s">
        <v>2771</v>
      </c>
      <c r="F159" s="161" t="s">
        <v>2372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2755</v>
      </c>
      <c r="B160" s="151" t="s">
        <v>2758</v>
      </c>
      <c r="C160" s="152" t="s">
        <v>2772</v>
      </c>
      <c r="D160" s="155" t="s">
        <v>2773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2755</v>
      </c>
      <c r="B161" s="151" t="s">
        <v>2758</v>
      </c>
      <c r="C161" s="152" t="s">
        <v>2774</v>
      </c>
      <c r="D161" s="155" t="s">
        <v>2775</v>
      </c>
      <c r="E161" s="158" t="s">
        <v>2776</v>
      </c>
      <c r="F161" s="161" t="s">
        <v>2372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2755</v>
      </c>
      <c r="B162" s="151" t="s">
        <v>2758</v>
      </c>
      <c r="C162" s="152" t="s">
        <v>2777</v>
      </c>
      <c r="D162" s="155" t="s">
        <v>2778</v>
      </c>
      <c r="E162" s="158" t="s">
        <v>2779</v>
      </c>
      <c r="F162" s="161" t="s">
        <v>2372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2755</v>
      </c>
      <c r="B163" s="151" t="s">
        <v>2758</v>
      </c>
      <c r="C163" s="152" t="s">
        <v>2780</v>
      </c>
      <c r="D163" s="155" t="s">
        <v>2781</v>
      </c>
      <c r="E163" s="158" t="s">
        <v>2782</v>
      </c>
      <c r="F163" s="161" t="s">
        <v>2372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2755</v>
      </c>
      <c r="B164" s="150" t="s">
        <v>2176</v>
      </c>
      <c r="C164" s="148" t="s">
        <v>2783</v>
      </c>
      <c r="D164" s="154" t="s">
        <v>2784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2755</v>
      </c>
      <c r="B165" s="151" t="s">
        <v>2176</v>
      </c>
      <c r="C165" s="152" t="s">
        <v>2785</v>
      </c>
      <c r="D165" s="155" t="s">
        <v>2786</v>
      </c>
      <c r="E165" s="158" t="s">
        <v>2787</v>
      </c>
      <c r="F165" s="161" t="s">
        <v>2372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2755</v>
      </c>
      <c r="B166" s="151" t="s">
        <v>2176</v>
      </c>
      <c r="C166" s="152" t="s">
        <v>2788</v>
      </c>
      <c r="D166" s="155" t="s">
        <v>2789</v>
      </c>
      <c r="E166" s="158" t="s">
        <v>2790</v>
      </c>
      <c r="F166" s="161" t="s">
        <v>2372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2755</v>
      </c>
      <c r="B167" s="151" t="s">
        <v>2176</v>
      </c>
      <c r="C167" s="152" t="s">
        <v>2791</v>
      </c>
      <c r="D167" s="155" t="s">
        <v>2792</v>
      </c>
      <c r="E167" s="158" t="s">
        <v>2793</v>
      </c>
      <c r="F167" s="161" t="s">
        <v>2372</v>
      </c>
      <c r="G167" s="164">
        <f>IF(COUNTIF(H167:AU167,"&lt;&gt;")=0,"",SUMPRODUCT(((Recommendations[ImplStatus]="Implemented")+(Recommendations[ImplStatus]="Compensated"))*ISNUMBER(MATCH(Recommendations[Id],H167:AU167,0)))/COUNTIF(H167:AU167,"&lt;&gt;"))</f>
        <v>0</v>
      </c>
      <c r="H167" s="167" t="s">
        <v>384</v>
      </c>
      <c r="I167" s="167" t="s">
        <v>413</v>
      </c>
      <c r="J167" s="167" t="s">
        <v>435</v>
      </c>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2755</v>
      </c>
      <c r="B168" s="151" t="s">
        <v>2176</v>
      </c>
      <c r="C168" s="152" t="s">
        <v>2794</v>
      </c>
      <c r="D168" s="155" t="s">
        <v>2795</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2755</v>
      </c>
      <c r="B169" s="151" t="s">
        <v>2176</v>
      </c>
      <c r="C169" s="152" t="s">
        <v>2796</v>
      </c>
      <c r="D169" s="155" t="s">
        <v>2797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2755</v>
      </c>
      <c r="B170" s="151" t="s">
        <v>2176</v>
      </c>
      <c r="C170" s="152" t="s">
        <v>2798</v>
      </c>
      <c r="D170" s="155" t="s">
        <v>2799</v>
      </c>
      <c r="E170" s="158" t="s">
        <v>2800</v>
      </c>
      <c r="F170" s="161" t="s">
        <v>2386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2755</v>
      </c>
      <c r="B171" s="151" t="s">
        <v>2176</v>
      </c>
      <c r="C171" s="152" t="s">
        <v>2801</v>
      </c>
      <c r="D171" s="155" t="s">
        <v>2802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2755</v>
      </c>
      <c r="B172" s="151" t="s">
        <v>2176</v>
      </c>
      <c r="C172" s="152" t="s">
        <v>2803</v>
      </c>
      <c r="D172" s="155" t="s">
        <v>2804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2755</v>
      </c>
      <c r="B173" s="151" t="s">
        <v>2176</v>
      </c>
      <c r="C173" s="152" t="s">
        <v>2805</v>
      </c>
      <c r="D173" s="155" t="s">
        <v>2806</v>
      </c>
      <c r="E173" s="158" t="s">
        <v>2807</v>
      </c>
      <c r="F173" s="161" t="s">
        <v>2372</v>
      </c>
      <c r="G173" s="164">
        <f>IF(COUNTIF(H173:AU173,"&lt;&gt;")=0,"",SUMPRODUCT(((Recommendations[ImplStatus]="Implemented")+(Recommendations[ImplStatus]="Compensated"))*ISNUMBER(MATCH(Recommendations[Id],H173:AU173,0)))/COUNTIF(H173:AU173,"&lt;&gt;"))</f>
        <v>0</v>
      </c>
      <c r="H173" s="167" t="s">
        <v>467</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2755</v>
      </c>
      <c r="B174" s="150" t="s">
        <v>2808</v>
      </c>
      <c r="C174" s="148" t="s">
        <v>2809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2755</v>
      </c>
      <c r="B175" s="151" t="s">
        <v>2808</v>
      </c>
      <c r="C175" s="152" t="s">
        <v>2810</v>
      </c>
      <c r="D175" s="155" t="s">
        <v>2811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2755</v>
      </c>
      <c r="B176" s="151" t="s">
        <v>2808</v>
      </c>
      <c r="C176" s="152" t="s">
        <v>2812</v>
      </c>
      <c r="D176" s="155" t="s">
        <v>2813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2755</v>
      </c>
      <c r="B177" s="151" t="s">
        <v>2808</v>
      </c>
      <c r="C177" s="152" t="s">
        <v>2814</v>
      </c>
      <c r="D177" s="155" t="s">
        <v>2815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2755</v>
      </c>
      <c r="B178" s="151" t="s">
        <v>2808</v>
      </c>
      <c r="C178" s="152" t="s">
        <v>2816</v>
      </c>
      <c r="D178" s="155" t="s">
        <v>2817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2755</v>
      </c>
      <c r="B179" s="151" t="s">
        <v>2808</v>
      </c>
      <c r="C179" s="152" t="s">
        <v>2818</v>
      </c>
      <c r="D179" s="155" t="s">
        <v>2819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2820</v>
      </c>
      <c r="B180" s="149" t="s">
        <v>19</v>
      </c>
      <c r="C180" s="147" t="s">
        <v>2821</v>
      </c>
      <c r="D180" s="153" t="s">
        <v>2822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2820</v>
      </c>
      <c r="B181" s="150" t="s">
        <v>2823</v>
      </c>
      <c r="C181" s="148" t="s">
        <v>2824</v>
      </c>
      <c r="D181" s="154" t="s">
        <v>2825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2820</v>
      </c>
      <c r="B182" s="151" t="s">
        <v>2823</v>
      </c>
      <c r="C182" s="152" t="s">
        <v>2826</v>
      </c>
      <c r="D182" s="155" t="s">
        <v>2827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2820</v>
      </c>
      <c r="B183" s="151" t="s">
        <v>2823</v>
      </c>
      <c r="C183" s="152" t="s">
        <v>2828</v>
      </c>
      <c r="D183" s="155" t="s">
        <v>2829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2820</v>
      </c>
      <c r="B184" s="151" t="s">
        <v>2823</v>
      </c>
      <c r="C184" s="152" t="s">
        <v>2830</v>
      </c>
      <c r="D184" s="155" t="s">
        <v>2831</v>
      </c>
      <c r="E184" s="158" t="s">
        <v>2832</v>
      </c>
      <c r="F184" s="161" t="s">
        <v>2372</v>
      </c>
      <c r="G184" s="164">
        <f>IF(COUNTIF(H184:AU184,"&lt;&gt;")=0,"",SUMPRODUCT(((Recommendations[ImplStatus]="Implemented")+(Recommendations[ImplStatus]="Compensated"))*ISNUMBER(MATCH(Recommendations[Id],H184:AU184,0)))/COUNTIF(H184:AU184,"&lt;&gt;"))</f>
        <v>0</v>
      </c>
      <c r="H184" s="167" t="s">
        <v>231</v>
      </c>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2820</v>
      </c>
      <c r="B185" s="151" t="s">
        <v>2823</v>
      </c>
      <c r="C185" s="152" t="s">
        <v>2833</v>
      </c>
      <c r="D185" s="155" t="s">
        <v>2834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2820</v>
      </c>
      <c r="B186" s="151" t="s">
        <v>2823</v>
      </c>
      <c r="C186" s="152" t="s">
        <v>2835</v>
      </c>
      <c r="D186" s="155" t="s">
        <v>2836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2820</v>
      </c>
      <c r="B187" s="151" t="s">
        <v>2823</v>
      </c>
      <c r="C187" s="152" t="s">
        <v>2837</v>
      </c>
      <c r="D187" s="155" t="s">
        <v>2838</v>
      </c>
      <c r="E187" s="158" t="s">
        <v>2839</v>
      </c>
      <c r="F187" s="161" t="s">
        <v>2372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2820</v>
      </c>
      <c r="B188" s="151" t="s">
        <v>2823</v>
      </c>
      <c r="C188" s="152" t="s">
        <v>2840</v>
      </c>
      <c r="D188" s="155" t="s">
        <v>2841</v>
      </c>
      <c r="E188" s="158" t="s">
        <v>2842</v>
      </c>
      <c r="F188" s="161" t="s">
        <v>2372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2820</v>
      </c>
      <c r="B189" s="151" t="s">
        <v>2823</v>
      </c>
      <c r="C189" s="152" t="s">
        <v>2843</v>
      </c>
      <c r="D189" s="155" t="s">
        <v>2844</v>
      </c>
      <c r="E189" s="158" t="s">
        <v>2845</v>
      </c>
      <c r="F189" s="161" t="s">
        <v>2372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2820</v>
      </c>
      <c r="B190" s="150" t="s">
        <v>2846</v>
      </c>
      <c r="C190" s="148" t="s">
        <v>2847</v>
      </c>
      <c r="D190" s="154" t="s">
        <v>2848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2820</v>
      </c>
      <c r="B191" s="151" t="s">
        <v>2846</v>
      </c>
      <c r="C191" s="152" t="s">
        <v>2849</v>
      </c>
      <c r="D191" s="155" t="s">
        <v>2850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2820</v>
      </c>
      <c r="B192" s="151" t="s">
        <v>2846</v>
      </c>
      <c r="C192" s="152" t="s">
        <v>2851</v>
      </c>
      <c r="D192" s="155" t="s">
        <v>2852</v>
      </c>
      <c r="E192" s="158" t="s">
        <v>2853</v>
      </c>
      <c r="F192" s="161" t="s">
        <v>2376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2820</v>
      </c>
      <c r="B193" s="151" t="s">
        <v>2846</v>
      </c>
      <c r="C193" s="152" t="s">
        <v>2854</v>
      </c>
      <c r="D193" s="155" t="s">
        <v>2855</v>
      </c>
      <c r="E193" s="158" t="s">
        <v>2856</v>
      </c>
      <c r="F193" s="161" t="s">
        <v>2376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2820</v>
      </c>
      <c r="B194" s="151" t="s">
        <v>2846</v>
      </c>
      <c r="C194" s="152" t="s">
        <v>2857</v>
      </c>
      <c r="D194" s="155" t="s">
        <v>2858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2820</v>
      </c>
      <c r="B195" s="151" t="s">
        <v>2846</v>
      </c>
      <c r="C195" s="152" t="s">
        <v>2859</v>
      </c>
      <c r="D195" s="155" t="s">
        <v>2860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2820</v>
      </c>
      <c r="B196" s="150" t="s">
        <v>2861</v>
      </c>
      <c r="C196" s="148" t="s">
        <v>2862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2820</v>
      </c>
      <c r="B197" s="151" t="s">
        <v>2861</v>
      </c>
      <c r="C197" s="152" t="s">
        <v>2863</v>
      </c>
      <c r="D197" s="155" t="s">
        <v>2864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2820</v>
      </c>
      <c r="B198" s="151" t="s">
        <v>2861</v>
      </c>
      <c r="C198" s="152" t="s">
        <v>2865</v>
      </c>
      <c r="D198" s="155" t="s">
        <v>2866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2820</v>
      </c>
      <c r="B199" s="150" t="s">
        <v>2867</v>
      </c>
      <c r="C199" s="148" t="s">
        <v>2868</v>
      </c>
      <c r="D199" s="154" t="s">
        <v>2869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2820</v>
      </c>
      <c r="B200" s="151" t="s">
        <v>2867</v>
      </c>
      <c r="C200" s="152" t="s">
        <v>2870</v>
      </c>
      <c r="D200" s="155" t="s">
        <v>2871</v>
      </c>
      <c r="E200" s="158" t="s">
        <v>2872</v>
      </c>
      <c r="F200" s="161" t="s">
        <v>2386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2820</v>
      </c>
      <c r="B201" s="151" t="s">
        <v>2867</v>
      </c>
      <c r="C201" s="152" t="s">
        <v>2873</v>
      </c>
      <c r="D201" s="155" t="s">
        <v>2874</v>
      </c>
      <c r="E201" s="158" t="s">
        <v>2875</v>
      </c>
      <c r="F201" s="161" t="s">
        <v>2372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2820</v>
      </c>
      <c r="B202" s="151" t="s">
        <v>2867</v>
      </c>
      <c r="C202" s="152" t="s">
        <v>2876</v>
      </c>
      <c r="D202" s="155" t="s">
        <v>2877</v>
      </c>
      <c r="E202" s="158" t="s">
        <v>2878</v>
      </c>
      <c r="F202" s="161" t="s">
        <v>2372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2820</v>
      </c>
      <c r="B203" s="151" t="s">
        <v>2867</v>
      </c>
      <c r="C203" s="152" t="s">
        <v>2879</v>
      </c>
      <c r="D203" s="155" t="s">
        <v>2880</v>
      </c>
      <c r="E203" s="158" t="s">
        <v>2881</v>
      </c>
      <c r="F203" s="161" t="s">
        <v>2372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2820</v>
      </c>
      <c r="B204" s="151" t="s">
        <v>2867</v>
      </c>
      <c r="C204" s="152" t="s">
        <v>2882</v>
      </c>
      <c r="D204" s="155" t="s">
        <v>2883</v>
      </c>
      <c r="E204" s="158" t="s">
        <v>2884</v>
      </c>
      <c r="F204" s="161" t="s">
        <v>2372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2820</v>
      </c>
      <c r="B205" s="150" t="s">
        <v>2885</v>
      </c>
      <c r="C205" s="148" t="s">
        <v>2886</v>
      </c>
      <c r="D205" s="154" t="s">
        <v>2887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2820</v>
      </c>
      <c r="B206" s="151" t="s">
        <v>2885</v>
      </c>
      <c r="C206" s="152" t="s">
        <v>2888</v>
      </c>
      <c r="D206" s="155" t="s">
        <v>2889</v>
      </c>
      <c r="E206" s="158" t="s">
        <v>2890</v>
      </c>
      <c r="F206" s="161" t="s">
        <v>2376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2820</v>
      </c>
      <c r="B207" s="151" t="s">
        <v>2885</v>
      </c>
      <c r="C207" s="152" t="s">
        <v>2891</v>
      </c>
      <c r="D207" s="155" t="s">
        <v>2892</v>
      </c>
      <c r="E207" s="158" t="s">
        <v>2893</v>
      </c>
      <c r="F207" s="161" t="s">
        <v>2376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2820</v>
      </c>
      <c r="B208" s="151" t="s">
        <v>2885</v>
      </c>
      <c r="C208" s="152" t="s">
        <v>2894</v>
      </c>
      <c r="D208" s="155" t="s">
        <v>2895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2820</v>
      </c>
      <c r="B209" s="150" t="s">
        <v>2896</v>
      </c>
      <c r="C209" s="148" t="s">
        <v>2897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2820</v>
      </c>
      <c r="B210" s="151" t="s">
        <v>2896</v>
      </c>
      <c r="C210" s="152" t="s">
        <v>2898</v>
      </c>
      <c r="D210" s="155" t="s">
        <v>2899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2900</v>
      </c>
      <c r="B211" s="149" t="s">
        <v>19</v>
      </c>
      <c r="C211" s="147" t="s">
        <v>2901</v>
      </c>
      <c r="D211" s="153" t="s">
        <v>2902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2900</v>
      </c>
      <c r="B212" s="150" t="s">
        <v>2903</v>
      </c>
      <c r="C212" s="148" t="s">
        <v>2904</v>
      </c>
      <c r="D212" s="154" t="s">
        <v>2905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2900</v>
      </c>
      <c r="B213" s="151" t="s">
        <v>2903</v>
      </c>
      <c r="C213" s="152" t="s">
        <v>2906</v>
      </c>
      <c r="D213" s="155" t="s">
        <v>2907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2900</v>
      </c>
      <c r="B214" s="151" t="s">
        <v>2903</v>
      </c>
      <c r="C214" s="152" t="s">
        <v>2908</v>
      </c>
      <c r="D214" s="155" t="s">
        <v>2909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2900</v>
      </c>
      <c r="B215" s="151" t="s">
        <v>2903</v>
      </c>
      <c r="C215" s="152" t="s">
        <v>2910</v>
      </c>
      <c r="D215" s="155" t="s">
        <v>2911</v>
      </c>
      <c r="E215" s="158" t="s">
        <v>2912</v>
      </c>
      <c r="F215" s="161" t="s">
        <v>2376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2900</v>
      </c>
      <c r="B216" s="151" t="s">
        <v>2903</v>
      </c>
      <c r="C216" s="152" t="s">
        <v>2913</v>
      </c>
      <c r="D216" s="155" t="s">
        <v>2914</v>
      </c>
      <c r="E216" s="158" t="s">
        <v>2915</v>
      </c>
      <c r="F216" s="161" t="s">
        <v>2372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2900</v>
      </c>
      <c r="B217" s="150" t="s">
        <v>2861</v>
      </c>
      <c r="C217" s="148" t="s">
        <v>2916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2900</v>
      </c>
      <c r="B218" s="151" t="s">
        <v>2861</v>
      </c>
      <c r="C218" s="152" t="s">
        <v>2917</v>
      </c>
      <c r="D218" s="155" t="s">
        <v>2918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2900</v>
      </c>
      <c r="B219" s="151" t="s">
        <v>2861</v>
      </c>
      <c r="C219" s="152" t="s">
        <v>2919</v>
      </c>
      <c r="D219" s="155" t="s">
        <v>2920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2900</v>
      </c>
      <c r="B220" s="150" t="s">
        <v>2921</v>
      </c>
      <c r="C220" s="148" t="s">
        <v>2922</v>
      </c>
      <c r="D220" s="154" t="s">
        <v>2923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2900</v>
      </c>
      <c r="B221" s="151" t="s">
        <v>2921</v>
      </c>
      <c r="C221" s="152" t="s">
        <v>2924</v>
      </c>
      <c r="D221" s="155" t="s">
        <v>2925</v>
      </c>
      <c r="E221" s="158" t="s">
        <v>2926</v>
      </c>
      <c r="F221" s="161" t="s">
        <v>2372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2900</v>
      </c>
      <c r="B222" s="151" t="s">
        <v>2921</v>
      </c>
      <c r="C222" s="152" t="s">
        <v>2927</v>
      </c>
      <c r="D222" s="155" t="s">
        <v>2928</v>
      </c>
      <c r="E222" s="158" t="s">
        <v>2929</v>
      </c>
      <c r="F222" s="161" t="s">
        <v>2372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2900</v>
      </c>
      <c r="B223" s="151" t="s">
        <v>2921</v>
      </c>
      <c r="C223" s="152" t="s">
        <v>2930</v>
      </c>
      <c r="D223" s="155" t="s">
        <v>2931</v>
      </c>
      <c r="E223" s="158" t="s">
        <v>2932</v>
      </c>
      <c r="F223" s="161" t="s">
        <v>2372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2900</v>
      </c>
      <c r="B224" s="151" t="s">
        <v>2921</v>
      </c>
      <c r="C224" s="152" t="s">
        <v>2933</v>
      </c>
      <c r="D224" s="155" t="s">
        <v>2934</v>
      </c>
      <c r="E224" s="158" t="s">
        <v>2935</v>
      </c>
      <c r="F224" s="161" t="s">
        <v>2372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2900</v>
      </c>
      <c r="B225" s="151" t="s">
        <v>2921</v>
      </c>
      <c r="C225" s="152" t="s">
        <v>2936</v>
      </c>
      <c r="D225" s="155" t="s">
        <v>2937</v>
      </c>
      <c r="E225" s="158" t="s">
        <v>2938</v>
      </c>
      <c r="F225" s="161" t="s">
        <v>2372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2900</v>
      </c>
      <c r="B226" s="168" t="s">
        <v>2921</v>
      </c>
      <c r="C226" s="169" t="s">
        <v>2939</v>
      </c>
      <c r="D226" s="170" t="s">
        <v>2940</v>
      </c>
      <c r="E226" s="171" t="s">
        <v>2941</v>
      </c>
      <c r="F226" s="172" t="s">
        <v>2372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482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IFERROR(INDEX('Recommendations'!$G$2:$G$109, MATCH(H2,'Recommendations'!$A$2:$A$109,0))="Implemented", FALSE))</xm:f>
            <x14:dxf>
              <font>
                <color rgb="FF000000"/>
              </font>
              <fill>
                <patternFill>
                  <bgColor rgb="FF3C7D22"/>
                </patternFill>
              </fill>
            </x14:dxf>
          </x14:cfRule>
          <x14:cfRule type="expression" priority="2" id="{00000000-000E-0000-0700-000002000000}">
            <xm:f>AND(H2&lt;&gt;"", IFERROR(INDEX('Recommendations'!$G$2:$G$109, MATCH(H2,'Recommendations'!$A$2:$A$109,0))="Compensated", FALSE))</xm:f>
            <x14:dxf>
              <font>
                <color rgb="FF000000"/>
              </font>
              <fill>
                <patternFill>
                  <bgColor rgb="FFC6E0B4"/>
                </patternFill>
              </fill>
            </x14:dxf>
          </x14:cfRule>
          <x14:cfRule type="expression" priority="3" id="{00000000-000E-0000-0700-000003000000}">
            <xm:f>AND(H2&lt;&gt;"", IFERROR(INDEX('Recommendations'!$G$2:$G$109, MATCH(H2,'Recommendations'!$A$2:$A$109,0))="Testing", FALSE))</xm:f>
            <x14:dxf>
              <font>
                <color rgb="FF000000"/>
              </font>
              <fill>
                <patternFill>
                  <bgColor rgb="FFFFC000"/>
                </patternFill>
              </fill>
            </x14:dxf>
          </x14:cfRule>
          <x14:cfRule type="expression" priority="4" id="{00000000-000E-0000-0700-000004000000}">
            <xm:f>AND(H2&lt;&gt;"", IFERROR(INDEX('Recommendations'!$G$2:$G$109, MATCH(H2,'Recommendations'!$A$2:$A$109,0))="Failed", FALSE))</xm:f>
            <x14:dxf>
              <font>
                <color rgb="FF000000"/>
              </font>
              <fill>
                <patternFill>
                  <bgColor rgb="FFD82891"/>
                </patternFill>
              </fill>
            </x14:dxf>
          </x14:cfRule>
          <x14:cfRule type="expression" priority="5" id="{00000000-000E-0000-0700-000005000000}">
            <xm:f>AND(H2&lt;&gt;"", IFERROR(INDEX('Recommendations'!$G$2:$G$109, MATCH(H2,'Recommendations'!$A$2:$A$109,0))="Risk Accepted", FALSE))</xm:f>
            <x14:dxf>
              <font>
                <color rgb="FF000000"/>
              </font>
              <fill>
                <patternFill>
                  <bgColor rgb="FFD9D9D9"/>
                </patternFill>
              </fill>
            </x14:dxf>
          </x14:cfRule>
          <x14:cfRule type="expression" priority="6" id="{00000000-000E-0000-0700-000006000000}">
            <xm:f>AND(H2&lt;&gt;"", IFERROR(INDEX('Recommendations'!$G$2:$G$109, MATCH(H2,'Recommendations'!$A$2:$A$109,0))="N/A",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2359</v>
      </c>
      <c r="B1" s="207" t="s">
        <v>2942</v>
      </c>
      <c r="C1" s="207" t="s">
        <v>2943</v>
      </c>
      <c r="D1" s="207" t="s">
        <v>2944</v>
      </c>
      <c r="E1" s="207" t="s">
        <v>1668</v>
      </c>
      <c r="F1" s="207" t="s">
        <v>727</v>
      </c>
      <c r="G1" s="207" t="s">
        <v>728</v>
      </c>
      <c r="H1" s="207" t="s">
        <v>729</v>
      </c>
      <c r="I1" s="207" t="s">
        <v>730</v>
      </c>
      <c r="J1" s="207" t="s">
        <v>731</v>
      </c>
      <c r="K1" s="207" t="s">
        <v>732</v>
      </c>
      <c r="L1" s="207" t="s">
        <v>733</v>
      </c>
      <c r="M1" s="207" t="s">
        <v>734</v>
      </c>
      <c r="N1" s="207" t="s">
        <v>735</v>
      </c>
      <c r="O1" s="207" t="s">
        <v>736</v>
      </c>
      <c r="P1" s="207" t="s">
        <v>737</v>
      </c>
      <c r="Q1" s="207" t="s">
        <v>738</v>
      </c>
      <c r="R1" s="207" t="s">
        <v>739</v>
      </c>
      <c r="S1" s="207" t="s">
        <v>740</v>
      </c>
      <c r="T1" s="207" t="s">
        <v>741</v>
      </c>
      <c r="U1" s="207" t="s">
        <v>742</v>
      </c>
      <c r="V1" s="207" t="s">
        <v>743</v>
      </c>
      <c r="W1" s="207" t="s">
        <v>744</v>
      </c>
      <c r="X1" s="207" t="s">
        <v>745</v>
      </c>
      <c r="Y1" s="207" t="s">
        <v>746</v>
      </c>
      <c r="Z1" s="207" t="s">
        <v>747</v>
      </c>
      <c r="AA1" s="207" t="s">
        <v>748</v>
      </c>
      <c r="AB1" s="207" t="s">
        <v>749</v>
      </c>
      <c r="AC1" s="207" t="s">
        <v>750</v>
      </c>
      <c r="AD1" s="207" t="s">
        <v>751</v>
      </c>
      <c r="AE1" s="207" t="s">
        <v>752</v>
      </c>
      <c r="AF1" s="207" t="s">
        <v>753</v>
      </c>
      <c r="AG1" s="207" t="s">
        <v>754</v>
      </c>
      <c r="AH1" s="207" t="s">
        <v>755</v>
      </c>
      <c r="AI1" s="207" t="s">
        <v>756</v>
      </c>
      <c r="AJ1" s="207" t="s">
        <v>757</v>
      </c>
      <c r="AK1" s="207" t="s">
        <v>758</v>
      </c>
      <c r="AL1" s="207" t="s">
        <v>759</v>
      </c>
      <c r="AM1" s="207" t="s">
        <v>760</v>
      </c>
      <c r="AN1" s="207" t="s">
        <v>761</v>
      </c>
      <c r="AO1" s="207" t="s">
        <v>762</v>
      </c>
      <c r="AP1" s="207" t="s">
        <v>763</v>
      </c>
      <c r="AQ1" s="207" t="s">
        <v>764</v>
      </c>
      <c r="AR1" s="207" t="s">
        <v>765</v>
      </c>
      <c r="AS1" s="207" t="s">
        <v>766</v>
      </c>
      <c r="AT1" s="208" t="s">
        <v>767</v>
      </c>
    </row>
    <row r="2" spans="1:46" ht="60" customHeight="1" outlineLevel="1" x14ac:dyDescent="0.35">
      <c r="A2" s="200" t="s">
        <v>569</v>
      </c>
      <c r="B2" s="186" t="s">
        <v>2945</v>
      </c>
      <c r="C2" s="186"/>
      <c r="D2" s="189" t="s">
        <v>2946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569</v>
      </c>
      <c r="B3" s="187" t="s">
        <v>2945</v>
      </c>
      <c r="C3" s="188" t="s">
        <v>2947</v>
      </c>
      <c r="D3" s="190" t="s">
        <v>2948</v>
      </c>
      <c r="E3" s="190" t="s">
        <v>2949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569</v>
      </c>
      <c r="B4" s="187" t="s">
        <v>2945</v>
      </c>
      <c r="C4" s="188" t="s">
        <v>2950</v>
      </c>
      <c r="D4" s="190" t="s">
        <v>2951</v>
      </c>
      <c r="E4" s="190" t="s">
        <v>2952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569</v>
      </c>
      <c r="B5" s="187" t="s">
        <v>2945</v>
      </c>
      <c r="C5" s="188" t="s">
        <v>2953</v>
      </c>
      <c r="D5" s="190" t="s">
        <v>2954</v>
      </c>
      <c r="E5" s="190" t="s">
        <v>2955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569</v>
      </c>
      <c r="B6" s="187" t="s">
        <v>2945</v>
      </c>
      <c r="C6" s="188" t="s">
        <v>2956</v>
      </c>
      <c r="D6" s="190" t="s">
        <v>2957</v>
      </c>
      <c r="E6" s="190" t="s">
        <v>2958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569</v>
      </c>
      <c r="B7" s="187" t="s">
        <v>2945</v>
      </c>
      <c r="C7" s="188" t="s">
        <v>2959</v>
      </c>
      <c r="D7" s="190" t="s">
        <v>2960</v>
      </c>
      <c r="E7" s="190" t="s">
        <v>2961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569</v>
      </c>
      <c r="B8" s="187" t="s">
        <v>2945</v>
      </c>
      <c r="C8" s="188" t="s">
        <v>2962</v>
      </c>
      <c r="D8" s="190" t="s">
        <v>2963</v>
      </c>
      <c r="E8" s="190" t="s">
        <v>2964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569</v>
      </c>
      <c r="B9" s="187" t="s">
        <v>2945</v>
      </c>
      <c r="C9" s="188" t="s">
        <v>2965</v>
      </c>
      <c r="D9" s="190" t="s">
        <v>2966</v>
      </c>
      <c r="E9" s="190" t="s">
        <v>2967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569</v>
      </c>
      <c r="B10" s="187" t="s">
        <v>2945</v>
      </c>
      <c r="C10" s="188" t="s">
        <v>2968</v>
      </c>
      <c r="D10" s="190" t="s">
        <v>2969</v>
      </c>
      <c r="E10" s="190" t="s">
        <v>2970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569</v>
      </c>
      <c r="B11" s="187" t="s">
        <v>2945</v>
      </c>
      <c r="C11" s="188" t="s">
        <v>2971</v>
      </c>
      <c r="D11" s="190" t="s">
        <v>2972</v>
      </c>
      <c r="E11" s="190" t="s">
        <v>2973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569</v>
      </c>
      <c r="B12" s="187" t="s">
        <v>2945</v>
      </c>
      <c r="C12" s="188" t="s">
        <v>2974</v>
      </c>
      <c r="D12" s="190" t="s">
        <v>2975</v>
      </c>
      <c r="E12" s="190" t="s">
        <v>2976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569</v>
      </c>
      <c r="B13" s="187" t="s">
        <v>2945</v>
      </c>
      <c r="C13" s="188" t="s">
        <v>2977</v>
      </c>
      <c r="D13" s="190" t="s">
        <v>2978</v>
      </c>
      <c r="E13" s="190" t="s">
        <v>2979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569</v>
      </c>
      <c r="B14" s="187" t="s">
        <v>2945</v>
      </c>
      <c r="C14" s="188" t="s">
        <v>2980</v>
      </c>
      <c r="D14" s="190" t="s">
        <v>2981</v>
      </c>
      <c r="E14" s="190" t="s">
        <v>2982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569</v>
      </c>
      <c r="B15" s="187" t="s">
        <v>2945</v>
      </c>
      <c r="C15" s="188" t="s">
        <v>2983</v>
      </c>
      <c r="D15" s="190" t="s">
        <v>2984</v>
      </c>
      <c r="E15" s="190" t="s">
        <v>2985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569</v>
      </c>
      <c r="B16" s="187" t="s">
        <v>2945</v>
      </c>
      <c r="C16" s="188" t="s">
        <v>2986</v>
      </c>
      <c r="D16" s="190" t="s">
        <v>2987</v>
      </c>
      <c r="E16" s="190" t="s">
        <v>2988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569</v>
      </c>
      <c r="B17" s="187" t="s">
        <v>2945</v>
      </c>
      <c r="C17" s="188" t="s">
        <v>2989</v>
      </c>
      <c r="D17" s="190" t="s">
        <v>2990</v>
      </c>
      <c r="E17" s="190" t="s">
        <v>2991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569</v>
      </c>
      <c r="B18" s="187" t="s">
        <v>2945</v>
      </c>
      <c r="C18" s="188" t="s">
        <v>2992</v>
      </c>
      <c r="D18" s="190" t="s">
        <v>2993</v>
      </c>
      <c r="E18" s="190" t="s">
        <v>2994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569</v>
      </c>
      <c r="B19" s="186" t="s">
        <v>2995</v>
      </c>
      <c r="C19" s="186"/>
      <c r="D19" s="189" t="s">
        <v>2996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569</v>
      </c>
      <c r="B20" s="187" t="s">
        <v>2995</v>
      </c>
      <c r="C20" s="188" t="s">
        <v>2997</v>
      </c>
      <c r="D20" s="190" t="s">
        <v>2998</v>
      </c>
      <c r="E20" s="190" t="s">
        <v>2999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569</v>
      </c>
      <c r="B21" s="187" t="s">
        <v>2995</v>
      </c>
      <c r="C21" s="188" t="s">
        <v>3000</v>
      </c>
      <c r="D21" s="190" t="s">
        <v>3001</v>
      </c>
      <c r="E21" s="190" t="s">
        <v>3002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569</v>
      </c>
      <c r="B22" s="187" t="s">
        <v>2995</v>
      </c>
      <c r="C22" s="188" t="s">
        <v>3003</v>
      </c>
      <c r="D22" s="190" t="s">
        <v>3004</v>
      </c>
      <c r="E22" s="190" t="s">
        <v>3005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569</v>
      </c>
      <c r="B23" s="187" t="s">
        <v>2995</v>
      </c>
      <c r="C23" s="188" t="s">
        <v>3006</v>
      </c>
      <c r="D23" s="190" t="s">
        <v>3007</v>
      </c>
      <c r="E23" s="190" t="s">
        <v>3008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569</v>
      </c>
      <c r="B24" s="187" t="s">
        <v>2995</v>
      </c>
      <c r="C24" s="188" t="s">
        <v>3009</v>
      </c>
      <c r="D24" s="190" t="s">
        <v>3010</v>
      </c>
      <c r="E24" s="190" t="s">
        <v>3011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569</v>
      </c>
      <c r="B25" s="187" t="s">
        <v>2995</v>
      </c>
      <c r="C25" s="188" t="s">
        <v>3012</v>
      </c>
      <c r="D25" s="190" t="s">
        <v>3013</v>
      </c>
      <c r="E25" s="190" t="s">
        <v>3014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569</v>
      </c>
      <c r="B26" s="187" t="s">
        <v>2995</v>
      </c>
      <c r="C26" s="188" t="s">
        <v>3015</v>
      </c>
      <c r="D26" s="190" t="s">
        <v>3016</v>
      </c>
      <c r="E26" s="190" t="s">
        <v>3017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569</v>
      </c>
      <c r="B27" s="187" t="s">
        <v>2995</v>
      </c>
      <c r="C27" s="188" t="s">
        <v>3018</v>
      </c>
      <c r="D27" s="190" t="s">
        <v>3019</v>
      </c>
      <c r="E27" s="190" t="s">
        <v>3020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569</v>
      </c>
      <c r="B28" s="187" t="s">
        <v>2995</v>
      </c>
      <c r="C28" s="188" t="s">
        <v>3021</v>
      </c>
      <c r="D28" s="190" t="s">
        <v>3022</v>
      </c>
      <c r="E28" s="190" t="s">
        <v>3023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569</v>
      </c>
      <c r="B29" s="187" t="s">
        <v>2995</v>
      </c>
      <c r="C29" s="188" t="s">
        <v>3024</v>
      </c>
      <c r="D29" s="190" t="s">
        <v>3025</v>
      </c>
      <c r="E29" s="190" t="s">
        <v>3026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569</v>
      </c>
      <c r="B30" s="187" t="s">
        <v>2995</v>
      </c>
      <c r="C30" s="188" t="s">
        <v>3027</v>
      </c>
      <c r="D30" s="190" t="s">
        <v>3028</v>
      </c>
      <c r="E30" s="190" t="s">
        <v>3029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569</v>
      </c>
      <c r="B31" s="187" t="s">
        <v>2995</v>
      </c>
      <c r="C31" s="188" t="s">
        <v>3030</v>
      </c>
      <c r="D31" s="190" t="s">
        <v>3031</v>
      </c>
      <c r="E31" s="190" t="s">
        <v>3032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3033</v>
      </c>
      <c r="B32" s="186"/>
      <c r="C32" s="186"/>
      <c r="D32" s="189" t="s">
        <v>3034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3033</v>
      </c>
      <c r="B33" s="187"/>
      <c r="C33" s="188" t="s">
        <v>3035</v>
      </c>
      <c r="D33" s="190" t="s">
        <v>3036</v>
      </c>
      <c r="E33" s="190" t="s">
        <v>3037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3033</v>
      </c>
      <c r="B34" s="187"/>
      <c r="C34" s="188" t="s">
        <v>3038</v>
      </c>
      <c r="D34" s="190" t="s">
        <v>3039</v>
      </c>
      <c r="E34" s="190" t="s">
        <v>3040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3033</v>
      </c>
      <c r="B35" s="187"/>
      <c r="C35" s="188" t="s">
        <v>3041</v>
      </c>
      <c r="D35" s="190" t="s">
        <v>3042</v>
      </c>
      <c r="E35" s="190" t="s">
        <v>3043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3033</v>
      </c>
      <c r="B36" s="186" t="s">
        <v>3044</v>
      </c>
      <c r="C36" s="186"/>
      <c r="D36" s="189" t="s">
        <v>3045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3033</v>
      </c>
      <c r="B37" s="187" t="s">
        <v>3044</v>
      </c>
      <c r="C37" s="188" t="s">
        <v>3046</v>
      </c>
      <c r="D37" s="190" t="s">
        <v>3047</v>
      </c>
      <c r="E37" s="190" t="s">
        <v>3048</v>
      </c>
      <c r="F37" s="192">
        <f>IF(COUNTIF(G37:AT37,"&lt;&gt;")=0,"",SUMPRODUCT(((Recommendations[ImplStatus]="Implemented")+(Recommendations[ImplStatus]="Compensated"))*ISNUMBER(MATCH(Recommendations[Id],G37:AT37,0)))/COUNTIF(G37:AT37,"&lt;&gt;"))</f>
        <v>0</v>
      </c>
      <c r="G37" s="194" t="s">
        <v>291</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3033</v>
      </c>
      <c r="B38" s="187" t="s">
        <v>3044</v>
      </c>
      <c r="C38" s="188" t="s">
        <v>3049</v>
      </c>
      <c r="D38" s="190" t="s">
        <v>3050</v>
      </c>
      <c r="E38" s="190" t="s">
        <v>3051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3033</v>
      </c>
      <c r="B39" s="187" t="s">
        <v>3044</v>
      </c>
      <c r="C39" s="188" t="s">
        <v>3052</v>
      </c>
      <c r="D39" s="190" t="s">
        <v>3053</v>
      </c>
      <c r="E39" s="190" t="s">
        <v>3054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3033</v>
      </c>
      <c r="B40" s="187" t="s">
        <v>3044</v>
      </c>
      <c r="C40" s="188" t="s">
        <v>3055</v>
      </c>
      <c r="D40" s="190" t="s">
        <v>3056</v>
      </c>
      <c r="E40" s="190" t="s">
        <v>3057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3033</v>
      </c>
      <c r="B41" s="187" t="s">
        <v>3044</v>
      </c>
      <c r="C41" s="188" t="s">
        <v>3058</v>
      </c>
      <c r="D41" s="190" t="s">
        <v>3059</v>
      </c>
      <c r="E41" s="190" t="s">
        <v>3060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3033</v>
      </c>
      <c r="B42" s="187" t="s">
        <v>3044</v>
      </c>
      <c r="C42" s="188" t="s">
        <v>3061</v>
      </c>
      <c r="D42" s="190" t="s">
        <v>3062</v>
      </c>
      <c r="E42" s="190" t="s">
        <v>3063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3033</v>
      </c>
      <c r="B43" s="187" t="s">
        <v>3044</v>
      </c>
      <c r="C43" s="188" t="s">
        <v>3064</v>
      </c>
      <c r="D43" s="190" t="s">
        <v>3065</v>
      </c>
      <c r="E43" s="190" t="s">
        <v>3066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3033</v>
      </c>
      <c r="B44" s="187" t="s">
        <v>3044</v>
      </c>
      <c r="C44" s="188" t="s">
        <v>3067</v>
      </c>
      <c r="D44" s="190" t="s">
        <v>3068</v>
      </c>
      <c r="E44" s="190" t="s">
        <v>3069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3033</v>
      </c>
      <c r="B45" s="187" t="s">
        <v>3044</v>
      </c>
      <c r="C45" s="188" t="s">
        <v>3070</v>
      </c>
      <c r="D45" s="190" t="s">
        <v>3071</v>
      </c>
      <c r="E45" s="190" t="s">
        <v>3072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3033</v>
      </c>
      <c r="B46" s="187" t="s">
        <v>3044</v>
      </c>
      <c r="C46" s="188" t="s">
        <v>3073</v>
      </c>
      <c r="D46" s="190" t="s">
        <v>3074</v>
      </c>
      <c r="E46" s="190" t="s">
        <v>3075</v>
      </c>
      <c r="F46" s="192">
        <f>IF(COUNTIF(G46:AT46,"&lt;&gt;")=0,"",SUMPRODUCT(((Recommendations[ImplStatus]="Implemented")+(Recommendations[ImplStatus]="Compensated"))*ISNUMBER(MATCH(Recommendations[Id],G46:AT46,0)))/COUNTIF(G46:AT46,"&lt;&gt;"))</f>
        <v>0</v>
      </c>
      <c r="G46" s="194" t="s">
        <v>296</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3033</v>
      </c>
      <c r="B47" s="187" t="s">
        <v>3044</v>
      </c>
      <c r="C47" s="188" t="s">
        <v>3076</v>
      </c>
      <c r="D47" s="190" t="s">
        <v>3077</v>
      </c>
      <c r="E47" s="190" t="s">
        <v>3078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3033</v>
      </c>
      <c r="B48" s="187" t="s">
        <v>3044</v>
      </c>
      <c r="C48" s="188" t="s">
        <v>3079</v>
      </c>
      <c r="D48" s="190" t="s">
        <v>3080</v>
      </c>
      <c r="E48" s="190" t="s">
        <v>3081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3033</v>
      </c>
      <c r="B49" s="187" t="s">
        <v>3044</v>
      </c>
      <c r="C49" s="188" t="s">
        <v>3082</v>
      </c>
      <c r="D49" s="190" t="s">
        <v>3083</v>
      </c>
      <c r="E49" s="190" t="s">
        <v>3084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3033</v>
      </c>
      <c r="B50" s="187" t="s">
        <v>3044</v>
      </c>
      <c r="C50" s="188" t="s">
        <v>3085</v>
      </c>
      <c r="D50" s="190" t="s">
        <v>3086</v>
      </c>
      <c r="E50" s="190" t="s">
        <v>3087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3033</v>
      </c>
      <c r="B51" s="186" t="s">
        <v>3088</v>
      </c>
      <c r="C51" s="186"/>
      <c r="D51" s="189" t="s">
        <v>3089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3033</v>
      </c>
      <c r="B52" s="187" t="s">
        <v>3088</v>
      </c>
      <c r="C52" s="188" t="s">
        <v>3090</v>
      </c>
      <c r="D52" s="190" t="s">
        <v>3091</v>
      </c>
      <c r="E52" s="190" t="s">
        <v>3092</v>
      </c>
      <c r="F52" s="192">
        <f>IF(COUNTIF(G52:AT52,"&lt;&gt;")=0,"",SUMPRODUCT(((Recommendations[ImplStatus]="Implemented")+(Recommendations[ImplStatus]="Compensated"))*ISNUMBER(MATCH(Recommendations[Id],G52:AT52,0)))/COUNTIF(G52:AT52,"&lt;&gt;"))</f>
        <v>0</v>
      </c>
      <c r="G52" s="194" t="s">
        <v>73</v>
      </c>
      <c r="H52" s="194" t="s">
        <v>78</v>
      </c>
      <c r="I52" s="194" t="s">
        <v>102</v>
      </c>
      <c r="J52" s="194" t="s">
        <v>107</v>
      </c>
      <c r="K52" s="194" t="s">
        <v>122</v>
      </c>
      <c r="L52" s="194" t="s">
        <v>127</v>
      </c>
      <c r="M52" s="194" t="s">
        <v>137</v>
      </c>
      <c r="N52" s="194" t="s">
        <v>181</v>
      </c>
      <c r="O52" s="194" t="s">
        <v>186</v>
      </c>
      <c r="P52" s="194" t="s">
        <v>191</v>
      </c>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3033</v>
      </c>
      <c r="B53" s="187" t="s">
        <v>3088</v>
      </c>
      <c r="C53" s="188" t="s">
        <v>3093</v>
      </c>
      <c r="D53" s="190" t="s">
        <v>3094</v>
      </c>
      <c r="E53" s="190" t="s">
        <v>3095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3033</v>
      </c>
      <c r="B54" s="187" t="s">
        <v>3088</v>
      </c>
      <c r="C54" s="188" t="s">
        <v>3096</v>
      </c>
      <c r="D54" s="190" t="s">
        <v>3097</v>
      </c>
      <c r="E54" s="190" t="s">
        <v>3098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3033</v>
      </c>
      <c r="B55" s="187" t="s">
        <v>3088</v>
      </c>
      <c r="C55" s="188" t="s">
        <v>3099</v>
      </c>
      <c r="D55" s="190" t="s">
        <v>3100</v>
      </c>
      <c r="E55" s="190" t="s">
        <v>3101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3033</v>
      </c>
      <c r="B56" s="187" t="s">
        <v>3088</v>
      </c>
      <c r="C56" s="188" t="s">
        <v>3102</v>
      </c>
      <c r="D56" s="190" t="s">
        <v>3103</v>
      </c>
      <c r="E56" s="190" t="s">
        <v>3104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3033</v>
      </c>
      <c r="B57" s="187" t="s">
        <v>3088</v>
      </c>
      <c r="C57" s="188" t="s">
        <v>3105</v>
      </c>
      <c r="D57" s="190" t="s">
        <v>3106</v>
      </c>
      <c r="E57" s="190" t="s">
        <v>3107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3033</v>
      </c>
      <c r="B58" s="187" t="s">
        <v>3088</v>
      </c>
      <c r="C58" s="188" t="s">
        <v>3108</v>
      </c>
      <c r="D58" s="190" t="s">
        <v>3109</v>
      </c>
      <c r="E58" s="190" t="s">
        <v>3110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3033</v>
      </c>
      <c r="B59" s="187" t="s">
        <v>3088</v>
      </c>
      <c r="C59" s="188" t="s">
        <v>3111</v>
      </c>
      <c r="D59" s="190" t="s">
        <v>3112</v>
      </c>
      <c r="E59" s="190" t="s">
        <v>3113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3033</v>
      </c>
      <c r="B60" s="187" t="s">
        <v>3114</v>
      </c>
      <c r="C60" s="188" t="s">
        <v>3115</v>
      </c>
      <c r="D60" s="190" t="s">
        <v>3116</v>
      </c>
      <c r="E60" s="190" t="s">
        <v>3117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3033</v>
      </c>
      <c r="B61" s="187" t="s">
        <v>3114</v>
      </c>
      <c r="C61" s="188" t="s">
        <v>3118</v>
      </c>
      <c r="D61" s="190" t="s">
        <v>3119</v>
      </c>
      <c r="E61" s="190" t="s">
        <v>3120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3033</v>
      </c>
      <c r="B62" s="186" t="s">
        <v>3121</v>
      </c>
      <c r="C62" s="186"/>
      <c r="D62" s="189" t="s">
        <v>3122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3033</v>
      </c>
      <c r="B63" s="187" t="s">
        <v>3121</v>
      </c>
      <c r="C63" s="188" t="s">
        <v>3123</v>
      </c>
      <c r="D63" s="190" t="s">
        <v>3124</v>
      </c>
      <c r="E63" s="190" t="s">
        <v>3125</v>
      </c>
      <c r="F63" s="192">
        <f>IF(COUNTIF(G63:AT63,"&lt;&gt;")=0,"",SUMPRODUCT(((Recommendations[ImplStatus]="Implemented")+(Recommendations[ImplStatus]="Compensated"))*ISNUMBER(MATCH(Recommendations[Id],G63:AT63,0)))/COUNTIF(G63:AT63,"&lt;&gt;"))</f>
        <v>0</v>
      </c>
      <c r="G63" s="194" t="s">
        <v>366</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3033</v>
      </c>
      <c r="B64" s="187" t="s">
        <v>3121</v>
      </c>
      <c r="C64" s="188" t="s">
        <v>3126</v>
      </c>
      <c r="D64" s="190" t="s">
        <v>3127</v>
      </c>
      <c r="E64" s="190" t="s">
        <v>3128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3033</v>
      </c>
      <c r="B65" s="187" t="s">
        <v>3121</v>
      </c>
      <c r="C65" s="188" t="s">
        <v>3129</v>
      </c>
      <c r="D65" s="190" t="s">
        <v>3130</v>
      </c>
      <c r="E65" s="190" t="s">
        <v>3131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3033</v>
      </c>
      <c r="B66" s="187" t="s">
        <v>3121</v>
      </c>
      <c r="C66" s="188" t="s">
        <v>3132</v>
      </c>
      <c r="D66" s="190" t="s">
        <v>3133</v>
      </c>
      <c r="E66" s="190" t="s">
        <v>3134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3033</v>
      </c>
      <c r="B67" s="187" t="s">
        <v>3121</v>
      </c>
      <c r="C67" s="188" t="s">
        <v>3135</v>
      </c>
      <c r="D67" s="190" t="s">
        <v>3136</v>
      </c>
      <c r="E67" s="190" t="s">
        <v>3137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3033</v>
      </c>
      <c r="B68" s="187" t="s">
        <v>3121</v>
      </c>
      <c r="C68" s="188" t="s">
        <v>3138</v>
      </c>
      <c r="D68" s="190" t="s">
        <v>3139</v>
      </c>
      <c r="E68" s="190" t="s">
        <v>3140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3033</v>
      </c>
      <c r="B69" s="187" t="s">
        <v>3121</v>
      </c>
      <c r="C69" s="188" t="s">
        <v>3141</v>
      </c>
      <c r="D69" s="190" t="s">
        <v>3142</v>
      </c>
      <c r="E69" s="190" t="s">
        <v>3143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3033</v>
      </c>
      <c r="B70" s="187" t="s">
        <v>3121</v>
      </c>
      <c r="C70" s="188" t="s">
        <v>3144</v>
      </c>
      <c r="D70" s="190" t="s">
        <v>3145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3033</v>
      </c>
      <c r="B71" s="187" t="s">
        <v>3121</v>
      </c>
      <c r="C71" s="188" t="s">
        <v>3146</v>
      </c>
      <c r="D71" s="190" t="s">
        <v>3147</v>
      </c>
      <c r="E71" s="190" t="s">
        <v>3148</v>
      </c>
      <c r="F71" s="192">
        <f>IF(COUNTIF(G71:AT71,"&lt;&gt;")=0,"",SUMPRODUCT(((Recommendations[ImplStatus]="Implemented")+(Recommendations[ImplStatus]="Compensated"))*ISNUMBER(MATCH(Recommendations[Id],G71:AT71,0)))/COUNTIF(G71:AT71,"&lt;&gt;"))</f>
        <v>0</v>
      </c>
      <c r="G71" s="194" t="s">
        <v>366</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3033</v>
      </c>
      <c r="B72" s="187" t="s">
        <v>3121</v>
      </c>
      <c r="C72" s="188" t="s">
        <v>3149</v>
      </c>
      <c r="D72" s="190" t="s">
        <v>3150</v>
      </c>
      <c r="E72" s="190" t="s">
        <v>3151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3033</v>
      </c>
      <c r="B73" s="187" t="s">
        <v>3121</v>
      </c>
      <c r="C73" s="188" t="s">
        <v>3152</v>
      </c>
      <c r="D73" s="190" t="s">
        <v>3153</v>
      </c>
      <c r="E73" s="190" t="s">
        <v>3154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3033</v>
      </c>
      <c r="B74" s="187" t="s">
        <v>3121</v>
      </c>
      <c r="C74" s="188" t="s">
        <v>3155</v>
      </c>
      <c r="D74" s="190" t="s">
        <v>3156</v>
      </c>
      <c r="E74" s="190" t="s">
        <v>3157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3033</v>
      </c>
      <c r="B75" s="187" t="s">
        <v>3121</v>
      </c>
      <c r="C75" s="188" t="s">
        <v>3158</v>
      </c>
      <c r="D75" s="190" t="s">
        <v>3159</v>
      </c>
      <c r="E75" s="190" t="s">
        <v>3160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3033</v>
      </c>
      <c r="B76" s="187" t="s">
        <v>3121</v>
      </c>
      <c r="C76" s="188" t="s">
        <v>3161</v>
      </c>
      <c r="D76" s="190" t="s">
        <v>3162</v>
      </c>
      <c r="E76" s="190" t="s">
        <v>3163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3033</v>
      </c>
      <c r="B77" s="187" t="s">
        <v>3121</v>
      </c>
      <c r="C77" s="188" t="s">
        <v>3164</v>
      </c>
      <c r="D77" s="190" t="s">
        <v>3165</v>
      </c>
      <c r="E77" s="190" t="s">
        <v>3166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3033</v>
      </c>
      <c r="B78" s="187" t="s">
        <v>3121</v>
      </c>
      <c r="C78" s="188" t="s">
        <v>3167</v>
      </c>
      <c r="D78" s="190" t="s">
        <v>3168</v>
      </c>
      <c r="E78" s="190" t="s">
        <v>3169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3033</v>
      </c>
      <c r="B79" s="186" t="s">
        <v>3121</v>
      </c>
      <c r="C79" s="186"/>
      <c r="D79" s="189" t="s">
        <v>3170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3171</v>
      </c>
      <c r="B80" s="187"/>
      <c r="C80" s="188" t="s">
        <v>3172</v>
      </c>
      <c r="D80" s="190" t="s">
        <v>3173</v>
      </c>
      <c r="E80" s="190" t="s">
        <v>3174</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3171</v>
      </c>
      <c r="B81" s="187"/>
      <c r="C81" s="188" t="s">
        <v>3175</v>
      </c>
      <c r="D81" s="190" t="s">
        <v>3176</v>
      </c>
      <c r="E81" s="190" t="s">
        <v>3177</v>
      </c>
      <c r="F81" s="192">
        <f>IF(COUNTIF(G81:AT81,"&lt;&gt;")=0,"",SUMPRODUCT(((Recommendations[ImplStatus]="Implemented")+(Recommendations[ImplStatus]="Compensated"))*ISNUMBER(MATCH(Recommendations[Id],G81:AT81,0)))/COUNTIF(G81:AT81,"&lt;&gt;"))</f>
        <v>0</v>
      </c>
      <c r="G81" s="194" t="s">
        <v>196</v>
      </c>
      <c r="H81" s="194" t="s">
        <v>388</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3171</v>
      </c>
      <c r="B82" s="187"/>
      <c r="C82" s="188" t="s">
        <v>3178</v>
      </c>
      <c r="D82" s="190" t="s">
        <v>3179</v>
      </c>
      <c r="E82" s="190" t="s">
        <v>3180</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3171</v>
      </c>
      <c r="B83" s="187"/>
      <c r="C83" s="188" t="s">
        <v>3181</v>
      </c>
      <c r="D83" s="190" t="s">
        <v>3182</v>
      </c>
      <c r="E83" s="190" t="s">
        <v>3183</v>
      </c>
      <c r="F83" s="192">
        <f>IF(COUNTIF(G83:AT83,"&lt;&gt;")=0,"",SUMPRODUCT(((Recommendations[ImplStatus]="Implemented")+(Recommendations[ImplStatus]="Compensated"))*ISNUMBER(MATCH(Recommendations[Id],G83:AT83,0)))/COUNTIF(G83:AT83,"&lt;&gt;"))</f>
        <v>0</v>
      </c>
      <c r="G83" s="194" t="s">
        <v>371</v>
      </c>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3171</v>
      </c>
      <c r="B84" s="186"/>
      <c r="C84" s="186"/>
      <c r="D84" s="189" t="s">
        <v>3184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3185</v>
      </c>
      <c r="B85" s="187"/>
      <c r="C85" s="188" t="s">
        <v>3186</v>
      </c>
      <c r="D85" s="190" t="s">
        <v>3187</v>
      </c>
      <c r="E85" s="190" t="s">
        <v>3188</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3185</v>
      </c>
      <c r="B86" s="187"/>
      <c r="C86" s="188" t="s">
        <v>3189</v>
      </c>
      <c r="D86" s="190" t="s">
        <v>3190</v>
      </c>
      <c r="E86" s="190" t="s">
        <v>3191</v>
      </c>
      <c r="F86" s="192">
        <f>IF(COUNTIF(G86:AT86,"&lt;&gt;")=0,"",SUMPRODUCT(((Recommendations[ImplStatus]="Implemented")+(Recommendations[ImplStatus]="Compensated"))*ISNUMBER(MATCH(Recommendations[Id],G86:AT86,0)))/COUNTIF(G86:AT86,"&lt;&gt;"))</f>
        <v>0</v>
      </c>
      <c r="G86" s="194" t="s">
        <v>82</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3185</v>
      </c>
      <c r="B87" s="187"/>
      <c r="C87" s="188" t="s">
        <v>3192</v>
      </c>
      <c r="D87" s="190" t="s">
        <v>3193</v>
      </c>
      <c r="E87" s="190" t="s">
        <v>3194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3185</v>
      </c>
      <c r="B88" s="187"/>
      <c r="C88" s="188" t="s">
        <v>3195</v>
      </c>
      <c r="D88" s="190" t="s">
        <v>3196</v>
      </c>
      <c r="E88" s="190" t="s">
        <v>3197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3185</v>
      </c>
      <c r="B89" s="187"/>
      <c r="C89" s="188" t="s">
        <v>3198</v>
      </c>
      <c r="D89" s="190" t="s">
        <v>3199</v>
      </c>
      <c r="E89" s="190" t="s">
        <v>3200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3185</v>
      </c>
      <c r="B90" s="186" t="s">
        <v>3201</v>
      </c>
      <c r="C90" s="186"/>
      <c r="D90" s="189" t="s">
        <v>3202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3185</v>
      </c>
      <c r="B91" s="187" t="s">
        <v>3201</v>
      </c>
      <c r="C91" s="188" t="s">
        <v>3203</v>
      </c>
      <c r="D91" s="190" t="s">
        <v>3204</v>
      </c>
      <c r="E91" s="190" t="s">
        <v>3205</v>
      </c>
      <c r="F91" s="192">
        <f>IF(COUNTIF(G91:AT91,"&lt;&gt;")=0,"",SUMPRODUCT(((Recommendations[ImplStatus]="Implemented")+(Recommendations[ImplStatus]="Compensated"))*ISNUMBER(MATCH(Recommendations[Id],G91:AT91,0)))/COUNTIF(G91:AT91,"&lt;&gt;"))</f>
        <v>0</v>
      </c>
      <c r="G91" s="194" t="s">
        <v>172</v>
      </c>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3185</v>
      </c>
      <c r="B92" s="187" t="s">
        <v>3201</v>
      </c>
      <c r="C92" s="188" t="s">
        <v>3206</v>
      </c>
      <c r="D92" s="190" t="s">
        <v>3207</v>
      </c>
      <c r="E92" s="190" t="s">
        <v>3208</v>
      </c>
      <c r="F92" s="192">
        <f>IF(COUNTIF(G92:AT92,"&lt;&gt;")=0,"",SUMPRODUCT(((Recommendations[ImplStatus]="Implemented")+(Recommendations[ImplStatus]="Compensated"))*ISNUMBER(MATCH(Recommendations[Id],G92:AT92,0)))/COUNTIF(G92:AT92,"&lt;&gt;"))</f>
        <v>0</v>
      </c>
      <c r="G92" s="194" t="s">
        <v>167</v>
      </c>
      <c r="H92" s="194" t="s">
        <v>386</v>
      </c>
      <c r="I92" s="194" t="s">
        <v>415</v>
      </c>
      <c r="J92" s="194" t="s">
        <v>456</v>
      </c>
      <c r="K92" s="194" t="s">
        <v>460</v>
      </c>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3201</v>
      </c>
      <c r="C93" s="188" t="s">
        <v>3209</v>
      </c>
      <c r="D93" s="190" t="s">
        <v>3210</v>
      </c>
      <c r="E93" s="190" t="s">
        <v>3211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3201</v>
      </c>
      <c r="C94" s="188" t="s">
        <v>3212</v>
      </c>
      <c r="D94" s="190" t="s">
        <v>3213</v>
      </c>
      <c r="E94" s="190" t="s">
        <v>3214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3201</v>
      </c>
      <c r="C95" s="188" t="s">
        <v>3215</v>
      </c>
      <c r="D95" s="190" t="s">
        <v>3216</v>
      </c>
      <c r="E95" s="190" t="s">
        <v>3217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3201</v>
      </c>
      <c r="C96" s="188" t="s">
        <v>3218</v>
      </c>
      <c r="D96" s="190" t="s">
        <v>3219</v>
      </c>
      <c r="E96" s="190" t="s">
        <v>3220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3201</v>
      </c>
      <c r="C97" s="188" t="s">
        <v>3221</v>
      </c>
      <c r="D97" s="190" t="s">
        <v>3222</v>
      </c>
      <c r="E97" s="190" t="s">
        <v>3223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3201</v>
      </c>
      <c r="C98" s="188" t="s">
        <v>3224</v>
      </c>
      <c r="D98" s="190" t="s">
        <v>3225</v>
      </c>
      <c r="E98" s="190" t="s">
        <v>3226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3227</v>
      </c>
      <c r="C99" s="186"/>
      <c r="D99" s="189" t="s">
        <v>3228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3227</v>
      </c>
      <c r="C100" s="188" t="s">
        <v>3229</v>
      </c>
      <c r="D100" s="190" t="s">
        <v>3230</v>
      </c>
      <c r="E100" s="190" t="s">
        <v>3231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3227</v>
      </c>
      <c r="C101" s="188" t="s">
        <v>3232</v>
      </c>
      <c r="D101" s="190" t="s">
        <v>3233</v>
      </c>
      <c r="E101" s="190" t="s">
        <v>3234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3227</v>
      </c>
      <c r="C102" s="188" t="s">
        <v>3235</v>
      </c>
      <c r="D102" s="190" t="s">
        <v>3236</v>
      </c>
      <c r="E102" s="190" t="s">
        <v>3237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3227</v>
      </c>
      <c r="C103" s="188" t="s">
        <v>3238</v>
      </c>
      <c r="D103" s="190" t="s">
        <v>3239</v>
      </c>
      <c r="E103" s="190" t="s">
        <v>3240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3227</v>
      </c>
      <c r="C104" s="196" t="s">
        <v>3241</v>
      </c>
      <c r="D104" s="197" t="s">
        <v>3242</v>
      </c>
      <c r="E104" s="197" t="s">
        <v>3243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482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IFERROR(INDEX('Recommendations'!$G$2:$G$109, MATCH(G2,'Recommendations'!$A$2:$A$109,0))="Implemented", FALSE))</xm:f>
            <x14:dxf>
              <font>
                <color rgb="FF000000"/>
              </font>
              <fill>
                <patternFill>
                  <bgColor rgb="FF3C7D22"/>
                </patternFill>
              </fill>
            </x14:dxf>
          </x14:cfRule>
          <x14:cfRule type="expression" priority="2" id="{00000000-000E-0000-0800-000002000000}">
            <xm:f>AND(G2&lt;&gt;"", IFERROR(INDEX('Recommendations'!$G$2:$G$109, MATCH(G2,'Recommendations'!$A$2:$A$109,0))="Compensated", FALSE))</xm:f>
            <x14:dxf>
              <font>
                <color rgb="FF000000"/>
              </font>
              <fill>
                <patternFill>
                  <bgColor rgb="FFC6E0B4"/>
                </patternFill>
              </fill>
            </x14:dxf>
          </x14:cfRule>
          <x14:cfRule type="expression" priority="3" id="{00000000-000E-0000-0800-000003000000}">
            <xm:f>AND(G2&lt;&gt;"", IFERROR(INDEX('Recommendations'!$G$2:$G$109, MATCH(G2,'Recommendations'!$A$2:$A$109,0))="Testing", FALSE))</xm:f>
            <x14:dxf>
              <font>
                <color rgb="FF000000"/>
              </font>
              <fill>
                <patternFill>
                  <bgColor rgb="FFFFC000"/>
                </patternFill>
              </fill>
            </x14:dxf>
          </x14:cfRule>
          <x14:cfRule type="expression" priority="4" id="{00000000-000E-0000-0800-000004000000}">
            <xm:f>AND(G2&lt;&gt;"", IFERROR(INDEX('Recommendations'!$G$2:$G$109, MATCH(G2,'Recommendations'!$A$2:$A$109,0))="Failed", FALSE))</xm:f>
            <x14:dxf>
              <font>
                <color rgb="FF000000"/>
              </font>
              <fill>
                <patternFill>
                  <bgColor rgb="FFD82891"/>
                </patternFill>
              </fill>
            </x14:dxf>
          </x14:cfRule>
          <x14:cfRule type="expression" priority="5" id="{00000000-000E-0000-0800-000005000000}">
            <xm:f>AND(G2&lt;&gt;"", IFERROR(INDEX('Recommendations'!$G$2:$G$109, MATCH(G2,'Recommendations'!$A$2:$A$109,0))="Risk Accepted", FALSE))</xm:f>
            <x14:dxf>
              <font>
                <color rgb="FF000000"/>
              </font>
              <fill>
                <patternFill>
                  <bgColor rgb="FFD9D9D9"/>
                </patternFill>
              </fill>
            </x14:dxf>
          </x14:cfRule>
          <x14:cfRule type="expression" priority="6" id="{00000000-000E-0000-0800-000006000000}">
            <xm:f>AND(G2&lt;&gt;"", IFERROR(INDEX('Recommendations'!$G$2:$G$109, MATCH(G2,'Recommendations'!$A$2:$A$109,0))="N/A",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VMware vSphere ESXi 6.0 Security Technical Implementation Guide - SHGIR</dc:title>
  <dc:subject>Generated on: 2026-06-08 11:29:03</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2026-06-08T10:29:11Z</dcterms:modified>
  <cp:category>DISA-STIG</cp:category>
  <cp:contentStatus>Draft</cp:contentStatus>
</cp:coreProperties>
</file>