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39ED77F6FE4BDEAE4F1B298CC27777398408D4D" xr6:coauthVersionLast="47" xr6:coauthVersionMax="47" xr10:uidLastSave="{934FED1F-63DB-4E06-98E8-5CB160C178E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D33" i="3"/>
  <c r="C33" i="3"/>
  <c r="F33" i="3" s="1"/>
  <c r="E32" i="3"/>
  <c r="D32" i="3"/>
  <c r="C32" i="3"/>
  <c r="F32" i="3" s="1"/>
  <c r="E31" i="3"/>
  <c r="D31" i="3"/>
  <c r="C31" i="3"/>
  <c r="F31" i="3" s="1"/>
  <c r="E30" i="3"/>
  <c r="F30" i="3" s="1"/>
  <c r="D30" i="3"/>
  <c r="C30" i="3"/>
  <c r="E29" i="3"/>
  <c r="D29" i="3"/>
  <c r="C29" i="3"/>
  <c r="F29" i="3" s="1"/>
  <c r="E20" i="3"/>
  <c r="D20" i="3"/>
  <c r="F16" i="3"/>
  <c r="R155" i="3" s="1"/>
  <c r="E16" i="3"/>
  <c r="D16" i="3"/>
  <c r="C16" i="3"/>
  <c r="Q123" i="3" s="1"/>
  <c r="C9" i="3"/>
  <c r="D9" i="3" s="1"/>
  <c r="C8" i="3"/>
  <c r="D8" i="3" s="1"/>
  <c r="C7" i="3"/>
  <c r="D7" i="3" s="1"/>
  <c r="E38" i="3" l="1"/>
  <c r="D38" i="3"/>
  <c r="C38" i="3"/>
  <c r="D39" i="3"/>
  <c r="E39" i="3"/>
  <c r="C39" i="3"/>
  <c r="E97" i="3"/>
  <c r="D97" i="3"/>
  <c r="C97" i="3"/>
  <c r="C98" i="3"/>
  <c r="E98" i="3"/>
  <c r="D98" i="3"/>
  <c r="G112" i="3"/>
  <c r="E43" i="3"/>
  <c r="D43" i="3"/>
  <c r="C43" i="3"/>
  <c r="C59" i="3"/>
  <c r="D59" i="3"/>
  <c r="E59" i="3"/>
  <c r="E60" i="3"/>
  <c r="D60" i="3"/>
  <c r="C60" i="3"/>
  <c r="D42" i="3"/>
  <c r="C42" i="3"/>
  <c r="E42" i="3"/>
  <c r="E58" i="3"/>
  <c r="D58" i="3"/>
  <c r="C58" i="3"/>
  <c r="E81" i="3"/>
  <c r="D81" i="3"/>
  <c r="C81" i="3"/>
  <c r="E40" i="3"/>
  <c r="D40" i="3"/>
  <c r="C40" i="3"/>
  <c r="E41" i="3"/>
  <c r="D41" i="3"/>
  <c r="C41" i="3"/>
  <c r="E99" i="3"/>
  <c r="D99" i="3"/>
  <c r="C99" i="3"/>
  <c r="E100" i="3"/>
  <c r="D100" i="3"/>
  <c r="C100" i="3"/>
  <c r="T125" i="3"/>
  <c r="T130" i="3"/>
  <c r="T135" i="3"/>
  <c r="T140" i="3"/>
  <c r="T145" i="3"/>
  <c r="T150" i="3"/>
  <c r="T155" i="3"/>
  <c r="R126" i="3"/>
  <c r="R131" i="3"/>
  <c r="R136" i="3"/>
  <c r="R141" i="3"/>
  <c r="R146" i="3"/>
  <c r="R151" i="3"/>
  <c r="C77" i="3"/>
  <c r="T126" i="3"/>
  <c r="T131" i="3"/>
  <c r="T136" i="3"/>
  <c r="T141" i="3"/>
  <c r="T146" i="3"/>
  <c r="T151" i="3"/>
  <c r="D77" i="3"/>
  <c r="E77" i="3"/>
  <c r="R127" i="3"/>
  <c r="R132" i="3"/>
  <c r="R137" i="3"/>
  <c r="R142" i="3"/>
  <c r="R147" i="3"/>
  <c r="R152" i="3"/>
  <c r="T127" i="3"/>
  <c r="T132" i="3"/>
  <c r="T137" i="3"/>
  <c r="T142" i="3"/>
  <c r="T147" i="3"/>
  <c r="T152" i="3"/>
  <c r="R128" i="3"/>
  <c r="R133" i="3"/>
  <c r="R138" i="3"/>
  <c r="R143" i="3"/>
  <c r="R148" i="3"/>
  <c r="R153" i="3"/>
  <c r="F70" i="3"/>
  <c r="T128" i="3"/>
  <c r="T133" i="3"/>
  <c r="T138" i="3"/>
  <c r="T143" i="3"/>
  <c r="T148" i="3"/>
  <c r="T153" i="3"/>
  <c r="C80" i="3"/>
  <c r="D80" i="3"/>
  <c r="R129" i="3"/>
  <c r="R134" i="3"/>
  <c r="R139" i="3"/>
  <c r="R144" i="3"/>
  <c r="R149" i="3"/>
  <c r="R154" i="3"/>
  <c r="F71" i="3"/>
  <c r="T129" i="3"/>
  <c r="T134" i="3"/>
  <c r="T139" i="3"/>
  <c r="T144" i="3"/>
  <c r="T149" i="3"/>
  <c r="C20" i="3"/>
  <c r="R125" i="3"/>
  <c r="R130" i="3"/>
  <c r="R135" i="3"/>
  <c r="R140" i="3"/>
  <c r="R145" i="3"/>
  <c r="R150" i="3"/>
  <c r="X154" i="3" l="1"/>
  <c r="X149" i="3"/>
  <c r="X144" i="3"/>
  <c r="X139" i="3"/>
  <c r="X134" i="3"/>
  <c r="X129" i="3"/>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alcChain>
</file>

<file path=xl/sharedStrings.xml><?xml version="1.0" encoding="utf-8"?>
<sst xmlns="http://schemas.openxmlformats.org/spreadsheetml/2006/main" count="819" uniqueCount="369">
  <si>
    <t>Id</t>
  </si>
  <si>
    <t>Title</t>
  </si>
  <si>
    <t>Severity</t>
  </si>
  <si>
    <t>MoSCoW</t>
  </si>
  <si>
    <t>OpsImpact</t>
  </si>
  <si>
    <t>Phase</t>
  </si>
  <si>
    <t>ImplStatus</t>
  </si>
  <si>
    <t>Notes</t>
  </si>
  <si>
    <t>Remediation</t>
  </si>
  <si>
    <t>Description</t>
  </si>
  <si>
    <t>Audit</t>
  </si>
  <si>
    <t>Status</t>
  </si>
  <si>
    <t>LogID</t>
  </si>
  <si>
    <t>V-6605</t>
  </si>
  <si>
    <r>
      <rPr>
        <sz val="11"/>
        <rFont val="Calibri"/>
      </rPr>
      <t>The default zone visibility setting is not set to “none”.</t>
    </r>
  </si>
  <si>
    <t>CAT II (Medium)</t>
  </si>
  <si>
    <t>Unassigned</t>
  </si>
  <si>
    <t>Unassessed</t>
  </si>
  <si>
    <t>Pending</t>
  </si>
  <si>
    <t/>
  </si>
  <si>
    <r>
      <rPr>
        <sz val="11"/>
        <color rgb="FF000000"/>
        <rFont val="Calibri"/>
      </rPr>
      <t>Locate all clients that have not been explicitly placed into a zone.  Create a plan to explicitly place these clients into the correct zone(s) and after doing so the plan will include the modification of the default zone visibility setting to “none”. Obtain CM approval of the plan and then, following the plan, reconfigure the SAN to allow for the default zone visibility setting to be set to “none”.</t>
    </r>
  </si>
  <si>
    <r>
      <rPr>
        <sz val="11"/>
        <color rgb="FF000000"/>
        <rFont val="Calibri"/>
      </rPr>
      <t>If the default zone visibility setting is set to "none", new clients brought into the SAN will not be allowed access to any SAN zone they are not explicitly placed into.</t>
    </r>
    <r>
      <rPr>
        <sz val="11"/>
        <color rgb="FF000000"/>
        <rFont val="Calibri"/>
      </rPr>
      <t xml:space="preserve">
</t>
    </r>
    <r>
      <rPr>
        <sz val="11"/>
        <color rgb="FF000000"/>
        <rFont val="Calibri"/>
      </rPr>
      <t>The IAO/NSO will ensure that the default zone visibility setting, if available, is set to “none”.</t>
    </r>
  </si>
  <si>
    <r>
      <rPr>
        <sz val="11"/>
        <color rgb="FF000000"/>
        <rFont val="Calibri"/>
      </rPr>
      <t>Reviewer with the assistance of the IAO/NSO, verify that the default zone visibility setting is set to “none”..  If this setting is not available mark this check as N/A.</t>
    </r>
  </si>
  <si>
    <t>V-6608</t>
  </si>
  <si>
    <r>
      <rPr>
        <sz val="11"/>
        <rFont val="Calibri"/>
      </rPr>
      <t>Hard zoning is not used to protect the SAN.</t>
    </r>
  </si>
  <si>
    <t>CAT I (High)</t>
  </si>
  <si>
    <r>
      <rPr>
        <sz val="11"/>
        <color rgb="FF000000"/>
        <rFont val="Calibri"/>
      </rPr>
      <t>If zoning has not been implemented, develop a zone topography.  From the topography, create a plan to implement hard zoning, obtain CM approval of the plan and then, following the plan, reconfigure the SAN to support hard zoning.</t>
    </r>
    <r>
      <rPr>
        <sz val="11"/>
        <color rgb="FF000000"/>
        <rFont val="Calibri"/>
      </rPr>
      <t xml:space="preserve">
</t>
    </r>
    <r>
      <rPr>
        <sz val="11"/>
        <color rgb="FF000000"/>
        <rFont val="Calibri"/>
      </rPr>
      <t>If zoning has been implemented, develop a plan to migrate to hard zoning, obtain CM approval of the plan and then, following the plan, reconfigure the SAN to support hard zoning.</t>
    </r>
  </si>
  <si>
    <r>
      <rPr>
        <sz val="11"/>
        <color rgb="FF000000"/>
        <rFont val="Calibri"/>
      </rPr>
      <t>Risk:  In a SAN environment, we potentially have data with differing levels or need-to-know stored on the same "system".  A high level of assurance that a valid entity (user/system/process) of one set of data is not inadvertently given access to data that is unauthorized. Depending on the data and implementation, lack of hard zoning could provide access to classifed, administrative configuration, or other privileged information.</t>
    </r>
    <r>
      <rPr>
        <sz val="11"/>
        <color rgb="FF000000"/>
        <rFont val="Calibri"/>
      </rPr>
      <t xml:space="preserve">
</t>
    </r>
    <r>
      <rPr>
        <sz val="11"/>
        <color rgb="FF000000"/>
        <rFont val="Calibri"/>
      </rPr>
      <t xml:space="preserve">A zone is considered to be "hard" if it is hardware enforced.  In other words, it is considered “hard” in that they are always enforced by the destination ASIC. "Soft" zoning is more flexible but is also more vulnerable.    </t>
    </r>
    <r>
      <rPr>
        <sz val="11"/>
        <color rgb="FF000000"/>
        <rFont val="Calibri"/>
      </rPr>
      <t xml:space="preserve">
</t>
    </r>
    <r>
      <rPr>
        <sz val="11"/>
        <color rgb="FF000000"/>
        <rFont val="Calibri"/>
      </rPr>
      <t>In "soft" or WWN-enforced zoning, however, the HBA on the initiating devices store a copy of the name server entries, which were discovered in the last IO scan/discovery. It is possible for the HBA to include old addresses, which are no longer allowed in the newly established zoning rules. So your goal is to mitigate this risk in some way.</t>
    </r>
    <r>
      <rPr>
        <sz val="11"/>
        <color rgb="FF000000"/>
        <rFont val="Calibri"/>
      </rPr>
      <t xml:space="preserve">
</t>
    </r>
    <r>
      <rPr>
        <sz val="11"/>
        <color rgb="FF000000"/>
        <rFont val="Calibri"/>
      </rPr>
      <t xml:space="preserve">If hardware enforced zoning is used this is not an issue as the destination port will not allow any access regardless of what the OS/HBA “thinks” it has access to. </t>
    </r>
    <r>
      <rPr>
        <sz val="11"/>
        <color rgb="FF000000"/>
        <rFont val="Calibri"/>
      </rPr>
      <t xml:space="preserve">
</t>
    </r>
    <r>
      <rPr>
        <sz val="11"/>
        <color rgb="FF000000"/>
        <rFont val="Calibri"/>
      </rPr>
      <t>Supplementary Note: Registry State Change Notifications ( RSCN ) storms in large SAN deployments are another factor of which the system administrator must be aware. RSCNs are a broadcast function that allows notification to registered devices when a state change occurs within a SAN topology. These changes could be as simple as a cable being unplugged or a new HBA being connected. When such changes take place, all members would have to be notified of the change and conflicts would have to be resolved, before the name servers are updated. In large configurations it could take a long time for the entire system to stabilize, impairing performance. Effective zoning on the switch would help in minimizing RSCN storms, as only devices within a zone would get notified of state changes. It would also be ideal to make note of business critical servers and make changes to zones and fabrics that affect these servers at non business critical times. Tape fabrics could also be separated from disk fabric (although this comes at a cost). Statistics of RSCN's are available from a few switch vendors. Monitoring these consistently and considering these before expansion of SAN's would help you with effective storage deployments.</t>
    </r>
  </si>
  <si>
    <r>
      <rPr>
        <sz val="11"/>
        <color rgb="FF000000"/>
        <rFont val="Calibri"/>
      </rPr>
      <t>The reviewer, with the assistance of the IAO/NSO, will verify that hard zoning is used to protect the SAN.</t>
    </r>
    <r>
      <rPr>
        <sz val="11"/>
        <color rgb="FF000000"/>
        <rFont val="Calibri"/>
      </rPr>
      <t xml:space="preserve">
</t>
    </r>
    <r>
      <rPr>
        <sz val="11"/>
        <color rgb="FF000000"/>
        <rFont val="Calibri"/>
      </rPr>
      <t>If soft zoning is used, this is a finding.  If soft zoning must be used (with DAA approval), this is still a CAT II finding and a migration plan must be in place.  However, note that the HBA’s memory is non-persistent, thus when zoning changes are made, a policy must be in place (show via the log that it is enforced) to force a state change update in the affected HBAs immediately after making zoning changes.</t>
    </r>
  </si>
  <si>
    <t>V-6610</t>
  </si>
  <si>
    <r>
      <rPr>
        <sz val="11"/>
        <rFont val="Calibri"/>
      </rPr>
      <t>The SANs are not compliant with overall network security architecture, appropriate enclave, and data center security requirements in the Network Infrastructure STIG and the Enclave STIG</t>
    </r>
  </si>
  <si>
    <r>
      <rPr>
        <sz val="11"/>
        <color rgb="FF000000"/>
        <rFont val="Calibri"/>
      </rPr>
      <t>Perform a self assessment with the Network Infrastructure checklist and the Enclave checklist or schedule a formal review with FSO.</t>
    </r>
  </si>
  <si>
    <r>
      <rPr>
        <sz val="11"/>
        <color rgb="FF000000"/>
        <rFont val="Calibri"/>
      </rPr>
      <t>Inconsistencies with the Network Infrastructure STIG, the Enclave STIG, and the SAN implementation can lead to the creation of vulnerabilities in the network or the enclave.</t>
    </r>
  </si>
  <si>
    <r>
      <rPr>
        <sz val="11"/>
        <color rgb="FF000000"/>
        <rFont val="Calibri"/>
      </rPr>
      <t xml:space="preserve">The reviewer will interview the IAO/NSO to validate that SANs are compliant with overall network security architecture, appropriate enclave, and data center security requirements in the Network Infrastructure STIG and the Enclave STIG.  </t>
    </r>
    <r>
      <rPr>
        <sz val="11"/>
        <color rgb="FF000000"/>
        <rFont val="Calibri"/>
      </rPr>
      <t xml:space="preserve">
</t>
    </r>
    <r>
      <rPr>
        <sz val="11"/>
        <color rgb="FF000000"/>
        <rFont val="Calibri"/>
      </rPr>
      <t>NOTE: The intent of this check is to ensure that the other checklists were applied. If they are applied then, regardless of what the findings are, this is not a finding. The objective of this policy is met if the other checklists were applied and documented.</t>
    </r>
  </si>
  <si>
    <t>V-6613</t>
  </si>
  <si>
    <r>
      <rPr>
        <sz val="11"/>
        <rFont val="Calibri"/>
      </rPr>
      <t>All security related patches are not installed.</t>
    </r>
  </si>
  <si>
    <r>
      <rPr>
        <sz val="11"/>
        <color rgb="FF000000"/>
        <rFont val="Calibri"/>
      </rPr>
      <t>After verifying that the patches do not adversely impact the production SAN, create a plan for installing the patches on the SAN, obtain CM approval of the plan, and implement the plan installing the patches.</t>
    </r>
  </si>
  <si>
    <r>
      <rPr>
        <sz val="11"/>
        <color rgb="FF000000"/>
        <rFont val="Calibri"/>
      </rPr>
      <t>Failure to install security related patches leaves the SAN open to attack by exploiting known vulnerabilities.</t>
    </r>
    <r>
      <rPr>
        <sz val="11"/>
        <color rgb="FF000000"/>
        <rFont val="Calibri"/>
      </rPr>
      <t xml:space="preserve">
</t>
    </r>
    <r>
      <rPr>
        <sz val="11"/>
        <color rgb="FF000000"/>
        <rFont val="Calibri"/>
      </rPr>
      <t>The IAO/NSO will ensure that all security-related patches are installed.</t>
    </r>
  </si>
  <si>
    <r>
      <rPr>
        <sz val="11"/>
        <color rgb="FF000000"/>
        <rFont val="Calibri"/>
      </rPr>
      <t>The reviewer will, with the assistance of the IAO/NSO, verify that all security related patches are installed.</t>
    </r>
  </si>
  <si>
    <t>V-6619</t>
  </si>
  <si>
    <r>
      <rPr>
        <sz val="11"/>
        <rFont val="Calibri"/>
      </rPr>
      <t>Prior to installing SAN components (servers, switches, and management stations) onto the DOD network infrastructure, components are not configured to meet the applicable STIG requirements.</t>
    </r>
  </si>
  <si>
    <r>
      <rPr>
        <sz val="11"/>
        <color rgb="FF000000"/>
        <rFont val="Calibri"/>
      </rPr>
      <t>Perform a self assessment using the applicable checklists or scripts on any component device that has not been reviewed or request a formal review from FSO.</t>
    </r>
  </si>
  <si>
    <r>
      <rPr>
        <sz val="11"/>
        <color rgb="FF000000"/>
        <rFont val="Calibri"/>
      </rPr>
      <t>Many SAN components (servers, switches, management stations) have security requirements from other STIGs.  It will be verified that all requirement are complied with.</t>
    </r>
    <r>
      <rPr>
        <sz val="11"/>
        <color rgb="FF000000"/>
        <rFont val="Calibri"/>
      </rPr>
      <t xml:space="preserve">
</t>
    </r>
    <r>
      <rPr>
        <sz val="11"/>
        <color rgb="FF000000"/>
        <rFont val="Calibri"/>
      </rPr>
      <t>The IAO/NSO will ensure that prior to installing SAN components (servers, switches, and management stations) onto the DOD network infrastructure, components are configured to meet the applicable STIG requirements.</t>
    </r>
  </si>
  <si>
    <r>
      <rPr>
        <sz val="11"/>
        <color rgb="FF000000"/>
        <rFont val="Calibri"/>
      </rPr>
      <t>The reviewer will interview the IAO/NSO and view VMS to verify that prior to installing SAN components (servers, switches, and management stations) onto the DOD network infrastructure, components are configured to meet the applicable STIG requirements.</t>
    </r>
  </si>
  <si>
    <t>V-6622</t>
  </si>
  <si>
    <r>
      <rPr>
        <sz val="11"/>
        <rFont val="Calibri"/>
      </rPr>
      <t>Servers and other hosts are not compliant with applicable Operating System (OS) STIG requirements.</t>
    </r>
  </si>
  <si>
    <r>
      <rPr>
        <sz val="11"/>
        <color rgb="FF000000"/>
        <rFont val="Calibri"/>
      </rPr>
      <t>Perform a self assessment using the applicable OS checklists or scripts on any server or host in the SAN that has not been reviewer or request a formal review from FSO.</t>
    </r>
  </si>
  <si>
    <r>
      <rPr>
        <sz val="11"/>
        <color rgb="FF000000"/>
        <rFont val="Calibri"/>
      </rPr>
      <t>SAN servers and other hosts are hardware software combinations that actually run under the control of a native OS found on the component.  This OS may be UNIX, LNIX, Windows, etc.  The underlying OS must be configured to be compliant with the applicable STIG to ensure that they do not insert known vulnerabilities into the DOD network infrastructure.</t>
    </r>
    <r>
      <rPr>
        <sz val="11"/>
        <color rgb="FF000000"/>
        <rFont val="Calibri"/>
      </rPr>
      <t xml:space="preserve">
</t>
    </r>
    <r>
      <rPr>
        <sz val="11"/>
        <color rgb="FF000000"/>
        <rFont val="Calibri"/>
      </rPr>
      <t>The IAO/NSO will ensure that servers and other hosts are compliant with applicable Operating System (OS) STIG requirements.</t>
    </r>
  </si>
  <si>
    <r>
      <rPr>
        <sz val="11"/>
        <color rgb="FF000000"/>
        <rFont val="Calibri"/>
      </rPr>
      <t>The reviewer will interview the IAO/NSO and view the VMS to verify that servers and other hosts are compliant with applicable Operating System (OS) STIG requirements.</t>
    </r>
  </si>
  <si>
    <t>V-6623</t>
  </si>
  <si>
    <r>
      <rPr>
        <sz val="11"/>
        <rFont val="Calibri"/>
      </rPr>
      <t>Vendor supported, DOD approved, anti-virus software is not installed and configured on all SAN servers in accordance with the applicable operating system STIG on SAN servers and management devices and kept up-to-date with the most recent virus definition tables.</t>
    </r>
  </si>
  <si>
    <r>
      <rPr>
        <sz val="11"/>
        <color rgb="FF000000"/>
        <rFont val="Calibri"/>
      </rPr>
      <t>Install and correctly configure a DOD approved anti-virus.</t>
    </r>
  </si>
  <si>
    <r>
      <rPr>
        <sz val="11"/>
        <color rgb="FF000000"/>
        <rFont val="Calibri"/>
      </rPr>
      <t>The SAN servers and other hosts are subject to virus and worm attacks as are any systems running an OS.  If the anti-virus software is not installed or the virus definitions are not maintained on these systems, this could expose the entire enclave network to exploits of known vulnerabilities.</t>
    </r>
    <r>
      <rPr>
        <sz val="11"/>
        <color rgb="FF000000"/>
        <rFont val="Calibri"/>
      </rPr>
      <t xml:space="preserve">
</t>
    </r>
    <r>
      <rPr>
        <sz val="11"/>
        <color rgb="FF000000"/>
        <rFont val="Calibri"/>
      </rPr>
      <t>The IAO/NSO will ensure that vendor supported, DOD approved, anti-virus software is installed and configured on all SAN servers in accordance with the applicable operating system STIG on SAN servers and management devices and kept up-to-date with the most recent virus definition tables.</t>
    </r>
  </si>
  <si>
    <r>
      <rPr>
        <sz val="11"/>
        <color rgb="FF000000"/>
        <rFont val="Calibri"/>
      </rPr>
      <t>The reviewer will verify that vendor supported, DOD approved, anti-virus software is installed and configured on all SAN servers in accordance with the applicable operating system STIG on SAN servers and management devices and kept up-to-date with the most recent virus definition tables.  If an OS review has reciently been completed verify that the anti-virus check was not a finding.  Otherwise perform a manual check as described in the applicable OS checklist.</t>
    </r>
  </si>
  <si>
    <t>V-6628</t>
  </si>
  <si>
    <r>
      <rPr>
        <sz val="11"/>
        <rFont val="Calibri"/>
      </rPr>
      <t>A current drawing of the site’s SAN topology that includes all external and internal links, zones, and all interconnected equipment is not being maintained.</t>
    </r>
  </si>
  <si>
    <r>
      <rPr>
        <sz val="11"/>
        <color rgb="FF000000"/>
        <rFont val="Calibri"/>
      </rPr>
      <t>Create drawing of the site’s SAN topology that includes all external and internal links, zones, and all interconnected equipment.</t>
    </r>
  </si>
  <si>
    <r>
      <rPr>
        <sz val="11"/>
        <color rgb="FF000000"/>
        <rFont val="Calibri"/>
      </rPr>
      <t>A drawing of the SAN topology gives the IAO and other interested individuals a pictorial representation of the SAN.  This can be helpful in diagnosing potential security problems.</t>
    </r>
    <r>
      <rPr>
        <sz val="11"/>
        <color rgb="FF000000"/>
        <rFont val="Calibri"/>
      </rPr>
      <t xml:space="preserve">
</t>
    </r>
    <r>
      <rPr>
        <sz val="11"/>
        <color rgb="FF000000"/>
        <rFont val="Calibri"/>
      </rPr>
      <t>The IAO/NSO will maintain a current drawing of the site’s SAN topology that includes all external and internal links, zones, and all interconnected equipment.</t>
    </r>
  </si>
  <si>
    <r>
      <rPr>
        <sz val="11"/>
        <color rgb="FF000000"/>
        <rFont val="Calibri"/>
      </rPr>
      <t>The reviewer will interview the IAO/NSO and view the drawings supplied to verify that a current drawing of the site’s SAN topology that includes all external and internal links, zones, and all interconnected equipment.</t>
    </r>
  </si>
  <si>
    <t>V-6631</t>
  </si>
  <si>
    <r>
      <rPr>
        <sz val="11"/>
        <rFont val="Calibri"/>
      </rPr>
      <t>All the network level devices interconnected to the SAN are not located in a secure room with limited access.</t>
    </r>
  </si>
  <si>
    <r>
      <rPr>
        <sz val="11"/>
        <color rgb="FF000000"/>
        <rFont val="Calibri"/>
      </rPr>
      <t>Develop a plan to move the network level devices to a location/room where the can be physically secured in a manner appropriate to the classification level of the data the handle.  Obtain CM approval of the plan and then implement the plan moving the devices.</t>
    </r>
  </si>
  <si>
    <r>
      <rPr>
        <sz val="11"/>
        <color rgb="FF000000"/>
        <rFont val="Calibri"/>
      </rPr>
      <t>If the network level devices are not located in a secure area they can be tampered with which could lead to a denial of service if the device is powered off or sensitive data can be compromised by a tap connected to the device.</t>
    </r>
    <r>
      <rPr>
        <sz val="11"/>
        <color rgb="FF000000"/>
        <rFont val="Calibri"/>
      </rPr>
      <t xml:space="preserve">
</t>
    </r>
    <r>
      <rPr>
        <sz val="11"/>
        <color rgb="FF000000"/>
        <rFont val="Calibri"/>
      </rPr>
      <t>The IAO/NSO will ensure that all the network level devices interconnected to the SAN are located in a secure room with limited access.</t>
    </r>
  </si>
  <si>
    <r>
      <rPr>
        <sz val="11"/>
        <color rgb="FF000000"/>
        <rFont val="Calibri"/>
      </rPr>
      <t>The reviewer will interview the IAO/NSO and view the network level devices to verify whether they are located in a secure room with limited access.</t>
    </r>
  </si>
  <si>
    <t>V-6632</t>
  </si>
  <si>
    <r>
      <rPr>
        <sz val="11"/>
        <rFont val="Calibri"/>
      </rPr>
      <t>Individual user accounts with passwords are not set up and maintained for the SAN fabric switch.</t>
    </r>
  </si>
  <si>
    <r>
      <rPr>
        <sz val="11"/>
        <color rgb="FF000000"/>
        <rFont val="Calibri"/>
      </rPr>
      <t>Develop a plan to reconfigure the SAN fabric switch to require user accounts and passwords.  This plan also needs to include the creation and distribution of user accounts and passwords for each administrator who requires access to the SAN fabric switch.  Obtain CM approval of the plan and then implement the plan.</t>
    </r>
  </si>
  <si>
    <r>
      <rPr>
        <sz val="11"/>
        <color rgb="FF000000"/>
        <rFont val="Calibri"/>
      </rPr>
      <t>Without identification and authentication unauthorized users could reconfigure the SAN or disrupt its operation by logging in to the fabric switch and executing unauthorized commands.</t>
    </r>
    <r>
      <rPr>
        <sz val="11"/>
        <color rgb="FF000000"/>
        <rFont val="Calibri"/>
      </rPr>
      <t xml:space="preserve">
</t>
    </r>
    <r>
      <rPr>
        <sz val="11"/>
        <color rgb="FF000000"/>
        <rFont val="Calibri"/>
      </rPr>
      <t>The IAO/NSO will ensure individual user accounts with passwords are set up and maintained for the SAN fabric switch in accordance with the guidance contained in Appendix B, CJCSM and the Network Infrastructure STIG.</t>
    </r>
  </si>
  <si>
    <r>
      <rPr>
        <sz val="11"/>
        <color rgb="FF000000"/>
        <rFont val="Calibri"/>
      </rPr>
      <t>The reviewer, with the assistance of the IAO/NSO, will verify that individual user accounts with passwords are set up and maintained for the SAN fabric switch.</t>
    </r>
  </si>
  <si>
    <t>V-6633</t>
  </si>
  <si>
    <r>
      <rPr>
        <sz val="11"/>
        <rFont val="Calibri"/>
      </rPr>
      <t>The SAN must be configured to use bidirectional authentication.</t>
    </r>
  </si>
  <si>
    <r>
      <rPr>
        <sz val="11"/>
        <color rgb="FF000000"/>
        <rFont val="Calibri"/>
      </rPr>
      <t>Configure the SAN fabric switches to use bidirectional authentication between switches.</t>
    </r>
  </si>
  <si>
    <r>
      <rPr>
        <sz val="11"/>
        <color rgb="FF000000"/>
        <rFont val="Calibri"/>
      </rPr>
      <t>Switch-to-switch management traffic does not have to be encrypted. Bidirectional authentication ensures that a rogue switch cannot be inserted and be auto configured to join the fabric.</t>
    </r>
  </si>
  <si>
    <r>
      <rPr>
        <sz val="11"/>
        <color rgb="FF000000"/>
        <rFont val="Calibri"/>
      </rPr>
      <t>Verify that all fabric switches are configured to bidirectional authentication.</t>
    </r>
  </si>
  <si>
    <t>V-6634</t>
  </si>
  <si>
    <r>
      <rPr>
        <sz val="11"/>
        <rFont val="Calibri"/>
      </rPr>
      <t>The fabric switches must use DoD-approved PKI rather than proprietary or self-signed device certificates.</t>
    </r>
  </si>
  <si>
    <t>CAT III (Low)</t>
  </si>
  <si>
    <r>
      <rPr>
        <sz val="11"/>
        <color rgb="FF000000"/>
        <rFont val="Calibri"/>
      </rPr>
      <t>Generate a new key-pair from a DoD-approved certificate issuer. Sites must consult the PKI/PKI pages on the http://iase.disa.mil/ website for procedures for NIPRNet and SIPRNet.</t>
    </r>
  </si>
  <si>
    <r>
      <rPr>
        <sz val="11"/>
        <color rgb="FF000000"/>
        <rFont val="Calibri"/>
      </rPr>
      <t>DOD PKI supplies better protection from malicious attacks than userid/password authentication and should be used anytime it is feasible.</t>
    </r>
  </si>
  <si>
    <r>
      <rPr>
        <sz val="11"/>
        <color rgb="FF000000"/>
        <rFont val="Calibri"/>
      </rPr>
      <t xml:space="preserve">The reviewer will, with the assistance of the IAO/NSO, verify fabric switches are protected by DOD PKI. </t>
    </r>
    <r>
      <rPr>
        <sz val="11"/>
        <color rgb="FF000000"/>
        <rFont val="Calibri"/>
      </rPr>
      <t xml:space="preserve">
</t>
    </r>
    <r>
      <rPr>
        <sz val="11"/>
        <color rgb="FF000000"/>
        <rFont val="Calibri"/>
      </rPr>
      <t>View the installed device certificates.</t>
    </r>
    <r>
      <rPr>
        <sz val="11"/>
        <color rgb="FF000000"/>
        <rFont val="Calibri"/>
      </rPr>
      <t xml:space="preserve">
</t>
    </r>
    <r>
      <rPr>
        <sz val="11"/>
        <color rgb="FF000000"/>
        <rFont val="Calibri"/>
      </rPr>
      <t xml:space="preserve">Verify a DoD -approved certificate is loaded. </t>
    </r>
    <r>
      <rPr>
        <sz val="11"/>
        <color rgb="FF000000"/>
        <rFont val="Calibri"/>
      </rPr>
      <t xml:space="preserve">
</t>
    </r>
    <r>
      <rPr>
        <sz val="11"/>
        <color rgb="FF000000"/>
        <rFont val="Calibri"/>
      </rPr>
      <t>If any of the certificates have the name or identifier of a non-DoD- approved source in the Issuer field, this is a finding.</t>
    </r>
  </si>
  <si>
    <t>V-6635</t>
  </si>
  <si>
    <r>
      <rPr>
        <sz val="11"/>
        <rFont val="Calibri"/>
      </rPr>
      <t>Network management ports on the SAN fabric switches except those needed to support the operational commitments of the sites are not disabled.</t>
    </r>
  </si>
  <si>
    <r>
      <rPr>
        <sz val="11"/>
        <color rgb="FF000000"/>
        <rFont val="Calibri"/>
      </rPr>
      <t>Develop a plan to locate and disable all network management ports that are not required to support the operational commitments of the sites.  Obtain CM approval of the plan and then execute the plan.</t>
    </r>
  </si>
  <si>
    <r>
      <rPr>
        <sz val="11"/>
        <color rgb="FF000000"/>
        <rFont val="Calibri"/>
      </rPr>
      <t>Enabled network management ports that are not required expose the SAN fabric switch and the entire network to unnecessary vulnerabilities.  By disabling these unneeded ports the exposure profile of the device and network is diminished.</t>
    </r>
    <r>
      <rPr>
        <sz val="11"/>
        <color rgb="FF000000"/>
        <rFont val="Calibri"/>
      </rPr>
      <t xml:space="preserve">
</t>
    </r>
    <r>
      <rPr>
        <sz val="11"/>
        <color rgb="FF000000"/>
        <rFont val="Calibri"/>
      </rPr>
      <t>The IAO/NSO will disable all network management ports on the SAN fabric switches except those needed to support the operational commitments of the sites.</t>
    </r>
  </si>
  <si>
    <r>
      <rPr>
        <sz val="11"/>
        <color rgb="FF000000"/>
        <rFont val="Calibri"/>
      </rPr>
      <t>The reviewer will, with the assistance of the IAO/NSO, verify that all network management ports on the SAN fabric switches are disabled except those needed to support the operational commitments of the sites.</t>
    </r>
  </si>
  <si>
    <t>V-6636</t>
  </si>
  <si>
    <r>
      <rPr>
        <sz val="11"/>
        <rFont val="Calibri"/>
      </rPr>
      <t>SAN management is not accomplished using the out-of-band or direct connection method.</t>
    </r>
  </si>
  <si>
    <r>
      <rPr>
        <sz val="11"/>
        <color rgb="FF000000"/>
        <rFont val="Calibri"/>
      </rPr>
      <t>Develop a plan to migrate the SAN management to an out-of-band network or a direct connect method.  Obtain CM approval for the plan and implement the plan.</t>
    </r>
  </si>
  <si>
    <r>
      <rPr>
        <sz val="11"/>
        <color rgb="FF000000"/>
        <rFont val="Calibri"/>
      </rPr>
      <t>Removing the management traffic from the production network diminishes the security profile of the SAN servers by allowing all the management ports to be closed on the production network.</t>
    </r>
    <r>
      <rPr>
        <sz val="11"/>
        <color rgb="FF000000"/>
        <rFont val="Calibri"/>
      </rPr>
      <t xml:space="preserve">
</t>
    </r>
    <r>
      <rPr>
        <sz val="11"/>
        <color rgb="FF000000"/>
        <rFont val="Calibri"/>
      </rPr>
      <t>The IAO/NSO will ensure that SAN management is accomplished using the out-of-band or direct connection method.</t>
    </r>
  </si>
  <si>
    <r>
      <rPr>
        <sz val="11"/>
        <color rgb="FF000000"/>
        <rFont val="Calibri"/>
      </rPr>
      <t>The reviewer will interview the IAO and view the SAN network drawings provided.</t>
    </r>
  </si>
  <si>
    <t>V-6637</t>
  </si>
  <si>
    <r>
      <rPr>
        <sz val="11"/>
        <rFont val="Calibri"/>
      </rPr>
      <t>Communications from the management console to the SAN fabric are not protected strong two-factor authentication.</t>
    </r>
  </si>
  <si>
    <r>
      <rPr>
        <sz val="11"/>
        <color rgb="FF000000"/>
        <rFont val="Calibri"/>
      </rPr>
      <t>Develop a plan to migrate to the use of DoD PKI authentication between the SAN management console and the SAN fabric.  Obtain CM approval of the plan and implement the plan.</t>
    </r>
  </si>
  <si>
    <r>
      <rPr>
        <sz val="11"/>
        <color rgb="FF000000"/>
        <rFont val="Calibri"/>
      </rPr>
      <t>Using two-factor authentication between the SAN management console and the fabric enhances the security of the communications carrying privileged functions.  It is harder for an unauthorized management console to take control of the SAN.</t>
    </r>
    <r>
      <rPr>
        <sz val="11"/>
        <color rgb="FF000000"/>
        <rFont val="Calibri"/>
      </rPr>
      <t xml:space="preserve">
</t>
    </r>
    <r>
      <rPr>
        <sz val="11"/>
        <color rgb="FF000000"/>
        <rFont val="Calibri"/>
      </rPr>
      <t>The preferred solution for two-factor authentication is DoD PKI implemented on the CAC or Alternative (Alt) token.</t>
    </r>
  </si>
  <si>
    <r>
      <rPr>
        <sz val="11"/>
        <color rgb="FF000000"/>
        <rFont val="Calibri"/>
      </rPr>
      <t xml:space="preserve">The reviewer will, with the assistance of the IAO/NSO, verify that communications from the management console to the SAN fabric are protected using DOD PKI.  If another method of two-factor authentication is used, then inspect approval documentation. </t>
    </r>
    <r>
      <rPr>
        <sz val="11"/>
        <color rgb="FF000000"/>
        <rFont val="Calibri"/>
      </rPr>
      <t xml:space="preserve">
</t>
    </r>
    <r>
      <rPr>
        <sz val="11"/>
        <color rgb="FF000000"/>
        <rFont val="Calibri"/>
      </rPr>
      <t>If two-factor authentication is not used, this is a finding.</t>
    </r>
    <r>
      <rPr>
        <sz val="11"/>
        <color rgb="FF000000"/>
        <rFont val="Calibri"/>
      </rPr>
      <t xml:space="preserve">
</t>
    </r>
    <r>
      <rPr>
        <sz val="11"/>
        <color rgb="FF000000"/>
        <rFont val="Calibri"/>
      </rPr>
      <t>If two-factor authentication method is not DoD PKI and no approval documentation exists, this is a finding.</t>
    </r>
  </si>
  <si>
    <t>V-6638</t>
  </si>
  <si>
    <r>
      <rPr>
        <sz val="11"/>
        <rFont val="Calibri"/>
      </rPr>
      <t>The manufacturer’s default PKI keys have not been changed prior to attaching the switch to the SAN Fabric.</t>
    </r>
  </si>
  <si>
    <r>
      <rPr>
        <sz val="11"/>
        <color rgb="FF000000"/>
        <rFont val="Calibri"/>
      </rPr>
      <t>Depending on the functionality allowed by the device, develop a plan remove, disable or change the manufacturer’s default PKI certificate so that it cannot be used for identification and authorization.  Obtain CM approval for the plan and implement the plan.</t>
    </r>
  </si>
  <si>
    <r>
      <rPr>
        <sz val="11"/>
        <color rgb="FF000000"/>
        <rFont val="Calibri"/>
      </rPr>
      <t>If the manufacturer's default PKI keys are allowed to remain active on the device, it can be accessed by a malicious individual with access to the default key.</t>
    </r>
    <r>
      <rPr>
        <sz val="11"/>
        <color rgb="FF000000"/>
        <rFont val="Calibri"/>
      </rPr>
      <t xml:space="preserve">
</t>
    </r>
    <r>
      <rPr>
        <sz val="11"/>
        <color rgb="FF000000"/>
        <rFont val="Calibri"/>
      </rPr>
      <t>The IAO/NSO will ensure that the manufacturer’s default PKI keys are changed prior to attaching the switch to the SAN Fabric.</t>
    </r>
  </si>
  <si>
    <r>
      <rPr>
        <sz val="11"/>
        <color rgb="FF000000"/>
        <rFont val="Calibri"/>
      </rPr>
      <t>The reviewer will, with the assistance of the IAO/NSO, verify that the manufacturer’s default PKI keys have been changed prior to attaching the switch to the SAN Fabric.</t>
    </r>
  </si>
  <si>
    <t>V-6639</t>
  </si>
  <si>
    <r>
      <rPr>
        <sz val="11"/>
        <rFont val="Calibri"/>
      </rPr>
      <t>The SAN is not configured to use FIPS 140-1/2 validated encryption algorithm to protect management-to-fabric communications.</t>
    </r>
  </si>
  <si>
    <r>
      <rPr>
        <sz val="11"/>
        <color rgb="FF000000"/>
        <rFont val="Calibri"/>
      </rPr>
      <t>Develop a plan to implement FIPS-140-1/2 validated encryption to protect management-to-fabric communications.  Obtain CM approval of the plan and execute the plan.</t>
    </r>
  </si>
  <si>
    <r>
      <rPr>
        <sz val="11"/>
        <color rgb="FF000000"/>
        <rFont val="Calibri"/>
      </rPr>
      <t>The communication between the SAN management consol and the SAN fabric carries sensitive privileged configuration data.  This data's confidentiality will be protected with FIPS 140-1/2 validate algorithm for encryption.  Configuration data could be used to create a denial of service by disrupting the SAN fabric.</t>
    </r>
    <r>
      <rPr>
        <sz val="11"/>
        <color rgb="FF000000"/>
        <rFont val="Calibri"/>
      </rPr>
      <t xml:space="preserve">
</t>
    </r>
    <r>
      <rPr>
        <sz val="11"/>
        <color rgb="FF000000"/>
        <rFont val="Calibri"/>
      </rPr>
      <t>The storage administrator will configure the SAN to use FIPS 140-1/2 validated encryption algorithm to protect management-to-fabric communications.</t>
    </r>
  </si>
  <si>
    <r>
      <rPr>
        <sz val="11"/>
        <color rgb="FF000000"/>
        <rFont val="Calibri"/>
      </rPr>
      <t>The reviewer will, with the assistance of the storage administrator, verify that the SAN is configured to use FIPS 140-1/2 validated encryption algorithm to protect management-to-fabric communications.</t>
    </r>
  </si>
  <si>
    <t>V-6645</t>
  </si>
  <si>
    <r>
      <rPr>
        <sz val="11"/>
        <rFont val="Calibri"/>
      </rPr>
      <t>All SAN management consoles and ports are not password protected.</t>
    </r>
  </si>
  <si>
    <r>
      <rPr>
        <sz val="11"/>
        <color rgb="FF000000"/>
        <rFont val="Calibri"/>
      </rPr>
      <t>Develop a plan for implementing password protection on the SAN’s management consoles and ports.  Obtain CM approval of the plan and execute the plan.</t>
    </r>
  </si>
  <si>
    <r>
      <rPr>
        <sz val="11"/>
        <color rgb="FF000000"/>
        <rFont val="Calibri"/>
      </rPr>
      <t>Without password protection malicious users can create a denial of service by disrupting the SAN or allow the compromise of sensitive date by reconfiguring the SAN topography.</t>
    </r>
    <r>
      <rPr>
        <sz val="11"/>
        <color rgb="FF000000"/>
        <rFont val="Calibri"/>
      </rPr>
      <t xml:space="preserve">
</t>
    </r>
    <r>
      <rPr>
        <sz val="11"/>
        <color rgb="FF000000"/>
        <rFont val="Calibri"/>
      </rPr>
      <t>The IAO/NSO will ensure that all SAN management consoles and ports are password protected.</t>
    </r>
  </si>
  <si>
    <r>
      <rPr>
        <sz val="11"/>
        <color rgb="FF000000"/>
        <rFont val="Calibri"/>
      </rPr>
      <t>The reviewer will, with the assistance of the IAO/NSO, verify that all SAN management consoles and ports are password protected.</t>
    </r>
  </si>
  <si>
    <t>V-6646</t>
  </si>
  <si>
    <r>
      <rPr>
        <sz val="11"/>
        <rFont val="Calibri"/>
      </rPr>
      <t>The manufacturer’s default passwords have not been changed for all SAN management software.</t>
    </r>
  </si>
  <si>
    <r>
      <rPr>
        <sz val="11"/>
        <color rgb="FF000000"/>
        <rFont val="Calibri"/>
      </rPr>
      <t>Develop a plan to change manufacturer’s default passwords for all SAN management software.  Obtain CM approval of the plan and implement the plan.</t>
    </r>
  </si>
  <si>
    <r>
      <rPr>
        <sz val="11"/>
        <color rgb="FF000000"/>
        <rFont val="Calibri"/>
      </rPr>
      <t>The changing of passwords from the default value blocks malicious users with knowledge of the default passwords for the manufacturer's SAN Management software from creating a denial of service by disrupting the SAN or reconfigure the SAN topology leading to a compromise of sensitive data.</t>
    </r>
    <r>
      <rPr>
        <sz val="11"/>
        <color rgb="FF000000"/>
        <rFont val="Calibri"/>
      </rPr>
      <t xml:space="preserve">
</t>
    </r>
    <r>
      <rPr>
        <sz val="11"/>
        <color rgb="FF000000"/>
        <rFont val="Calibri"/>
      </rPr>
      <t>The IAO/NSO will ensure that the manufacturer’s default passwords are changed for all SAN management software.</t>
    </r>
  </si>
  <si>
    <r>
      <rPr>
        <sz val="11"/>
        <color rgb="FF000000"/>
        <rFont val="Calibri"/>
      </rPr>
      <t>The reviewer will, with the assistance of the IAO/NSO, verify that the manufacturer’s default passwords have been changed for all SAN management software.</t>
    </r>
  </si>
  <si>
    <t>V-6647</t>
  </si>
  <si>
    <r>
      <rPr>
        <sz val="11"/>
        <rFont val="Calibri"/>
      </rPr>
      <t>The SAN fabric zoning lists are not based on a policy of Deny-by-Default with blocks on all services and protocols not required on the given port or by the site.</t>
    </r>
  </si>
  <si>
    <r>
      <rPr>
        <sz val="11"/>
        <color rgb="FF000000"/>
        <rFont val="Calibri"/>
      </rPr>
      <t>Develop a plan to identify all services and protocols needed by each port in the SAN, modify the routing lists to enforce a Deny-by-Default policy and allow only the identified services and protocols on each port that requires them.  Obtain CM approval for the plan and implement the plan.</t>
    </r>
  </si>
  <si>
    <r>
      <rPr>
        <sz val="11"/>
        <color rgb="FF000000"/>
        <rFont val="Calibri"/>
      </rPr>
      <t>By using the Deny-by-Default based policy, any service or protocol not required by a port and overlooked in the zoning list will be denied access.  If Deny-by-Default based policy was not used any overlooked service or protocol not required by a port could have access to sensitive data compromising that data.</t>
    </r>
    <r>
      <rPr>
        <sz val="11"/>
        <color rgb="FF000000"/>
        <rFont val="Calibri"/>
      </rPr>
      <t xml:space="preserve">
</t>
    </r>
    <r>
      <rPr>
        <sz val="11"/>
        <color rgb="FF000000"/>
        <rFont val="Calibri"/>
      </rPr>
      <t>The IAO/NSO will ensure that SAN fabric zoning lists are based on a policy of Deny-by-Default with blocks on all services and protocols not required on the given port or by the site.</t>
    </r>
  </si>
  <si>
    <r>
      <rPr>
        <sz val="11"/>
        <color rgb="FF000000"/>
        <rFont val="Calibri"/>
      </rPr>
      <t>The reviewer will, with the assistance of the IAO/NSO, verify that SAN fabric zoning lists are based on a policy of Deny-by-Default with blocks on all services and protocols not required on the given port or by the site.</t>
    </r>
  </si>
  <si>
    <t>V-6648</t>
  </si>
  <si>
    <r>
      <rPr>
        <sz val="11"/>
        <rFont val="Calibri"/>
      </rPr>
      <t>Attempts to access ports, protocols, or services that are denied are not logged..</t>
    </r>
  </si>
  <si>
    <r>
      <rPr>
        <sz val="11"/>
        <color rgb="FF000000"/>
        <rFont val="Calibri"/>
      </rPr>
      <t>Develop a plan to implement the logging of failed or rejected ports, protocols or services requests.  The plan should include a projection of the storage requirements of the logged events.  Obtain CM approval of the plan and execute it.</t>
    </r>
  </si>
  <si>
    <r>
      <rPr>
        <sz val="11"/>
        <color rgb="FF000000"/>
        <rFont val="Calibri"/>
      </rPr>
      <t>Logging or auditing of failed access attempts is a necessary component for the forensic investigation of security incidents.  Without logging there is no way to demonstrate that the access attempt was made or when it was made.  Additionally a pattern of access failures cannot be demonstrated to assert that an intended attack was being made as apposed to an accidental intrusion.</t>
    </r>
    <r>
      <rPr>
        <sz val="11"/>
        <color rgb="FF000000"/>
        <rFont val="Calibri"/>
      </rPr>
      <t xml:space="preserve">
</t>
    </r>
    <r>
      <rPr>
        <sz val="11"/>
        <color rgb="FF000000"/>
        <rFont val="Calibri"/>
      </rPr>
      <t>The IAO/NSO will ensure that all attempts to any port, protocol, or service that is denied are logged.</t>
    </r>
  </si>
  <si>
    <r>
      <rPr>
        <sz val="11"/>
        <color rgb="FF000000"/>
        <rFont val="Calibri"/>
      </rPr>
      <t>The reviewer will, with the assistance of the IAO/NSO, verify that all attempts to any port, protocol, or service that is denied are logged.</t>
    </r>
  </si>
  <si>
    <t>V-6652</t>
  </si>
  <si>
    <r>
      <rPr>
        <sz val="11"/>
        <rFont val="Calibri"/>
      </rPr>
      <t>Simple Network Management Protocol (SNMP) is used and it is not configured in accordance with the guidance contained in the Network Infrastructure STIG.</t>
    </r>
  </si>
  <si>
    <r>
      <rPr>
        <sz val="11"/>
        <color rgb="FF000000"/>
        <rFont val="Calibri"/>
      </rPr>
      <t>Develop a plan to implement SNMP that is compliant with the Network Infrastructure STIG.  Obtain CM approval and execute the plan.</t>
    </r>
    <r>
      <rPr>
        <sz val="11"/>
        <color rgb="FF000000"/>
        <rFont val="Calibri"/>
      </rPr>
      <t xml:space="preserve">
</t>
    </r>
    <r>
      <rPr>
        <sz val="11"/>
        <color rgb="FF000000"/>
        <rFont val="Calibri"/>
      </rPr>
      <t>NOTE: The intent of this check is to ensure that the other applicable checklists were applied. If they are applied then, regardless of what the findings are, this is not a finding. The objective of this policy is met if the other checklists were applied and documented.</t>
    </r>
  </si>
  <si>
    <r>
      <rPr>
        <sz val="11"/>
        <color rgb="FF000000"/>
        <rFont val="Calibri"/>
      </rPr>
      <t>There are vulnerabilities in some implementations and some configurations of SNMP.  Therefore if SNMP is used the guidelines found in the Network Infrastructure STIG in selecting a version of SNMP to use and how to configure it will be followed.</t>
    </r>
    <r>
      <rPr>
        <sz val="11"/>
        <color rgb="FF000000"/>
        <rFont val="Calibri"/>
      </rPr>
      <t xml:space="preserve">
</t>
    </r>
    <r>
      <rPr>
        <sz val="11"/>
        <color rgb="FF000000"/>
        <rFont val="Calibri"/>
      </rPr>
      <t>If Simple Network Management Protocol (SNMP) is used, the IAO/NSO will ensure it is configured in accordance with the guidance contained in the Network Infrastructure STIG.</t>
    </r>
  </si>
  <si>
    <r>
      <rPr>
        <sz val="11"/>
        <color rgb="FF000000"/>
        <rFont val="Calibri"/>
      </rPr>
      <t>With the assistance of the IAO/NSO, verify that if Simple Network Management Protocol (SNMP) is used, it is configured in accordance with the guidance contained in the Network Infrastructure STIG.</t>
    </r>
    <r>
      <rPr>
        <sz val="11"/>
        <color rgb="FF000000"/>
        <rFont val="Calibri"/>
      </rPr>
      <t xml:space="preserve">
</t>
    </r>
    <r>
      <rPr>
        <sz val="11"/>
        <color rgb="FF000000"/>
        <rFont val="Calibri"/>
      </rPr>
      <t>NOTE: The intent of this check is to ensure that the other checklists were applied. If they are applied then, regardless of what the findings are, this is not a finding. The objective of this policy is met if the other checklist was applied and documented.</t>
    </r>
  </si>
  <si>
    <t>V-6656</t>
  </si>
  <si>
    <r>
      <rPr>
        <sz val="11"/>
        <rFont val="Calibri"/>
      </rPr>
      <t>Unauthorized IP addresses are allowed Simple Network Management Protocol (SNMP) access to the SAN devices.</t>
    </r>
  </si>
  <si>
    <r>
      <rPr>
        <sz val="11"/>
        <color rgb="FF000000"/>
        <rFont val="Calibri"/>
      </rPr>
      <t>Develop a plan to restrict SNMP access to SAN devices to authorized IP addresses.  Obtain CM approval for the plan and implement the plan.</t>
    </r>
  </si>
  <si>
    <r>
      <rPr>
        <sz val="11"/>
        <color rgb="FF000000"/>
        <rFont val="Calibri"/>
      </rPr>
      <t>SNMP, by virtue of what it is designed to do, can be a large security risk. Because SNMP can obtain device information and set device parameters, unauthorized users can cause damage.  Restricting IP address that can access SNMP on the SAN devices will further limit the possibility of malicious access being made.</t>
    </r>
    <r>
      <rPr>
        <sz val="11"/>
        <color rgb="FF000000"/>
        <rFont val="Calibri"/>
      </rPr>
      <t xml:space="preserve">
</t>
    </r>
    <r>
      <rPr>
        <sz val="11"/>
        <color rgb="FF000000"/>
        <rFont val="Calibri"/>
      </rPr>
      <t>The IAO/NSO will ensure that only authorized IP addresses are allowed Simple Network Management Protocol (SNMP) access to the SAN devices.</t>
    </r>
  </si>
  <si>
    <r>
      <rPr>
        <sz val="11"/>
        <color rgb="FF000000"/>
        <rFont val="Calibri"/>
      </rPr>
      <t>The reviewer will, with the assistance of the IAO/NSO, verify that only authorized IP addresses are allowed Simple Network Management Protocol (SNMP) access to the SAN devices.  This can be done with by checking the ACLs for the SAN device ports.</t>
    </r>
  </si>
  <si>
    <t>V-6657</t>
  </si>
  <si>
    <r>
      <rPr>
        <sz val="11"/>
        <rFont val="Calibri"/>
      </rPr>
      <t>The IP addresses of the hosts permitted SNMP access to the SAN management devices do not belong to the internal network.</t>
    </r>
  </si>
  <si>
    <r>
      <rPr>
        <sz val="11"/>
        <color rgb="FF000000"/>
        <rFont val="Calibri"/>
      </rPr>
      <t>Develop a plan to restrict SNMP access to SAN devices to only internal network IP addresses.  Obtain CM approval of the plan and implement the plan.</t>
    </r>
  </si>
  <si>
    <r>
      <rPr>
        <sz val="11"/>
        <color rgb="FF000000"/>
        <rFont val="Calibri"/>
      </rPr>
      <t>SNMP, by virtue of what it is designed to do, can be a large security risk. Because SNMP can obtain device information and set device parameters, unauthorized users can cause damage.  Therefore access to a SAN device from an IP address outside of the internal network will not be allowed.</t>
    </r>
    <r>
      <rPr>
        <sz val="11"/>
        <color rgb="FF000000"/>
        <rFont val="Calibri"/>
      </rPr>
      <t xml:space="preserve">
</t>
    </r>
    <r>
      <rPr>
        <sz val="11"/>
        <color rgb="FF000000"/>
        <rFont val="Calibri"/>
      </rPr>
      <t>The IAO/NSO will ensure IP addresses of the hosts that are permitted SNMP access to the SAN management devices belong to the internal network.</t>
    </r>
  </si>
  <si>
    <r>
      <rPr>
        <sz val="11"/>
        <color rgb="FF000000"/>
        <rFont val="Calibri"/>
      </rPr>
      <t>The reviewer will, with the assistance of the IAO/NSO, verify that the IP addresses of the hosts permitted SNMP access to the SAN management devices belong to the internal network.  The ACLs for the SAN ports should be checked.</t>
    </r>
  </si>
  <si>
    <t>V-6660</t>
  </si>
  <si>
    <r>
      <rPr>
        <sz val="11"/>
        <rFont val="Calibri"/>
      </rPr>
      <t>End-user platforms are directly attached to the Fibre Channel network or access storage devices directly.</t>
    </r>
  </si>
  <si>
    <r>
      <rPr>
        <sz val="11"/>
        <color rgb="FF000000"/>
        <rFont val="Calibri"/>
      </rPr>
      <t>Develop a plan to remove end-user platforms from the SAN.  Obtain CM approval for the plan and implement the plan.</t>
    </r>
  </si>
  <si>
    <r>
      <rPr>
        <sz val="11"/>
        <color rgb="FF000000"/>
        <rFont val="Calibri"/>
      </rPr>
      <t>End-user platforms should only be connected to servers that run applications that access the data found on the SAN devices.  SANs do not supply a robust user identification and authentication platform.  They depend on the servers and applications to authenticate the users and restrict access to users as required.</t>
    </r>
    <r>
      <rPr>
        <sz val="11"/>
        <color rgb="FF000000"/>
        <rFont val="Calibri"/>
      </rPr>
      <t xml:space="preserve">
</t>
    </r>
    <r>
      <rPr>
        <sz val="11"/>
        <color rgb="FF000000"/>
        <rFont val="Calibri"/>
      </rPr>
      <t>The IAO/NSO will ensure that end-user platforms are not directly attached to the Fibre Channel network and may not access storage devices directly.</t>
    </r>
  </si>
  <si>
    <r>
      <rPr>
        <sz val="11"/>
        <color rgb="FF000000"/>
        <rFont val="Calibri"/>
      </rPr>
      <t>The reviewer will, with the assistance of the IAO/NSO, verify that end-user platforms are not directly attached to the Fibre Channel network and may not access storage devices directly.  If the SAN is small with all of its components collocated, this can be done by a visual inspection but in most cases the reviewer will have to check the SAN network drawing.</t>
    </r>
  </si>
  <si>
    <t>V-6661</t>
  </si>
  <si>
    <r>
      <rPr>
        <sz val="11"/>
        <rFont val="Calibri"/>
      </rPr>
      <t>Fabric switch configurations and management station configuration are not archived and/or copies of the operating system and other critical software for all SAN components are not stored in a fire rated container or are not collocated with the operational software.</t>
    </r>
  </si>
  <si>
    <r>
      <rPr>
        <sz val="11"/>
        <color rgb="FF000000"/>
        <rFont val="Calibri"/>
      </rPr>
      <t>Develop a plan that will ensure that all fabric switch configurations and management station configuration are archived and copies of the operating system and other critical software for all SAN components are stored in a fire rated container or otherwise not collocated with the operational software.  Obtain CM approval for the plan and implement the plan.</t>
    </r>
  </si>
  <si>
    <r>
      <rPr>
        <sz val="11"/>
        <color rgb="FF000000"/>
        <rFont val="Calibri"/>
      </rPr>
      <t>.Backup and recovery procedures are critical to the security and availability of the SAN system.  If a system is compromised, shut down, or otherwise not available for service, this could hinder the availability of resources to the warfighter.</t>
    </r>
    <r>
      <rPr>
        <sz val="11"/>
        <color rgb="FF000000"/>
        <rFont val="Calibri"/>
      </rPr>
      <t xml:space="preserve">
</t>
    </r>
    <r>
      <rPr>
        <sz val="11"/>
        <color rgb="FF000000"/>
        <rFont val="Calibri"/>
      </rPr>
      <t>The IAO/NSO will ensure that all fabric switch configurations and management station configuration are archived and copies of the operating system and other critical software for all SAN components are stored in a fire rated container or otherwise not collocated with the operational software.</t>
    </r>
  </si>
  <si>
    <r>
      <rPr>
        <sz val="11"/>
        <color rgb="FF000000"/>
        <rFont val="Calibri"/>
      </rPr>
      <t>The reviewer will interview the IAO/NSO and view the stored information to verify that all fabric switch configurations and management station configuration are archived and copies of the operating system and other critical software for all SAN components are stored in a fire rated container or otherwise not collocated with the operational software.</t>
    </r>
  </si>
  <si>
    <t>V-7081</t>
  </si>
  <si>
    <r>
      <rPr>
        <sz val="11"/>
        <rFont val="Calibri"/>
      </rPr>
      <t>SAN components are not configured with fixed IP addresses.</t>
    </r>
  </si>
  <si>
    <r>
      <rPr>
        <sz val="11"/>
        <color rgb="FF000000"/>
        <rFont val="Calibri"/>
      </rPr>
      <t>Configure all SAN components to have fixed IP addresses.</t>
    </r>
  </si>
  <si>
    <r>
      <rPr>
        <sz val="11"/>
        <color rgb="FF000000"/>
        <rFont val="Calibri"/>
      </rPr>
      <t>Without fixed IP address filtering or restricting of access based on IP addressing will not function correctly allowing unauthorized access to SAN components or creating a denial of service by blocking legitimate traffic from authorized components.  The storage administrator will ensure that all SAN components are configured to use static IP addresses.</t>
    </r>
  </si>
  <si>
    <r>
      <rPr>
        <sz val="11"/>
        <color rgb="FF000000"/>
        <rFont val="Calibri"/>
      </rPr>
      <t>The reviewer with the assistance of the SA will verify that all SAN components are configured with fixed IP addresses.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</si>
  <si>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</si>
  <si>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</si>
  <si>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</si>
  <si>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</si>
  <si>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</si>
  <si>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</si>
  <si>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</si>
  <si>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</si>
  <si>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</si>
  <si>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</si>
  <si>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</si>
  <si>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</si>
  <si>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</si>
  <si>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</si>
  <si>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</si>
  <si>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</si>
  <si>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</si>
  <si>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</si>
  <si>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</si>
  <si>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</si>
  <si>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</si>
  <si>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</si>
  <si>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</si>
  <si>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</si>
  <si>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</si>
  <si>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</si>
  <si>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</si>
  <si>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</si>
  <si>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</si>
  <si>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Storage Area Network Security Technical Implementation Guide V2R4</t>
  </si>
  <si>
    <t>Developed By:</t>
  </si>
  <si>
    <t>Defense Information Systems Agency (DISA) for the US DoD</t>
  </si>
  <si>
    <t>Release Information:</t>
  </si>
  <si>
    <r>
      <rPr>
        <b/>
        <sz val="11"/>
        <color rgb="FF000000"/>
        <rFont val="Calibri"/>
      </rPr>
      <t>Version:</t>
    </r>
    <r>
      <rPr>
        <sz val="11"/>
        <color rgb="FF000000"/>
        <rFont val="Calibri"/>
      </rPr>
      <t xml:space="preserve"> V2R4    </t>
    </r>
    <r>
      <rPr>
        <b/>
        <sz val="11"/>
        <color rgb="FF000000"/>
        <rFont val="Calibri"/>
      </rPr>
      <t>Date:</t>
    </r>
    <r>
      <rPr>
        <sz val="11"/>
        <color rgb="FF000000"/>
        <rFont val="Calibri"/>
      </rPr>
      <t xml:space="preserve"> 26 July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27</t>
    </r>
  </si>
  <si>
    <t>Download Url:</t>
  </si>
  <si>
    <t>https://www.cyber.mil/stigs</t>
  </si>
  <si>
    <t>Guide Overview:</t>
  </si>
  <si>
    <r>
      <rPr>
        <sz val="11"/>
        <color rgb="FF000000"/>
        <rFont val="Calibri"/>
      </rPr>
      <t>The Storage Area Network (SAN) Overview is published as part of the Sharing Peripherals across the Network (SPAN) Security Technical Implementation Guide (STIG). The Storage Area Network (SAN) Checklist provides the technical security policies, requirements, and implementation details for applying security concepts to SAN technology. The SAN checklist is meant for use in conjunction with the Network Infrastructure and appropriate operating system (OS) STIGs.</t>
    </r>
    <r>
      <rPr>
        <sz val="11"/>
        <color rgb="FF000000"/>
        <rFont val="Calibri"/>
      </rPr>
      <t xml:space="preserve">
</t>
    </r>
    <r>
      <rPr>
        <sz val="11"/>
        <color rgb="FF000000"/>
        <rFont val="Calibri"/>
      </rPr>
      <t>This overview document supersedes the Sharing Peripherals across the Network Overview, Version 2 Release 2, 20 October 2012.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</si>
  <si>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</si>
  <si>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</si>
  <si>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</si>
  <si>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</si>
  <si>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</si>
  <si>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</si>
  <si>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</si>
  <si>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</si>
  <si>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</si>
  <si>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</si>
  <si>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</si>
  <si>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</si>
  <si>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</si>
  <si>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</si>
  <si>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</si>
  <si>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</si>
  <si>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</si>
  <si>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</si>
  <si>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</si>
  <si>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</si>
  <si>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</si>
  <si>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</si>
  <si>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Storage Area Network Security Technical Implementation Guide V2R4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</si>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</sst>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40C-41F7-A32A-F5F3059764D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40C-41F7-A32A-F5F3059764D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c:v>
                </c:pt>
              </c:numCache>
            </c:numRef>
          </c:val>
          <c:extLst>
            <c:ext xmlns:c16="http://schemas.microsoft.com/office/drawing/2014/chart" uri="{C3380CC4-5D6E-409C-BE32-E72D297353CC}">
              <c16:uniqueId val="{00000002-340C-41F7-A32A-F5F3059764D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0B3-417E-8600-63EBA1DDABB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0B3-417E-8600-63EBA1DDABB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c:v>
                </c:pt>
              </c:numCache>
            </c:numRef>
          </c:val>
          <c:extLst>
            <c:ext xmlns:c16="http://schemas.microsoft.com/office/drawing/2014/chart" uri="{C3380CC4-5D6E-409C-BE32-E72D297353CC}">
              <c16:uniqueId val="{00000002-60B3-417E-8600-63EBA1DDABB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F2F-460A-9FF8-6BC7EB1594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F2F-460A-9FF8-6BC7EB1594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6</c:v>
                </c:pt>
                <c:pt idx="1">
                  <c:v>15</c:v>
                </c:pt>
                <c:pt idx="2">
                  <c:v>6</c:v>
                </c:pt>
              </c:numCache>
            </c:numRef>
          </c:val>
          <c:extLst>
            <c:ext xmlns:c16="http://schemas.microsoft.com/office/drawing/2014/chart" uri="{C3380CC4-5D6E-409C-BE32-E72D297353CC}">
              <c16:uniqueId val="{00000002-FF2F-460A-9FF8-6BC7EB1594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6D8-4B8E-87A4-386C05AC5AC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6D8-4B8E-87A4-386C05AC5AC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27</c:v>
                </c:pt>
              </c:numCache>
            </c:numRef>
          </c:val>
          <c:extLst>
            <c:ext xmlns:c16="http://schemas.microsoft.com/office/drawing/2014/chart" uri="{C3380CC4-5D6E-409C-BE32-E72D297353CC}">
              <c16:uniqueId val="{00000002-26D8-4B8E-87A4-386C05AC5AC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359-41DA-843C-ED31682B242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359-41DA-843C-ED31682B242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27</c:v>
                </c:pt>
              </c:numCache>
            </c:numRef>
          </c:val>
          <c:extLst>
            <c:ext xmlns:c16="http://schemas.microsoft.com/office/drawing/2014/chart" uri="{C3380CC4-5D6E-409C-BE32-E72D297353CC}">
              <c16:uniqueId val="{00000002-8359-41DA-843C-ED31682B24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929-46C4-B81F-89C44514924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929-46C4-B81F-89C44514924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929-46C4-B81F-89C44514924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929-46C4-B81F-89C44514924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D3F-443A-873D-782ABAB3313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d4pn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pvup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btmr1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amulp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vhon3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1q2s0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zgllg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8">
  <autoFilter ref="A1:M2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156</v>
      </c>
    </row>
    <row r="3" spans="2:3" ht="15" customHeight="1" x14ac:dyDescent="0.35"/>
    <row r="4" spans="2:3" ht="58" x14ac:dyDescent="0.35">
      <c r="B4" s="18" t="s">
        <v>157</v>
      </c>
      <c r="C4" s="19" t="s">
        <v>158</v>
      </c>
    </row>
    <row r="5" spans="2:3" x14ac:dyDescent="0.35">
      <c r="C5" s="19" t="s">
        <v>159</v>
      </c>
    </row>
    <row r="6" spans="2:3" x14ac:dyDescent="0.35">
      <c r="C6" s="16" t="s">
        <v>160</v>
      </c>
    </row>
    <row r="7" spans="2:3" ht="10" customHeight="1" x14ac:dyDescent="0.35"/>
    <row r="8" spans="2:3" ht="232" x14ac:dyDescent="0.35">
      <c r="B8" s="20" t="s">
        <v>161</v>
      </c>
      <c r="C8" s="19" t="s">
        <v>162</v>
      </c>
    </row>
    <row r="9" spans="2:3" ht="10" customHeight="1" x14ac:dyDescent="0.35"/>
    <row r="10" spans="2:3" ht="35" customHeight="1" x14ac:dyDescent="0.35">
      <c r="B10" s="20" t="s">
        <v>163</v>
      </c>
      <c r="C10" s="19" t="s">
        <v>164</v>
      </c>
    </row>
    <row r="11" spans="2:3" ht="75" customHeight="1" x14ac:dyDescent="0.35">
      <c r="B11" s="16" t="s">
        <v>19</v>
      </c>
      <c r="C11" s="19" t="s">
        <v>165</v>
      </c>
    </row>
    <row r="12" spans="2:3" ht="47" customHeight="1" x14ac:dyDescent="0.35">
      <c r="B12" s="16" t="s">
        <v>19</v>
      </c>
      <c r="C12" s="19" t="s">
        <v>166</v>
      </c>
    </row>
    <row r="13" spans="2:3" ht="35" customHeight="1" x14ac:dyDescent="0.35">
      <c r="B13" s="16" t="s">
        <v>19</v>
      </c>
      <c r="C13" s="19" t="s">
        <v>167</v>
      </c>
    </row>
    <row r="14" spans="2:3" ht="32" customHeight="1" x14ac:dyDescent="0.35">
      <c r="B14" s="16" t="s">
        <v>19</v>
      </c>
      <c r="C14" s="19" t="s">
        <v>168</v>
      </c>
    </row>
    <row r="15" spans="2:3" ht="30" customHeight="1" x14ac:dyDescent="0.35">
      <c r="B15" s="16" t="s">
        <v>19</v>
      </c>
      <c r="C15" s="19" t="s">
        <v>169</v>
      </c>
    </row>
    <row r="16" spans="2:3" ht="10" customHeight="1" x14ac:dyDescent="0.35"/>
    <row r="17" spans="1:3" ht="145" customHeight="1" x14ac:dyDescent="0.35">
      <c r="B17" s="20" t="s">
        <v>170</v>
      </c>
      <c r="C17" s="19" t="s">
        <v>171</v>
      </c>
    </row>
    <row r="18" spans="1:3" ht="10" customHeight="1" x14ac:dyDescent="0.35"/>
    <row r="19" spans="1:3" ht="3" customHeight="1" x14ac:dyDescent="0.35">
      <c r="B19" s="21"/>
      <c r="C19" s="21"/>
    </row>
    <row r="20" spans="1:3" ht="12" customHeight="1" x14ac:dyDescent="0.35"/>
    <row r="21" spans="1:3" ht="35" customHeight="1" x14ac:dyDescent="0.35">
      <c r="A21" s="23"/>
      <c r="B21" s="24" t="s">
        <v>172</v>
      </c>
      <c r="C21" s="25" t="s">
        <v>173</v>
      </c>
    </row>
    <row r="22" spans="1:3" ht="18" customHeight="1" x14ac:dyDescent="0.35">
      <c r="A22" s="23"/>
      <c r="B22" s="23" t="s">
        <v>19</v>
      </c>
      <c r="C22" s="25" t="s">
        <v>174</v>
      </c>
    </row>
    <row r="23" spans="1:3" ht="18" customHeight="1" x14ac:dyDescent="0.35">
      <c r="A23" s="23"/>
      <c r="B23" s="23" t="s">
        <v>19</v>
      </c>
      <c r="C23" s="25" t="s">
        <v>175</v>
      </c>
    </row>
    <row r="24" spans="1:3" ht="18" customHeight="1" x14ac:dyDescent="0.35">
      <c r="A24" s="23"/>
      <c r="B24" s="23" t="s">
        <v>19</v>
      </c>
      <c r="C24" s="25" t="s">
        <v>176</v>
      </c>
    </row>
    <row r="25" spans="1:3" ht="18" customHeight="1" x14ac:dyDescent="0.35">
      <c r="A25" s="23"/>
      <c r="B25" s="23" t="s">
        <v>19</v>
      </c>
      <c r="C25" s="25" t="s">
        <v>177</v>
      </c>
    </row>
    <row r="26" spans="1:3" ht="18" customHeight="1" x14ac:dyDescent="0.35">
      <c r="A26" s="23"/>
      <c r="B26" s="23" t="s">
        <v>19</v>
      </c>
      <c r="C26" s="25" t="s">
        <v>178</v>
      </c>
    </row>
    <row r="27" spans="1:3" ht="18" customHeight="1" x14ac:dyDescent="0.35">
      <c r="A27" s="23"/>
      <c r="B27" s="23" t="s">
        <v>19</v>
      </c>
      <c r="C27" s="25" t="s">
        <v>179</v>
      </c>
    </row>
    <row r="28" spans="1:3" ht="18" customHeight="1" x14ac:dyDescent="0.35">
      <c r="A28" s="23"/>
      <c r="B28" s="23" t="s">
        <v>19</v>
      </c>
      <c r="C28" s="25" t="s">
        <v>180</v>
      </c>
    </row>
    <row r="29" spans="1:3" ht="18" customHeight="1" x14ac:dyDescent="0.35">
      <c r="A29" s="23"/>
      <c r="B29" s="23" t="s">
        <v>19</v>
      </c>
      <c r="C29" s="25" t="s">
        <v>181</v>
      </c>
    </row>
    <row r="30" spans="1:3" ht="44" customHeight="1" x14ac:dyDescent="0.35">
      <c r="A30" s="23"/>
      <c r="B30" s="23" t="s">
        <v>19</v>
      </c>
      <c r="C30" s="26" t="s">
        <v>182</v>
      </c>
    </row>
    <row r="31" spans="1:3" ht="10" customHeight="1" x14ac:dyDescent="0.35"/>
    <row r="32" spans="1:3" ht="3" customHeight="1" x14ac:dyDescent="0.35">
      <c r="B32" s="21"/>
      <c r="C32" s="21"/>
    </row>
    <row r="33" spans="2:3" ht="12" customHeight="1" x14ac:dyDescent="0.35"/>
    <row r="34" spans="2:3" ht="24" customHeight="1" x14ac:dyDescent="0.35">
      <c r="B34" s="27" t="s">
        <v>183</v>
      </c>
      <c r="C34" s="28" t="s">
        <v>184</v>
      </c>
    </row>
    <row r="35" spans="2:3" ht="18.5" x14ac:dyDescent="0.35">
      <c r="B35" s="27" t="s">
        <v>185</v>
      </c>
      <c r="C35" s="29" t="s">
        <v>186</v>
      </c>
    </row>
    <row r="36" spans="2:3" ht="27" customHeight="1" x14ac:dyDescent="0.35">
      <c r="B36" s="30" t="s">
        <v>187</v>
      </c>
      <c r="C36" s="22" t="s">
        <v>188</v>
      </c>
    </row>
    <row r="37" spans="2:3" x14ac:dyDescent="0.35">
      <c r="B37" s="27" t="s">
        <v>189</v>
      </c>
      <c r="C37" s="31" t="s">
        <v>190</v>
      </c>
    </row>
    <row r="38" spans="2:3" ht="10" customHeight="1" x14ac:dyDescent="0.35"/>
    <row r="39" spans="2:3" ht="116" x14ac:dyDescent="0.35">
      <c r="B39" s="27" t="s">
        <v>191</v>
      </c>
      <c r="C39" s="32" t="s">
        <v>192</v>
      </c>
    </row>
    <row r="40" spans="2:3" ht="10" customHeight="1" x14ac:dyDescent="0.35"/>
    <row r="41" spans="2:3" ht="43.5" x14ac:dyDescent="0.35">
      <c r="B41" s="27" t="s">
        <v>193</v>
      </c>
      <c r="C41" s="19" t="s">
        <v>194</v>
      </c>
    </row>
    <row r="42" spans="2:3" ht="10" customHeight="1" x14ac:dyDescent="0.35"/>
    <row r="43" spans="2:3" ht="15.5" x14ac:dyDescent="0.35">
      <c r="C43" s="33" t="s">
        <v>25</v>
      </c>
    </row>
    <row r="44" spans="2:3" ht="29" x14ac:dyDescent="0.35">
      <c r="C44" s="19" t="s">
        <v>195</v>
      </c>
    </row>
    <row r="45" spans="2:3" ht="10" customHeight="1" x14ac:dyDescent="0.35"/>
    <row r="46" spans="2:3" ht="15.5" x14ac:dyDescent="0.35">
      <c r="C46" s="34" t="s">
        <v>15</v>
      </c>
    </row>
    <row r="47" spans="2:3" ht="29" x14ac:dyDescent="0.35">
      <c r="C47" s="19" t="s">
        <v>196</v>
      </c>
    </row>
    <row r="48" spans="2:3" ht="10" customHeight="1" x14ac:dyDescent="0.35"/>
    <row r="49" spans="2:3" ht="15.5" x14ac:dyDescent="0.35">
      <c r="C49" s="35" t="s">
        <v>76</v>
      </c>
    </row>
    <row r="50" spans="2:3" ht="29" x14ac:dyDescent="0.35">
      <c r="C50" s="19" t="s">
        <v>197</v>
      </c>
    </row>
    <row r="51" spans="2:3" ht="10" customHeight="1" x14ac:dyDescent="0.35"/>
    <row r="52" spans="2:3" ht="3" customHeight="1" x14ac:dyDescent="0.35">
      <c r="B52" s="21"/>
      <c r="C52" s="21"/>
    </row>
    <row r="53" spans="2:3" ht="12" customHeight="1" x14ac:dyDescent="0.35"/>
    <row r="54" spans="2:3" ht="130.5" x14ac:dyDescent="0.35">
      <c r="B54" s="18" t="s">
        <v>198</v>
      </c>
      <c r="C54" s="19" t="s">
        <v>199</v>
      </c>
    </row>
    <row r="55" spans="2:3" ht="6" customHeight="1" x14ac:dyDescent="0.35"/>
    <row r="56" spans="2:3" ht="217.5" x14ac:dyDescent="0.35">
      <c r="C56" s="19" t="s">
        <v>200</v>
      </c>
    </row>
    <row r="57" spans="2:3" ht="6" customHeight="1" x14ac:dyDescent="0.35"/>
    <row r="58" spans="2:3" ht="43.5" x14ac:dyDescent="0.35">
      <c r="C58" s="19" t="s">
        <v>201</v>
      </c>
    </row>
    <row r="59" spans="2:3" ht="10" customHeight="1" x14ac:dyDescent="0.35"/>
    <row r="60" spans="2:3" ht="3" customHeight="1" x14ac:dyDescent="0.35">
      <c r="B60" s="21"/>
      <c r="C60" s="21"/>
    </row>
    <row r="61" spans="2:3" ht="12" customHeight="1" x14ac:dyDescent="0.35"/>
    <row r="62" spans="2:3" ht="145" x14ac:dyDescent="0.35">
      <c r="B62" s="18" t="s">
        <v>202</v>
      </c>
      <c r="C62" s="19" t="s">
        <v>203</v>
      </c>
    </row>
    <row r="63" spans="2:3" ht="6" customHeight="1" x14ac:dyDescent="0.35"/>
    <row r="64" spans="2:3" ht="203" x14ac:dyDescent="0.35">
      <c r="C64" s="19" t="s">
        <v>204</v>
      </c>
    </row>
    <row r="65" spans="2:3" ht="6" customHeight="1" x14ac:dyDescent="0.35"/>
    <row r="66" spans="2:3" ht="43.5" x14ac:dyDescent="0.35">
      <c r="C66" s="19" t="s">
        <v>205</v>
      </c>
    </row>
    <row r="67" spans="2:3" ht="10" customHeight="1" x14ac:dyDescent="0.35"/>
    <row r="68" spans="2:3" ht="3" customHeight="1" x14ac:dyDescent="0.35">
      <c r="B68" s="21"/>
      <c r="C68" s="21"/>
    </row>
    <row r="69" spans="2:3" ht="12" customHeight="1" x14ac:dyDescent="0.35"/>
    <row r="70" spans="2:3" ht="101.5" x14ac:dyDescent="0.35">
      <c r="B70" s="18" t="s">
        <v>206</v>
      </c>
      <c r="C70" s="19" t="s">
        <v>207</v>
      </c>
    </row>
    <row r="71" spans="2:3" ht="6" customHeight="1" x14ac:dyDescent="0.35"/>
    <row r="72" spans="2:3" ht="145" x14ac:dyDescent="0.35">
      <c r="C72" s="19" t="s">
        <v>208</v>
      </c>
    </row>
    <row r="73" spans="2:3" ht="6" customHeight="1" x14ac:dyDescent="0.35"/>
    <row r="74" spans="2:3" ht="43.5" x14ac:dyDescent="0.35">
      <c r="C74" s="19" t="s">
        <v>209</v>
      </c>
    </row>
    <row r="78" spans="2:3" ht="32" customHeight="1" x14ac:dyDescent="0.35">
      <c r="B78" s="78" t="s">
        <v>155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210</v>
      </c>
      <c r="C2" s="80"/>
      <c r="D2" s="80"/>
      <c r="E2" s="80"/>
      <c r="F2" s="80"/>
      <c r="G2" s="80"/>
      <c r="H2" s="80"/>
      <c r="I2" s="80"/>
    </row>
    <row r="4" spans="2:15" ht="18.5" x14ac:dyDescent="0.45">
      <c r="B4" s="37" t="s">
        <v>211</v>
      </c>
    </row>
    <row r="5" spans="2:15" x14ac:dyDescent="0.35">
      <c r="B5" s="39" t="s">
        <v>19</v>
      </c>
      <c r="C5" s="39" t="s">
        <v>212</v>
      </c>
      <c r="D5" s="39" t="s">
        <v>213</v>
      </c>
      <c r="F5" s="81" t="s">
        <v>214</v>
      </c>
      <c r="G5" s="81"/>
      <c r="H5" s="81"/>
      <c r="I5" s="82" t="s">
        <v>215</v>
      </c>
      <c r="J5" s="82"/>
      <c r="K5" s="82"/>
      <c r="L5" s="82"/>
      <c r="M5" s="82"/>
      <c r="N5" s="82"/>
      <c r="O5" s="82"/>
    </row>
    <row r="6" spans="2:15" x14ac:dyDescent="0.35">
      <c r="B6" s="45" t="s">
        <v>216</v>
      </c>
      <c r="C6" s="46">
        <v>27</v>
      </c>
      <c r="D6" s="47" t="s">
        <v>19</v>
      </c>
      <c r="F6" s="81" t="s">
        <v>217</v>
      </c>
      <c r="G6" s="81"/>
      <c r="H6" s="81"/>
      <c r="I6" s="83" t="s">
        <v>218</v>
      </c>
      <c r="J6" s="83"/>
      <c r="K6" s="83"/>
      <c r="L6" s="83"/>
      <c r="M6" s="83"/>
      <c r="N6" s="83"/>
      <c r="O6" s="83"/>
    </row>
    <row r="7" spans="2:15" x14ac:dyDescent="0.35">
      <c r="B7" s="48" t="s">
        <v>219</v>
      </c>
      <c r="C7" s="49">
        <f>C6-C8-C9</f>
        <v>27</v>
      </c>
      <c r="D7" s="50">
        <f>IF(C6&gt;0,C7/C6,0)</f>
        <v>1</v>
      </c>
      <c r="F7" s="81" t="s">
        <v>220</v>
      </c>
      <c r="G7" s="81"/>
      <c r="H7" s="81"/>
      <c r="I7" s="83" t="s">
        <v>218</v>
      </c>
      <c r="J7" s="83"/>
      <c r="K7" s="83"/>
      <c r="L7" s="83"/>
      <c r="M7" s="83"/>
      <c r="N7" s="83"/>
      <c r="O7" s="83"/>
    </row>
    <row r="8" spans="2:15" x14ac:dyDescent="0.35">
      <c r="B8" s="41" t="s">
        <v>221</v>
      </c>
      <c r="C8" s="42">
        <f>COUNTIF('Recommendations'!G:G,"Risk Accepted")</f>
        <v>0</v>
      </c>
      <c r="D8" s="43">
        <f>IF(C6&gt;0,C8/C6,0)</f>
        <v>0</v>
      </c>
      <c r="F8" s="81" t="s">
        <v>222</v>
      </c>
      <c r="G8" s="81"/>
      <c r="H8" s="81"/>
      <c r="I8" s="83" t="s">
        <v>218</v>
      </c>
      <c r="J8" s="83"/>
      <c r="K8" s="83"/>
      <c r="L8" s="83"/>
      <c r="M8" s="83"/>
      <c r="N8" s="83"/>
      <c r="O8" s="83"/>
    </row>
    <row r="9" spans="2:15" x14ac:dyDescent="0.35">
      <c r="B9" s="41" t="s">
        <v>223</v>
      </c>
      <c r="C9" s="42">
        <f>COUNTIF('Recommendations'!G:G,"N/A")</f>
        <v>0</v>
      </c>
      <c r="D9" s="43">
        <f>IF(C6&gt;0,C9/C6,0)</f>
        <v>0</v>
      </c>
      <c r="F9" s="81" t="s">
        <v>224</v>
      </c>
      <c r="G9" s="81"/>
      <c r="H9" s="81"/>
      <c r="I9" s="83" t="s">
        <v>218</v>
      </c>
      <c r="J9" s="83"/>
      <c r="K9" s="83"/>
      <c r="L9" s="83"/>
      <c r="M9" s="83"/>
      <c r="N9" s="83"/>
      <c r="O9" s="83"/>
    </row>
    <row r="12" spans="2:15" ht="18.5" x14ac:dyDescent="0.45">
      <c r="B12" s="37" t="s">
        <v>225</v>
      </c>
    </row>
    <row r="14" spans="2:15" x14ac:dyDescent="0.35">
      <c r="B14" s="51" t="s">
        <v>226</v>
      </c>
    </row>
    <row r="15" spans="2:15" x14ac:dyDescent="0.35">
      <c r="B15" s="39" t="s">
        <v>19</v>
      </c>
      <c r="C15" s="39" t="s">
        <v>227</v>
      </c>
      <c r="D15" s="39" t="s">
        <v>228</v>
      </c>
      <c r="E15" s="39" t="s">
        <v>229</v>
      </c>
      <c r="F15" s="39" t="s">
        <v>230</v>
      </c>
    </row>
    <row r="16" spans="2:15" x14ac:dyDescent="0.35">
      <c r="B16" s="41" t="s">
        <v>231</v>
      </c>
      <c r="C16" s="42">
        <f>COUNTIF('Recommendations'!L:L,"Resolved")</f>
        <v>0</v>
      </c>
      <c r="D16" s="42">
        <f>COUNTIF('Recommendations'!L:L,"Testing")</f>
        <v>0</v>
      </c>
      <c r="E16" s="42">
        <f>COUNTIF('Recommendations'!L:L,"Outstanding")</f>
        <v>27</v>
      </c>
      <c r="F16" s="42">
        <f>SUM(C16:E16)</f>
        <v>27</v>
      </c>
    </row>
    <row r="18" spans="2:6" x14ac:dyDescent="0.35">
      <c r="B18" s="51" t="s">
        <v>232</v>
      </c>
    </row>
    <row r="19" spans="2:6" x14ac:dyDescent="0.35">
      <c r="B19" s="52" t="s">
        <v>19</v>
      </c>
      <c r="C19" s="52" t="s">
        <v>227</v>
      </c>
      <c r="D19" s="52" t="s">
        <v>228</v>
      </c>
      <c r="E19" s="52" t="s">
        <v>229</v>
      </c>
      <c r="F19" s="52" t="s">
        <v>19</v>
      </c>
    </row>
    <row r="20" spans="2:6" x14ac:dyDescent="0.35">
      <c r="B20" s="41" t="s">
        <v>231</v>
      </c>
      <c r="C20" s="43">
        <f>IF(F16&gt;0, C16/F16, 0)</f>
        <v>0</v>
      </c>
      <c r="D20" s="43">
        <f>IF(F16&gt;0, D16/F16, 0)</f>
        <v>0</v>
      </c>
      <c r="E20" s="43">
        <f>IF(F16&gt;0, E16/F16, 0)</f>
        <v>1</v>
      </c>
      <c r="F20" s="44" t="s">
        <v>19</v>
      </c>
    </row>
    <row r="25" spans="2:6" ht="18.5" x14ac:dyDescent="0.45">
      <c r="B25" s="37" t="s">
        <v>233</v>
      </c>
    </row>
    <row r="27" spans="2:6" x14ac:dyDescent="0.35">
      <c r="B27" s="51" t="s">
        <v>226</v>
      </c>
    </row>
    <row r="28" spans="2:6" x14ac:dyDescent="0.35">
      <c r="B28" s="39" t="s">
        <v>5</v>
      </c>
      <c r="C28" s="39" t="s">
        <v>227</v>
      </c>
      <c r="D28" s="39" t="s">
        <v>228</v>
      </c>
      <c r="E28" s="39" t="s">
        <v>229</v>
      </c>
      <c r="F28" s="39" t="s">
        <v>230</v>
      </c>
    </row>
    <row r="29" spans="2:6" x14ac:dyDescent="0.35">
      <c r="B29" s="41" t="s">
        <v>234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235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236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237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238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27</v>
      </c>
      <c r="F34" s="42">
        <f t="shared" si="0"/>
        <v>27</v>
      </c>
    </row>
    <row r="36" spans="2:6" x14ac:dyDescent="0.35">
      <c r="B36" s="51" t="s">
        <v>232</v>
      </c>
    </row>
    <row r="37" spans="2:6" x14ac:dyDescent="0.35">
      <c r="B37" s="52" t="s">
        <v>5</v>
      </c>
      <c r="C37" s="52" t="s">
        <v>227</v>
      </c>
      <c r="D37" s="52" t="s">
        <v>228</v>
      </c>
      <c r="E37" s="52" t="s">
        <v>229</v>
      </c>
      <c r="F37" s="52" t="s">
        <v>19</v>
      </c>
    </row>
    <row r="38" spans="2:6" x14ac:dyDescent="0.35">
      <c r="B38" s="41" t="s">
        <v>234</v>
      </c>
      <c r="C38" s="43">
        <f t="shared" ref="C38:C43" si="1">IF(F29&gt;0, C29/F29, 0)</f>
        <v>0</v>
      </c>
      <c r="D38" s="43">
        <f t="shared" ref="D38:D43" si="2">IF(F29&gt;0, D29/F29, 0)</f>
        <v>0</v>
      </c>
      <c r="E38" s="43">
        <f t="shared" ref="E38:E43" si="3">IF(F29&gt;0, E29/F29, 0)</f>
        <v>0</v>
      </c>
      <c r="F38" s="44" t="s">
        <v>19</v>
      </c>
    </row>
    <row r="39" spans="2:6" x14ac:dyDescent="0.35">
      <c r="B39" s="41" t="s">
        <v>235</v>
      </c>
      <c r="C39" s="43">
        <f t="shared" si="1"/>
        <v>0</v>
      </c>
      <c r="D39" s="43">
        <f t="shared" si="2"/>
        <v>0</v>
      </c>
      <c r="E39" s="43">
        <f t="shared" si="3"/>
        <v>0</v>
      </c>
      <c r="F39" s="44" t="s">
        <v>19</v>
      </c>
    </row>
    <row r="40" spans="2:6" x14ac:dyDescent="0.35">
      <c r="B40" s="41" t="s">
        <v>236</v>
      </c>
      <c r="C40" s="43">
        <f t="shared" si="1"/>
        <v>0</v>
      </c>
      <c r="D40" s="43">
        <f t="shared" si="2"/>
        <v>0</v>
      </c>
      <c r="E40" s="43">
        <f t="shared" si="3"/>
        <v>0</v>
      </c>
      <c r="F40" s="44" t="s">
        <v>19</v>
      </c>
    </row>
    <row r="41" spans="2:6" x14ac:dyDescent="0.35">
      <c r="B41" s="41" t="s">
        <v>237</v>
      </c>
      <c r="C41" s="43">
        <f t="shared" si="1"/>
        <v>0</v>
      </c>
      <c r="D41" s="43">
        <f t="shared" si="2"/>
        <v>0</v>
      </c>
      <c r="E41" s="43">
        <f t="shared" si="3"/>
        <v>0</v>
      </c>
      <c r="F41" s="44" t="s">
        <v>19</v>
      </c>
    </row>
    <row r="42" spans="2:6" x14ac:dyDescent="0.35">
      <c r="B42" s="41" t="s">
        <v>238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239</v>
      </c>
    </row>
    <row r="50" spans="2:6" x14ac:dyDescent="0.35">
      <c r="B50" s="51" t="s">
        <v>226</v>
      </c>
    </row>
    <row r="51" spans="2:6" x14ac:dyDescent="0.35">
      <c r="B51" s="39" t="s">
        <v>2</v>
      </c>
      <c r="C51" s="39" t="s">
        <v>227</v>
      </c>
      <c r="D51" s="39" t="s">
        <v>228</v>
      </c>
      <c r="E51" s="39" t="s">
        <v>229</v>
      </c>
      <c r="F51" s="39" t="s">
        <v>230</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6</v>
      </c>
      <c r="F52" s="42">
        <f>SUM(C52:E52)</f>
        <v>6</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15</v>
      </c>
      <c r="F53" s="42">
        <f>SUM(C53:E53)</f>
        <v>15</v>
      </c>
    </row>
    <row r="54" spans="2:6" x14ac:dyDescent="0.35">
      <c r="B54" s="41" t="s">
        <v>76</v>
      </c>
      <c r="C54" s="42">
        <f>COUNTIFS('Recommendations'!C:C,"CAT III (Low)",'Recommendations'!L:L,"=Resolved")</f>
        <v>0</v>
      </c>
      <c r="D54" s="42">
        <f>COUNTIFS('Recommendations'!C:C,"=CAT III (Low)",'Recommendations'!L:L,"=Testing")</f>
        <v>0</v>
      </c>
      <c r="E54" s="42">
        <f>COUNTIFS('Recommendations'!C:C,"=CAT III (Low)",'Recommendations'!L:L,"=Outstanding")</f>
        <v>6</v>
      </c>
      <c r="F54" s="42">
        <f>SUM(C54:E54)</f>
        <v>6</v>
      </c>
    </row>
    <row r="56" spans="2:6" x14ac:dyDescent="0.35">
      <c r="B56" s="51" t="s">
        <v>232</v>
      </c>
    </row>
    <row r="57" spans="2:6" x14ac:dyDescent="0.35">
      <c r="B57" s="52" t="s">
        <v>2</v>
      </c>
      <c r="C57" s="52" t="s">
        <v>227</v>
      </c>
      <c r="D57" s="52" t="s">
        <v>228</v>
      </c>
      <c r="E57" s="52" t="s">
        <v>229</v>
      </c>
      <c r="F57" s="52" t="s">
        <v>19</v>
      </c>
    </row>
    <row r="58" spans="2:6" x14ac:dyDescent="0.35">
      <c r="B58" s="41" t="s">
        <v>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76</v>
      </c>
      <c r="C60" s="43">
        <f>IF(F54&gt;0, C54/F54, 0)</f>
        <v>0</v>
      </c>
      <c r="D60" s="43">
        <f>IF(F54&gt;0, D54/F54, 0)</f>
        <v>0</v>
      </c>
      <c r="E60" s="43">
        <f>IF(F54&gt;0, E54/F54, 0)</f>
        <v>1</v>
      </c>
      <c r="F60" s="44" t="s">
        <v>19</v>
      </c>
    </row>
    <row r="65" spans="2:6" ht="18.5" x14ac:dyDescent="0.45">
      <c r="B65" s="37" t="s">
        <v>240</v>
      </c>
    </row>
    <row r="67" spans="2:6" x14ac:dyDescent="0.35">
      <c r="B67" s="51" t="s">
        <v>226</v>
      </c>
    </row>
    <row r="68" spans="2:6" x14ac:dyDescent="0.35">
      <c r="B68" s="39" t="s">
        <v>3</v>
      </c>
      <c r="C68" s="39" t="s">
        <v>227</v>
      </c>
      <c r="D68" s="39" t="s">
        <v>228</v>
      </c>
      <c r="E68" s="39" t="s">
        <v>229</v>
      </c>
      <c r="F68" s="39" t="s">
        <v>230</v>
      </c>
    </row>
    <row r="69" spans="2:6" x14ac:dyDescent="0.35">
      <c r="B69" s="41" t="s">
        <v>241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242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243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244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27</v>
      </c>
      <c r="F73" s="42">
        <f>SUM(C73:E73)</f>
        <v>27</v>
      </c>
    </row>
    <row r="75" spans="2:6" x14ac:dyDescent="0.35">
      <c r="B75" s="51" t="s">
        <v>232</v>
      </c>
    </row>
    <row r="76" spans="2:6" x14ac:dyDescent="0.35">
      <c r="B76" s="52" t="s">
        <v>3</v>
      </c>
      <c r="C76" s="52" t="s">
        <v>227</v>
      </c>
      <c r="D76" s="52" t="s">
        <v>228</v>
      </c>
      <c r="E76" s="52" t="s">
        <v>229</v>
      </c>
      <c r="F76" s="52" t="s">
        <v>19</v>
      </c>
    </row>
    <row r="77" spans="2:6" x14ac:dyDescent="0.35">
      <c r="B77" s="41" t="s">
        <v>241</v>
      </c>
      <c r="C77" s="43">
        <f>IF(F69&gt;0, C69/F69, 0)</f>
        <v>0</v>
      </c>
      <c r="D77" s="43">
        <f>IF(F69&gt;0, D69/F69, 0)</f>
        <v>0</v>
      </c>
      <c r="E77" s="43">
        <f>IF(F69&gt;0, E69/F69, 0)</f>
        <v>0</v>
      </c>
      <c r="F77" s="44" t="s">
        <v>19</v>
      </c>
    </row>
    <row r="78" spans="2:6" x14ac:dyDescent="0.35">
      <c r="B78" s="41" t="s">
        <v>242</v>
      </c>
      <c r="C78" s="43">
        <f>IF(F70&gt;0, C70/F70, 0)</f>
        <v>0</v>
      </c>
      <c r="D78" s="43">
        <f>IF(F70&gt;0, D70/F70, 0)</f>
        <v>0</v>
      </c>
      <c r="E78" s="43">
        <f>IF(F70&gt;0, E70/F70, 0)</f>
        <v>0</v>
      </c>
      <c r="F78" s="44" t="s">
        <v>19</v>
      </c>
    </row>
    <row r="79" spans="2:6" x14ac:dyDescent="0.35">
      <c r="B79" s="41" t="s">
        <v>243</v>
      </c>
      <c r="C79" s="43">
        <f>IF(F71&gt;0, C71/F71, 0)</f>
        <v>0</v>
      </c>
      <c r="D79" s="43">
        <f>IF(F71&gt;0, D71/F71, 0)</f>
        <v>0</v>
      </c>
      <c r="E79" s="43">
        <f>IF(F71&gt;0, E71/F71, 0)</f>
        <v>0</v>
      </c>
      <c r="F79" s="44" t="s">
        <v>19</v>
      </c>
    </row>
    <row r="80" spans="2:6" x14ac:dyDescent="0.35">
      <c r="B80" s="41" t="s">
        <v>244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245</v>
      </c>
    </row>
    <row r="88" spans="2:6" x14ac:dyDescent="0.35">
      <c r="B88" s="51" t="s">
        <v>226</v>
      </c>
    </row>
    <row r="89" spans="2:6" x14ac:dyDescent="0.35">
      <c r="B89" s="39" t="s">
        <v>246</v>
      </c>
      <c r="C89" s="39" t="s">
        <v>227</v>
      </c>
      <c r="D89" s="39" t="s">
        <v>228</v>
      </c>
      <c r="E89" s="39" t="s">
        <v>229</v>
      </c>
      <c r="F89" s="39" t="s">
        <v>230</v>
      </c>
    </row>
    <row r="90" spans="2:6" x14ac:dyDescent="0.35">
      <c r="B90" s="41" t="s">
        <v>247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248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249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27</v>
      </c>
      <c r="F93" s="42">
        <f>SUM(C93:E93)</f>
        <v>27</v>
      </c>
    </row>
    <row r="95" spans="2:6" x14ac:dyDescent="0.35">
      <c r="B95" s="51" t="s">
        <v>232</v>
      </c>
    </row>
    <row r="96" spans="2:6" x14ac:dyDescent="0.35">
      <c r="B96" s="52" t="s">
        <v>246</v>
      </c>
      <c r="C96" s="52" t="s">
        <v>227</v>
      </c>
      <c r="D96" s="52" t="s">
        <v>228</v>
      </c>
      <c r="E96" s="52" t="s">
        <v>229</v>
      </c>
      <c r="F96" s="52" t="s">
        <v>19</v>
      </c>
    </row>
    <row r="97" spans="2:15" x14ac:dyDescent="0.35">
      <c r="B97" s="41" t="s">
        <v>247</v>
      </c>
      <c r="C97" s="43">
        <f>IF(F90&gt;0, C90/F90, 0)</f>
        <v>0</v>
      </c>
      <c r="D97" s="43">
        <f>IF(F90&gt;0, D90/F90, 0)</f>
        <v>0</v>
      </c>
      <c r="E97" s="43">
        <f>IF(F90&gt;0, E90/F90, 0)</f>
        <v>0</v>
      </c>
      <c r="F97" s="44" t="s">
        <v>19</v>
      </c>
    </row>
    <row r="98" spans="2:15" x14ac:dyDescent="0.35">
      <c r="B98" s="41" t="s">
        <v>248</v>
      </c>
      <c r="C98" s="43">
        <f>IF(F91&gt;0, C91/F91, 0)</f>
        <v>0</v>
      </c>
      <c r="D98" s="43">
        <f>IF(F91&gt;0, D91/F91, 0)</f>
        <v>0</v>
      </c>
      <c r="E98" s="43">
        <f>IF(F91&gt;0, E91/F91, 0)</f>
        <v>0</v>
      </c>
      <c r="F98" s="44" t="s">
        <v>19</v>
      </c>
    </row>
    <row r="99" spans="2:15" x14ac:dyDescent="0.35">
      <c r="B99" s="41" t="s">
        <v>249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250</v>
      </c>
      <c r="J105" s="37" t="s">
        <v>251</v>
      </c>
    </row>
    <row r="106" spans="2:15" x14ac:dyDescent="0.35">
      <c r="B106" s="39" t="s">
        <v>5</v>
      </c>
      <c r="C106" s="84" t="s">
        <v>252</v>
      </c>
      <c r="D106" s="84"/>
      <c r="E106" s="39" t="s">
        <v>219</v>
      </c>
      <c r="F106" s="39" t="s">
        <v>227</v>
      </c>
      <c r="G106" s="84" t="s">
        <v>253</v>
      </c>
      <c r="H106" s="84"/>
      <c r="J106" s="39" t="s">
        <v>5</v>
      </c>
      <c r="K106" s="39" t="s">
        <v>241</v>
      </c>
      <c r="L106" s="39" t="s">
        <v>242</v>
      </c>
      <c r="M106" s="39" t="s">
        <v>243</v>
      </c>
      <c r="N106" s="39" t="s">
        <v>244</v>
      </c>
      <c r="O106" s="39" t="s">
        <v>16</v>
      </c>
    </row>
    <row r="107" spans="2:15" x14ac:dyDescent="0.35">
      <c r="B107" s="45" t="s">
        <v>234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234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235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235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236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236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237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237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238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238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27</v>
      </c>
    </row>
    <row r="119" spans="2:24" ht="21" x14ac:dyDescent="0.5">
      <c r="B119" s="37" t="s">
        <v>254</v>
      </c>
      <c r="P119" s="54" t="s">
        <v>255</v>
      </c>
    </row>
    <row r="121" spans="2:24" ht="60" customHeight="1" x14ac:dyDescent="0.35">
      <c r="B121" s="87" t="s">
        <v>256</v>
      </c>
      <c r="C121" s="80"/>
      <c r="D121" s="80"/>
      <c r="E121" s="80"/>
      <c r="F121" s="80"/>
      <c r="P121" s="87" t="s">
        <v>257</v>
      </c>
      <c r="Q121" s="80"/>
      <c r="R121" s="80"/>
      <c r="S121" s="80"/>
      <c r="T121" s="80"/>
      <c r="U121" s="80"/>
      <c r="V121" s="80"/>
      <c r="W121" s="80"/>
    </row>
    <row r="123" spans="2:24" ht="30" customHeight="1" x14ac:dyDescent="0.35">
      <c r="P123" s="55" t="s">
        <v>258</v>
      </c>
      <c r="Q123" s="56">
        <f>C16</f>
        <v>0</v>
      </c>
      <c r="R123" s="57"/>
      <c r="S123" s="56">
        <f>C69</f>
        <v>0</v>
      </c>
      <c r="T123" s="57"/>
      <c r="U123" s="56">
        <f>C70</f>
        <v>0</v>
      </c>
      <c r="V123" s="57"/>
      <c r="W123" s="56">
        <f>C71</f>
        <v>0</v>
      </c>
      <c r="X123" s="57"/>
    </row>
    <row r="124" spans="2:24" ht="35" customHeight="1" x14ac:dyDescent="0.35">
      <c r="P124" s="58" t="s">
        <v>259</v>
      </c>
      <c r="Q124" s="58" t="s">
        <v>260</v>
      </c>
      <c r="R124" s="58" t="s">
        <v>261</v>
      </c>
      <c r="S124" s="58" t="s">
        <v>262</v>
      </c>
      <c r="T124" s="58" t="s">
        <v>263</v>
      </c>
      <c r="U124" s="58" t="s">
        <v>264</v>
      </c>
      <c r="V124" s="58" t="s">
        <v>265</v>
      </c>
      <c r="W124" s="58" t="s">
        <v>266</v>
      </c>
      <c r="X124" s="58" t="s">
        <v>267</v>
      </c>
    </row>
    <row r="125" spans="2:24" x14ac:dyDescent="0.35">
      <c r="O125" s="59" t="s">
        <v>268</v>
      </c>
      <c r="P125" s="60" t="s">
        <v>269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270</v>
      </c>
      <c r="P160" s="54" t="s">
        <v>271</v>
      </c>
    </row>
    <row r="162" spans="2:22" ht="45" customHeight="1" x14ac:dyDescent="0.35">
      <c r="B162" s="87" t="s">
        <v>272</v>
      </c>
      <c r="C162" s="80"/>
      <c r="D162" s="80"/>
      <c r="E162" s="80"/>
      <c r="F162" s="80"/>
      <c r="P162" s="87" t="s">
        <v>273</v>
      </c>
      <c r="Q162" s="80"/>
      <c r="R162" s="80"/>
      <c r="S162" s="80"/>
      <c r="T162" s="80"/>
      <c r="U162" s="80"/>
    </row>
    <row r="163" spans="2:22" ht="35" customHeight="1" x14ac:dyDescent="0.35">
      <c r="P163" s="84" t="s">
        <v>274</v>
      </c>
      <c r="Q163" s="84"/>
      <c r="R163" s="84" t="s">
        <v>275</v>
      </c>
      <c r="S163" s="84"/>
      <c r="T163" s="84"/>
    </row>
    <row r="164" spans="2:22" ht="30" customHeight="1" x14ac:dyDescent="0.35">
      <c r="P164" s="88">
        <v>0</v>
      </c>
      <c r="Q164" s="89"/>
      <c r="R164" s="90" t="s">
        <v>276</v>
      </c>
      <c r="S164" s="91"/>
      <c r="T164" s="91"/>
    </row>
    <row r="167" spans="2:22" ht="25" customHeight="1" x14ac:dyDescent="0.35">
      <c r="P167" s="63" t="s">
        <v>259</v>
      </c>
      <c r="Q167" s="63" t="s">
        <v>277</v>
      </c>
      <c r="R167" s="63" t="s">
        <v>278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155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76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76</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76</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76</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25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25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25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76</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25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76</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10" t="s">
        <v>150</v>
      </c>
      <c r="B28" s="5" t="s">
        <v>151</v>
      </c>
      <c r="C28" s="6" t="s">
        <v>15</v>
      </c>
      <c r="D28" s="7" t="s">
        <v>16</v>
      </c>
      <c r="E28" s="7" t="s">
        <v>17</v>
      </c>
      <c r="F28" s="7" t="s">
        <v>18</v>
      </c>
      <c r="G28" s="7" t="s">
        <v>19</v>
      </c>
      <c r="H28" s="8" t="s">
        <v>19</v>
      </c>
      <c r="I28" s="5" t="s">
        <v>152</v>
      </c>
      <c r="J28" s="5" t="s">
        <v>153</v>
      </c>
      <c r="K28" s="5" t="s">
        <v>154</v>
      </c>
      <c r="L28" s="7" t="str">
        <f t="shared" si="0"/>
        <v>Outstanding</v>
      </c>
      <c r="M28" s="12" t="s">
        <v>19</v>
      </c>
    </row>
    <row r="32" spans="1:13" ht="32" customHeight="1" x14ac:dyDescent="0.35">
      <c r="A32" s="78" t="s">
        <v>155</v>
      </c>
      <c r="B32" s="78"/>
      <c r="C32" s="78"/>
      <c r="D32" s="78"/>
    </row>
  </sheetData>
  <mergeCells count="1">
    <mergeCell ref="A32:D32"/>
  </mergeCells>
  <conditionalFormatting sqref="C2:C2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8" xr:uid="{00000000-0002-0000-0200-000000000000}">
      <formula1>"Must,Should,Could,Won't,Unassigned"</formula1>
    </dataValidation>
    <dataValidation type="list" showErrorMessage="1" errorTitle="Invalid Value" error="Please select a value from the list: Low, Medium, High, Unassessed." sqref="E2:E28" xr:uid="{00000000-0002-0000-0200-000001000000}">
      <formula1>"Low,Medium,High,Unassessed"</formula1>
    </dataValidation>
    <dataValidation type="list" showErrorMessage="1" errorTitle="Invalid Value" error="Please select a value from the list: Phase1, Phase2, Phase3, Phase4, Phase5, Pending." sqref="F2:F2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8" xr:uid="{00000000-0002-0000-0200-000003000000}">
      <formula1>"Implemented,Testing,Failed,Compensated,Risk Accepted,N/A"</formula1>
    </dataValidation>
  </dataValidations>
  <hyperlinks>
    <hyperlink ref="A3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279</v>
      </c>
      <c r="C2" s="95" t="s">
        <v>279</v>
      </c>
      <c r="D2" s="95" t="s">
        <v>279</v>
      </c>
      <c r="E2" s="95" t="s">
        <v>279</v>
      </c>
      <c r="F2" s="95" t="s">
        <v>279</v>
      </c>
      <c r="G2" s="95" t="s">
        <v>279</v>
      </c>
      <c r="H2" s="99" t="s">
        <v>280</v>
      </c>
      <c r="I2" s="99" t="s">
        <v>280</v>
      </c>
      <c r="J2" s="99" t="s">
        <v>280</v>
      </c>
      <c r="K2" s="99" t="s">
        <v>280</v>
      </c>
      <c r="L2" s="99" t="s">
        <v>280</v>
      </c>
      <c r="M2" s="98" t="s">
        <v>281</v>
      </c>
      <c r="N2" s="98" t="s">
        <v>281</v>
      </c>
      <c r="O2" s="100" t="s">
        <v>282</v>
      </c>
      <c r="P2" s="100" t="s">
        <v>282</v>
      </c>
      <c r="Q2" s="96" t="s">
        <v>11</v>
      </c>
      <c r="R2" s="96" t="s">
        <v>11</v>
      </c>
      <c r="S2" s="96" t="s">
        <v>11</v>
      </c>
      <c r="T2" s="97" t="s">
        <v>283</v>
      </c>
    </row>
    <row r="3" spans="2:20" ht="35" customHeight="1" x14ac:dyDescent="0.35">
      <c r="B3" s="68" t="s">
        <v>284</v>
      </c>
      <c r="C3" s="68" t="s">
        <v>285</v>
      </c>
      <c r="D3" s="68" t="s">
        <v>286</v>
      </c>
      <c r="E3" s="68" t="s">
        <v>287</v>
      </c>
      <c r="F3" s="68" t="s">
        <v>288</v>
      </c>
      <c r="G3" s="68" t="s">
        <v>9</v>
      </c>
      <c r="H3" s="69" t="s">
        <v>289</v>
      </c>
      <c r="I3" s="69" t="s">
        <v>290</v>
      </c>
      <c r="J3" s="69" t="s">
        <v>291</v>
      </c>
      <c r="K3" s="69" t="s">
        <v>292</v>
      </c>
      <c r="L3" s="69" t="s">
        <v>224</v>
      </c>
      <c r="M3" s="70" t="s">
        <v>293</v>
      </c>
      <c r="N3" s="70" t="s">
        <v>294</v>
      </c>
      <c r="O3" s="71" t="s">
        <v>295</v>
      </c>
      <c r="P3" s="71" t="s">
        <v>296</v>
      </c>
      <c r="Q3" s="72" t="s">
        <v>11</v>
      </c>
      <c r="R3" s="72" t="s">
        <v>297</v>
      </c>
      <c r="S3" s="72" t="s">
        <v>298</v>
      </c>
      <c r="T3" s="73" t="s">
        <v>299</v>
      </c>
    </row>
    <row r="4" spans="2:20" ht="60" customHeight="1" x14ac:dyDescent="0.35">
      <c r="B4" s="74" t="s">
        <v>300</v>
      </c>
      <c r="C4" s="74" t="s">
        <v>301</v>
      </c>
      <c r="D4" s="74" t="s">
        <v>302</v>
      </c>
      <c r="E4" s="74" t="s">
        <v>303</v>
      </c>
      <c r="F4" s="74" t="s">
        <v>304</v>
      </c>
      <c r="G4" s="74" t="s">
        <v>305</v>
      </c>
      <c r="H4" s="74" t="s">
        <v>306</v>
      </c>
      <c r="I4" s="74" t="s">
        <v>307</v>
      </c>
      <c r="J4" s="74" t="s">
        <v>308</v>
      </c>
      <c r="K4" s="74" t="s">
        <v>309</v>
      </c>
      <c r="L4" s="74" t="s">
        <v>310</v>
      </c>
      <c r="M4" s="74" t="s">
        <v>311</v>
      </c>
      <c r="N4" s="74" t="s">
        <v>312</v>
      </c>
      <c r="O4" s="74" t="s">
        <v>313</v>
      </c>
      <c r="P4" s="74" t="s">
        <v>314</v>
      </c>
      <c r="Q4" s="74" t="s">
        <v>315</v>
      </c>
      <c r="R4" s="74" t="s">
        <v>316</v>
      </c>
      <c r="S4" s="74" t="s">
        <v>317</v>
      </c>
      <c r="T4" s="74" t="s">
        <v>318</v>
      </c>
    </row>
    <row r="5" spans="2:20" ht="60" customHeight="1" x14ac:dyDescent="0.35">
      <c r="B5" s="36" t="s">
        <v>319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320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321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322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323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324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325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326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327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328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329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330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331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332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333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334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335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336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337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338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339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340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341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342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343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344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345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346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347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348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349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350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351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352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353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354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355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356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357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358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359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360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361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362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363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364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365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366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367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368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155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Storage Area Network Security Technical Implementation Guide - SHGIR</dc:title>
  <dc:subject>Generated on: 2026-06-08 13:24:45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2026-06-08T12:24:51Z</dcterms:modified>
  <cp:category>DISA-STIG</cp:category>
  <cp:contentStatus>Draft</cp:contentStatus>
</cp:coreProperties>
</file>