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73144EE23978754CA1C4417DD5F180AE16255E46" xr6:coauthVersionLast="47" xr6:coauthVersionMax="47" xr10:uidLastSave="{19BB717F-375B-40D2-9695-7757FA5C87E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E88" i="3"/>
  <c r="F88" i="3" s="1"/>
  <c r="D88" i="3"/>
  <c r="C88" i="3"/>
  <c r="F87" i="3"/>
  <c r="E95" i="3" s="1"/>
  <c r="E87" i="3"/>
  <c r="D87" i="3"/>
  <c r="C87" i="3"/>
  <c r="E86" i="3"/>
  <c r="D86" i="3"/>
  <c r="C86" i="3"/>
  <c r="F86" i="3" s="1"/>
  <c r="F85" i="3"/>
  <c r="V168" i="3" s="1"/>
  <c r="E85" i="3"/>
  <c r="D85" i="3"/>
  <c r="C85" i="3"/>
  <c r="U138" i="3" s="1"/>
  <c r="F84" i="3"/>
  <c r="T169" i="3" s="1"/>
  <c r="E84" i="3"/>
  <c r="D84" i="3"/>
  <c r="C84" i="3"/>
  <c r="S138" i="3" s="1"/>
  <c r="E69" i="3"/>
  <c r="D69" i="3"/>
  <c r="C69" i="3"/>
  <c r="F69" i="3" s="1"/>
  <c r="E68" i="3"/>
  <c r="D68" i="3"/>
  <c r="C68" i="3"/>
  <c r="F68" i="3" s="1"/>
  <c r="E67" i="3"/>
  <c r="D67" i="3"/>
  <c r="C67" i="3"/>
  <c r="F67" i="3" s="1"/>
  <c r="E49" i="3"/>
  <c r="D49" i="3"/>
  <c r="C49" i="3"/>
  <c r="F49" i="3" s="1"/>
  <c r="E48" i="3"/>
  <c r="D48" i="3"/>
  <c r="F48" i="3" s="1"/>
  <c r="C48" i="3"/>
  <c r="E47" i="3"/>
  <c r="D47" i="3"/>
  <c r="C47" i="3"/>
  <c r="F47" i="3" s="1"/>
  <c r="E46" i="3"/>
  <c r="D46" i="3"/>
  <c r="C46" i="3"/>
  <c r="F46" i="3" s="1"/>
  <c r="E45" i="3"/>
  <c r="F45" i="3" s="1"/>
  <c r="D45" i="3"/>
  <c r="C45" i="3"/>
  <c r="E44" i="3"/>
  <c r="D44" i="3"/>
  <c r="C44" i="3"/>
  <c r="F44" i="3" s="1"/>
  <c r="E30" i="3"/>
  <c r="D30" i="3"/>
  <c r="C30" i="3"/>
  <c r="F30" i="3" s="1"/>
  <c r="E29" i="3"/>
  <c r="D29" i="3"/>
  <c r="C29" i="3"/>
  <c r="F29" i="3" s="1"/>
  <c r="E16" i="3"/>
  <c r="D16" i="3"/>
  <c r="F16" i="3" s="1"/>
  <c r="C16" i="3"/>
  <c r="Q138" i="3" s="1"/>
  <c r="D9" i="3"/>
  <c r="C9" i="3"/>
  <c r="C7" i="3" s="1"/>
  <c r="D7" i="3" s="1"/>
  <c r="D8" i="3"/>
  <c r="C8" i="3"/>
  <c r="E58" i="3" l="1"/>
  <c r="D58" i="3"/>
  <c r="C58" i="3"/>
  <c r="X168" i="3"/>
  <c r="X163" i="3"/>
  <c r="X158" i="3"/>
  <c r="X153" i="3"/>
  <c r="X148" i="3"/>
  <c r="X143" i="3"/>
  <c r="E94" i="3"/>
  <c r="D94" i="3"/>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 r="E35" i="3"/>
  <c r="D35" i="3"/>
  <c r="C35" i="3"/>
  <c r="D112" i="3"/>
  <c r="C112" i="3"/>
  <c r="E112" i="3"/>
  <c r="D53" i="3"/>
  <c r="C53" i="3"/>
  <c r="E53" i="3"/>
  <c r="E74" i="3"/>
  <c r="D74" i="3"/>
  <c r="C74" i="3"/>
  <c r="E57" i="3"/>
  <c r="D57" i="3"/>
  <c r="C57" i="3"/>
  <c r="C96" i="3"/>
  <c r="E96" i="3"/>
  <c r="D96" i="3"/>
  <c r="E113" i="3"/>
  <c r="D113" i="3"/>
  <c r="C113" i="3"/>
  <c r="G127" i="3"/>
  <c r="D34" i="3"/>
  <c r="E34" i="3"/>
  <c r="C34" i="3"/>
  <c r="E54" i="3"/>
  <c r="C54" i="3"/>
  <c r="D54" i="3"/>
  <c r="D55" i="3"/>
  <c r="E55" i="3"/>
  <c r="C55" i="3"/>
  <c r="E115" i="3"/>
  <c r="D115" i="3"/>
  <c r="C115" i="3"/>
  <c r="D73" i="3"/>
  <c r="C73" i="3"/>
  <c r="E73" i="3"/>
  <c r="E56" i="3"/>
  <c r="D56" i="3"/>
  <c r="C56" i="3"/>
  <c r="E75" i="3"/>
  <c r="D75" i="3"/>
  <c r="C75" i="3"/>
  <c r="R169" i="3"/>
  <c r="R164" i="3"/>
  <c r="R159" i="3"/>
  <c r="R154" i="3"/>
  <c r="R149" i="3"/>
  <c r="R144"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E114" i="3"/>
  <c r="D114" i="3"/>
  <c r="C114" i="3"/>
  <c r="D95" i="3"/>
  <c r="V144" i="3"/>
  <c r="V149" i="3"/>
  <c r="V154" i="3"/>
  <c r="V159" i="3"/>
  <c r="V164" i="3"/>
  <c r="V169" i="3"/>
  <c r="W138" i="3"/>
  <c r="T140" i="3"/>
  <c r="T145" i="3"/>
  <c r="T150" i="3"/>
  <c r="T155" i="3"/>
  <c r="T160" i="3"/>
  <c r="T165" i="3"/>
  <c r="T170" i="3"/>
  <c r="V140" i="3"/>
  <c r="V145" i="3"/>
  <c r="V150" i="3"/>
  <c r="V155" i="3"/>
  <c r="V160" i="3"/>
  <c r="V165" i="3"/>
  <c r="V170" i="3"/>
  <c r="C92" i="3"/>
  <c r="T141" i="3"/>
  <c r="T146" i="3"/>
  <c r="T151" i="3"/>
  <c r="T156" i="3"/>
  <c r="T161" i="3"/>
  <c r="T166" i="3"/>
  <c r="D92" i="3"/>
  <c r="V141" i="3"/>
  <c r="V146" i="3"/>
  <c r="V151" i="3"/>
  <c r="V156" i="3"/>
  <c r="V161" i="3"/>
  <c r="V166" i="3"/>
  <c r="E92" i="3"/>
  <c r="D93" i="3"/>
  <c r="T142" i="3"/>
  <c r="T147" i="3"/>
  <c r="T152" i="3"/>
  <c r="T157" i="3"/>
  <c r="T162" i="3"/>
  <c r="T167" i="3"/>
  <c r="E93" i="3"/>
  <c r="V142" i="3"/>
  <c r="V147" i="3"/>
  <c r="V152" i="3"/>
  <c r="V157" i="3"/>
  <c r="V162" i="3"/>
  <c r="V167" i="3"/>
  <c r="T143" i="3"/>
  <c r="T148" i="3"/>
  <c r="T153" i="3"/>
  <c r="T158" i="3"/>
  <c r="T163" i="3"/>
  <c r="T168" i="3"/>
  <c r="C95" i="3"/>
  <c r="V143" i="3"/>
  <c r="V148" i="3"/>
  <c r="V153" i="3"/>
  <c r="V158" i="3"/>
  <c r="V163" i="3"/>
  <c r="T144" i="3"/>
  <c r="T149" i="3"/>
  <c r="T154" i="3"/>
  <c r="T159" i="3"/>
  <c r="T16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Samsung Android must be configured to not display the following (Work Environment) notifications when the device is locked: All notifications.</t>
        </r>
      </text>
    </comment>
    <comment ref="K9" authorId="0" shapeId="0" xr:uid="{00000000-0006-0000-0400-000005000000}">
      <text>
        <r>
          <rPr>
            <sz val="11"/>
            <rFont val="Calibri"/>
          </rPr>
          <t>The Samsung Android device must be configured to perform the following management function: Disable Phone Hub.</t>
        </r>
      </text>
    </comment>
    <comment ref="L9" authorId="0" shapeId="0" xr:uid="{00000000-0006-0000-0400-000002000000}">
      <text>
        <r>
          <rPr>
            <sz val="11"/>
            <rFont val="Calibri"/>
          </rPr>
          <t>Samsung Android must be configured to not display the following (Work Environment) notifications when the device is locked: All notifications.</t>
        </r>
      </text>
    </comment>
    <comment ref="M9" authorId="0" shapeId="0" xr:uid="{00000000-0006-0000-0400-000003000000}">
      <text>
        <r>
          <rPr>
            <sz val="11"/>
            <rFont val="Calibri"/>
          </rPr>
          <t>The Samsung Android device must be configured to perform the following management function: Disable Phone Hub.</t>
        </r>
      </text>
    </comment>
    <comment ref="N9" authorId="0" shapeId="0" xr:uid="{00000000-0006-0000-0400-000004000000}">
      <text>
        <r>
          <rPr>
            <sz val="11"/>
            <rFont val="Calibri"/>
          </rPr>
          <t>The Samsung Android device must be provisioned as a fully managed device and configured to create a work profile.</t>
        </r>
      </text>
    </comment>
    <comment ref="J13" authorId="0" shapeId="0" xr:uid="{00000000-0006-0000-0400-000006000000}">
      <text>
        <r>
          <rPr>
            <sz val="11"/>
            <rFont val="Calibri"/>
          </rPr>
          <t>Samsung Android must be configured to disable developer modes.</t>
        </r>
      </text>
    </comment>
    <comment ref="K13" authorId="0" shapeId="0" xr:uid="{00000000-0006-0000-0400-00000A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L13" authorId="0" shapeId="0" xr:uid="{00000000-0006-0000-0400-00000B000000}">
      <text>
        <r>
          <rPr>
            <sz val="11"/>
            <rFont val="Calibri"/>
          </rPr>
          <t>Samsung Android allowlist must be configured to not include artificial intelligence (AI) applications that process device data in the cloud, including Google Gemini.</t>
        </r>
      </text>
    </comment>
    <comment ref="M13" authorId="0" shapeId="0" xr:uid="{00000000-0006-0000-0400-00000C000000}">
      <text>
        <r>
          <rPr>
            <sz val="11"/>
            <rFont val="Calibri"/>
          </rPr>
          <t>The Samsung Android device work profile must be configured to disable the autofill services.</t>
        </r>
      </text>
    </comment>
    <comment ref="N13" authorId="0" shapeId="0" xr:uid="{00000000-0006-0000-0400-00000D000000}">
      <text>
        <r>
          <rPr>
            <sz val="11"/>
            <rFont val="Calibri"/>
          </rPr>
          <t>Samsung Android must be configured to disable developer modes.</t>
        </r>
      </text>
    </comment>
    <comment ref="O13" authorId="0" shapeId="0" xr:uid="{00000000-0006-0000-0400-000007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P13" authorId="0" shapeId="0" xr:uid="{00000000-0006-0000-0400-000008000000}">
      <text>
        <r>
          <rPr>
            <sz val="11"/>
            <rFont val="Calibri"/>
          </rPr>
          <t>The Samsung Android device work profile must be configured to disable automatic completion of work space internet browser text input.</t>
        </r>
      </text>
    </comment>
    <comment ref="Q13" authorId="0" shapeId="0" xr:uid="{00000000-0006-0000-0400-000009000000}">
      <text>
        <r>
          <rPr>
            <sz val="11"/>
            <rFont val="Calibri"/>
          </rPr>
          <t>Samsung Android allowlist must be configured to not include artificial intelligence (AI) applications that process device data in the cloud, including Google Gemini.</t>
        </r>
      </text>
    </comment>
    <comment ref="J14" authorId="0" shapeId="0" xr:uid="{00000000-0006-0000-0400-00000E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K14" authorId="0" shapeId="0" xr:uid="{00000000-0006-0000-0400-00000F000000}">
      <text>
        <r>
          <rPr>
            <sz val="11"/>
            <rFont val="Calibri"/>
          </rPr>
          <t>Samsung Android allowlist must be configured to not include artificial intelligence (AI) applications that process device data in the cloud, including Google Gemini.</t>
        </r>
      </text>
    </comment>
    <comment ref="L14" authorId="0" shapeId="0" xr:uid="{00000000-0006-0000-0400-000010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M14" authorId="0" shapeId="0" xr:uid="{00000000-0006-0000-0400-000011000000}">
      <text>
        <r>
          <rPr>
            <sz val="11"/>
            <rFont val="Calibri"/>
          </rPr>
          <t>Samsung Android allowlist must be configured to not include artificial intelligence (AI) applications that process device data in the cloud, including Google Gemini.</t>
        </r>
      </text>
    </comment>
    <comment ref="J19" authorId="0" shapeId="0" xr:uid="{00000000-0006-0000-0400-000012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K19" authorId="0" shapeId="0" xr:uid="{00000000-0006-0000-0400-000013000000}">
      <text>
        <r>
          <rPr>
            <sz val="11"/>
            <rFont val="Calibri"/>
          </rPr>
          <t>Samsung Android 16 must disable screen capture.</t>
        </r>
      </text>
    </comment>
    <comment ref="L19" authorId="0" shapeId="0" xr:uid="{00000000-0006-0000-0400-000014000000}">
      <text>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text>
    </comment>
    <comment ref="M19" authorId="0" shapeId="0" xr:uid="{00000000-0006-0000-0400-000015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N19" authorId="0" shapeId="0" xr:uid="{00000000-0006-0000-0400-000016000000}">
      <text>
        <r>
          <rPr>
            <sz val="11"/>
            <rFont val="Calibri"/>
          </rPr>
          <t>Samsung Android 16 must disable screen capture.</t>
        </r>
      </text>
    </comment>
    <comment ref="J22" authorId="0" shapeId="0" xr:uid="{00000000-0006-0000-0400-000017000000}">
      <text>
        <r>
          <rPr>
            <sz val="11"/>
            <rFont val="Calibri"/>
          </rPr>
          <t>Samsung Android must be configured to disable all Bluetooth profiles except for Headset Profile (HSP), Hands-Free Profile (HFP), Serial Port Profile (SPP), Advanced Audio Distribution Profile (A2DP), Audio/Video Remote Control Profile (AVRCP), and Phone Book Access Profile (PBAP).</t>
        </r>
      </text>
    </comment>
    <comment ref="K22" authorId="0" shapeId="0" xr:uid="{00000000-0006-0000-0400-00001A000000}">
      <text>
        <r>
          <rPr>
            <sz val="11"/>
            <rFont val="Calibri"/>
          </rPr>
          <t>Samsung Android must be configured to enable encryption for data at rest on removable storage media or, alternately, the use of removable storage media must be disabled.</t>
        </r>
      </text>
    </comment>
    <comment ref="L22" authorId="0" shapeId="0" xr:uid="{00000000-0006-0000-0400-00001B000000}">
      <text>
        <r>
          <rPr>
            <sz val="11"/>
            <rFont val="Calibri"/>
          </rPr>
          <t>Samsung Android must be configured to disable USB mass storage mode.</t>
        </r>
      </text>
    </comment>
    <comment ref="M22" authorId="0" shapeId="0" xr:uid="{00000000-0006-0000-0400-00001C000000}">
      <text>
        <r>
          <rPr>
            <sz val="11"/>
            <rFont val="Calibri"/>
          </rPr>
          <t>The Samsung Android device must be configured to disable all data signaling over [assignment: list of externally accessible hardware ports (for example, USB)].</t>
        </r>
      </text>
    </comment>
    <comment ref="N22" authorId="0" shapeId="0" xr:uid="{00000000-0006-0000-0400-00001D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140-2/140-3-validated) data sharing with other MDs or printers.
- Apps that backup their own data to a remote system.
- Apps that render TV shows and movies.</t>
        </r>
      </text>
    </comment>
    <comment ref="O22" authorId="0" shapeId="0" xr:uid="{00000000-0006-0000-0400-00001E000000}">
      <text>
        <r>
          <rPr>
            <sz val="11"/>
            <rFont val="Calibri"/>
          </rPr>
          <t>Samsung Android must be configured to disable all Bluetooth profiles except for Headset Profile (HSP), Hands-Free Profile (HFP), Serial Port Profile (SPP), Advanced Audio Distribution Profile (A2DP), Audio/Video Remote Control Profile (AVRCP), and Phone Book Access Profile (PBAP).</t>
        </r>
      </text>
    </comment>
    <comment ref="P22" authorId="0" shapeId="0" xr:uid="{00000000-0006-0000-0400-00001F000000}">
      <text>
        <r>
          <rPr>
            <sz val="11"/>
            <rFont val="Calibri"/>
          </rPr>
          <t>Samsung Android must be configured to enable encryption for data at rest on removable storage media or, alternately, the use of removable storage media must be disabled.</t>
        </r>
      </text>
    </comment>
    <comment ref="Q22" authorId="0" shapeId="0" xr:uid="{00000000-0006-0000-0400-000020000000}">
      <text>
        <r>
          <rPr>
            <sz val="11"/>
            <rFont val="Calibri"/>
          </rPr>
          <t>Samsung Android must be configured to disable USB mass storage mode.</t>
        </r>
      </text>
    </comment>
    <comment ref="R22" authorId="0" shapeId="0" xr:uid="{00000000-0006-0000-0400-000018000000}">
      <text>
        <r>
          <rPr>
            <sz val="11"/>
            <rFont val="Calibri"/>
          </rPr>
          <t>The Samsung Android device must be configured to disable all data signaling over [assignment: list of externally accessible hardware ports (for example, USB)].</t>
        </r>
      </text>
    </comment>
    <comment ref="S22" authorId="0" shapeId="0" xr:uid="{00000000-0006-0000-0400-000019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140-2/140-3-validated) data sharing with other MDs or printers.
- Apps that backup their own data to a remote system.
- Apps that render TV shows and movies.</t>
        </r>
      </text>
    </comment>
    <comment ref="J26" authorId="0" shapeId="0" xr:uid="{00000000-0006-0000-0400-000021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K26" authorId="0" shapeId="0" xr:uid="{00000000-0006-0000-0400-000022000000}">
      <text>
        <r>
          <rPr>
            <sz val="11"/>
            <rFont val="Calibri"/>
          </rPr>
          <t>The Samsung Android device must be configured to enforce that Wi-Fi Sharing is disabled.</t>
        </r>
      </text>
    </comment>
    <comment ref="L26" authorId="0" shapeId="0" xr:uid="{00000000-0006-0000-0400-000023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M26" authorId="0" shapeId="0" xr:uid="{00000000-0006-0000-0400-000024000000}">
      <text>
        <r>
          <rPr>
            <sz val="11"/>
            <rFont val="Calibri"/>
          </rPr>
          <t>Samsung Android must not accept the certificate when it cannot establish a connection to determine the validity of a certificate.</t>
        </r>
      </text>
    </comment>
    <comment ref="N26" authorId="0" shapeId="0" xr:uid="{00000000-0006-0000-0400-000025000000}">
      <text>
        <r>
          <rPr>
            <sz val="11"/>
            <rFont val="Calibri"/>
          </rPr>
          <t>The Samsung Android device must be configured to enable Certificate Revocation List (CRL) status checking.</t>
        </r>
      </text>
    </comment>
    <comment ref="O26" authorId="0" shapeId="0" xr:uid="{00000000-0006-0000-0400-000026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P26" authorId="0" shapeId="0" xr:uid="{00000000-0006-0000-0400-000027000000}">
      <text>
        <r>
          <rPr>
            <sz val="11"/>
            <rFont val="Calibri"/>
          </rPr>
          <t>The Samsung Android device must be configured to enforce that Wi-Fi Sharing is disabled.</t>
        </r>
      </text>
    </comment>
    <comment ref="Q26" authorId="0" shapeId="0" xr:uid="{00000000-0006-0000-0400-000028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R26" authorId="0" shapeId="0" xr:uid="{00000000-0006-0000-0400-000029000000}">
      <text>
        <r>
          <rPr>
            <sz val="11"/>
            <rFont val="Calibri"/>
          </rPr>
          <t>Samsung Android must not accept the certificate when it cannot establish a connection to determine the validity of a certificate.</t>
        </r>
      </text>
    </comment>
    <comment ref="S26" authorId="0" shapeId="0" xr:uid="{00000000-0006-0000-0400-00002A000000}">
      <text>
        <r>
          <rPr>
            <sz val="11"/>
            <rFont val="Calibri"/>
          </rPr>
          <t>The Samsung Android device must be configured to enable Certificate Revocation List (CRL) status checking.</t>
        </r>
      </text>
    </comment>
    <comment ref="J27" authorId="0" shapeId="0" xr:uid="{00000000-0006-0000-0400-00002B000000}">
      <text>
        <r>
          <rPr>
            <sz val="11"/>
            <rFont val="Calibri"/>
          </rPr>
          <t>Samsung Android must be configured to disable all Bluetooth profiles except for Headset Profile (HSP), Hands-Free Profile (HFP), Serial Port Profile (SPP), Advanced Audio Distribution Profile (A2DP), Audio/Video Remote Control Profile (AVRCP), and Phone Book Access Profile (PBAP).</t>
        </r>
      </text>
    </comment>
    <comment ref="K27" authorId="0" shapeId="0" xr:uid="{00000000-0006-0000-0400-00002C000000}">
      <text>
        <r>
          <rPr>
            <sz val="11"/>
            <rFont val="Calibri"/>
          </rPr>
          <t>Samsung Android must be configured to enable encryption for data at rest on removable storage media or, alternately, the use of removable storage media must be disabled.</t>
        </r>
      </text>
    </comment>
    <comment ref="L27" authorId="0" shapeId="0" xr:uid="{00000000-0006-0000-0400-00002D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140-2/140-3-validated) data sharing with other MDs or printers.
- Apps that backup their own data to a remote system.
- Apps that render TV shows and movies.</t>
        </r>
      </text>
    </comment>
    <comment ref="M27" authorId="0" shapeId="0" xr:uid="{00000000-0006-0000-0400-00002E000000}">
      <text>
        <r>
          <rPr>
            <sz val="11"/>
            <rFont val="Calibri"/>
          </rPr>
          <t>Samsung Android must be configured to disable all Bluetooth profiles except for Headset Profile (HSP), Hands-Free Profile (HFP), Serial Port Profile (SPP), Advanced Audio Distribution Profile (A2DP), Audio/Video Remote Control Profile (AVRCP), and Phone Book Access Profile (PBAP).</t>
        </r>
      </text>
    </comment>
    <comment ref="N27" authorId="0" shapeId="0" xr:uid="{00000000-0006-0000-0400-00002F000000}">
      <text>
        <r>
          <rPr>
            <sz val="11"/>
            <rFont val="Calibri"/>
          </rPr>
          <t>Samsung Android must be configured to enable encryption for data at rest on removable storage media or, alternately, the use of removable storage media must be disabled.</t>
        </r>
      </text>
    </comment>
    <comment ref="O27" authorId="0" shapeId="0" xr:uid="{00000000-0006-0000-0400-000030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140-2/140-3-validated) data sharing with other MDs or printers.
- Apps that backup their own data to a remote system.
- Apps that render TV shows and movies.</t>
        </r>
      </text>
    </comment>
    <comment ref="J32" authorId="0" shapeId="0" xr:uid="{00000000-0006-0000-0400-000031000000}">
      <text>
        <r>
          <rPr>
            <sz val="11"/>
            <rFont val="Calibri"/>
          </rPr>
          <t>Samsung Android must be enrolled as a COBO device.</t>
        </r>
      </text>
    </comment>
    <comment ref="K32" authorId="0" shapeId="0" xr:uid="{00000000-0006-0000-0400-000032000000}">
      <text>
        <r>
          <rPr>
            <sz val="11"/>
            <rFont val="Calibri"/>
          </rPr>
          <t>Samsung Android must be enrolled as a COPE device.</t>
        </r>
      </text>
    </comment>
    <comment ref="J33" authorId="0" shapeId="0" xr:uid="{00000000-0006-0000-0400-000033000000}">
      <text>
        <r>
          <rPr>
            <sz val="11"/>
            <rFont val="Calibri"/>
          </rPr>
          <t>Samsung Android must be enrolled as a COBO device.</t>
        </r>
      </text>
    </comment>
    <comment ref="K33" authorId="0" shapeId="0" xr:uid="{00000000-0006-0000-0400-000034000000}">
      <text>
        <r>
          <rPr>
            <sz val="11"/>
            <rFont val="Calibri"/>
          </rPr>
          <t>Samsung Android must be enrolled as a COPE device.</t>
        </r>
      </text>
    </comment>
    <comment ref="J34" authorId="0" shapeId="0" xr:uid="{00000000-0006-0000-0400-000035000000}">
      <text>
        <r>
          <rPr>
            <sz val="11"/>
            <rFont val="Calibri"/>
          </rPr>
          <t>Samsung Android</t>
        </r>
        <r>
          <rPr>
            <sz val="11"/>
            <color rgb="FF000000"/>
            <rFont val="Calibri"/>
          </rPr>
          <t>'</t>
        </r>
        <r>
          <rPr>
            <sz val="11"/>
            <color rgb="FF000000"/>
            <rFont val="Calibri"/>
          </rPr>
          <t>s Work profile must be configured to enable Common Criteria (CC) mode.</t>
        </r>
      </text>
    </comment>
    <comment ref="K34" authorId="0" shapeId="0" xr:uid="{00000000-0006-0000-0400-000036000000}">
      <text>
        <r>
          <rPr>
            <sz val="11"/>
            <rFont val="Calibri"/>
          </rPr>
          <t>Samsung Android must be configured to disable authentication mechanisms providing user access to protected data other than a Password Authentication Factor: Face recognition.</t>
        </r>
      </text>
    </comment>
    <comment ref="L34" authorId="0" shapeId="0" xr:uid="{00000000-0006-0000-0400-000037000000}">
      <text>
        <r>
          <rPr>
            <sz val="11"/>
            <rFont val="Calibri"/>
          </rPr>
          <t>Samsung Android must be configured to enable a screen-lock policy that will lock the display after a period of inactivity - Disable trust agents.</t>
        </r>
      </text>
    </comment>
    <comment ref="M34" authorId="0" shapeId="0" xr:uid="{00000000-0006-0000-0400-000038000000}">
      <text>
        <r>
          <rPr>
            <sz val="11"/>
            <rFont val="Calibri"/>
          </rPr>
          <t>Samsung Android must be configured to lock the display after 15 minutes (or less) of inactivity.</t>
        </r>
      </text>
    </comment>
    <comment ref="N34" authorId="0" shapeId="0" xr:uid="{00000000-0006-0000-0400-000039000000}">
      <text>
        <r>
          <rPr>
            <sz val="11"/>
            <rFont val="Calibri"/>
          </rPr>
          <t>Samsung Android</t>
        </r>
        <r>
          <rPr>
            <sz val="11"/>
            <color rgb="FF000000"/>
            <rFont val="Calibri"/>
          </rPr>
          <t>'</t>
        </r>
        <r>
          <rPr>
            <sz val="11"/>
            <color rgb="FF000000"/>
            <rFont val="Calibri"/>
          </rPr>
          <t>s Work profile must be configured to enable Common Criteria (CC) mode.</t>
        </r>
      </text>
    </comment>
    <comment ref="O34" authorId="0" shapeId="0" xr:uid="{00000000-0006-0000-0400-00003A000000}">
      <text>
        <r>
          <rPr>
            <sz val="11"/>
            <rFont val="Calibri"/>
          </rPr>
          <t>Samsung Android must be configured to disable authentication mechanisms providing user access to protected data other than a Password Authentication Factor: Face recognition.</t>
        </r>
      </text>
    </comment>
    <comment ref="P34" authorId="0" shapeId="0" xr:uid="{00000000-0006-0000-0400-00003B000000}">
      <text>
        <r>
          <rPr>
            <sz val="11"/>
            <rFont val="Calibri"/>
          </rPr>
          <t>Samsung Android must be configured to enable a screen-lock policy that will lock the display after a period of inactivity - Disable trust agents.</t>
        </r>
      </text>
    </comment>
    <comment ref="Q34" authorId="0" shapeId="0" xr:uid="{00000000-0006-0000-0400-00003C000000}">
      <text>
        <r>
          <rPr>
            <sz val="11"/>
            <rFont val="Calibri"/>
          </rPr>
          <t>Samsung Android must be configured to lock the display after 15 minutes (or less) of inactivity.</t>
        </r>
      </text>
    </comment>
    <comment ref="J37" authorId="0" shapeId="0" xr:uid="{00000000-0006-0000-0400-00003D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K37" authorId="0" shapeId="0" xr:uid="{00000000-0006-0000-0400-00003E000000}">
      <text>
        <r>
          <rPr>
            <sz val="11"/>
            <rFont val="Calibri"/>
          </rPr>
          <t>Samsung Android must be configured to not display the following (Work Environment) notifications when the device is locked: All notifications.</t>
        </r>
      </text>
    </comment>
    <comment ref="L37" authorId="0" shapeId="0" xr:uid="{00000000-0006-0000-0400-00003F000000}">
      <text>
        <r>
          <rPr>
            <sz val="11"/>
            <rFont val="Calibri"/>
          </rPr>
          <t>The Samsung Android device must be configured to perform the following management function: Disable Phone Hub.</t>
        </r>
      </text>
    </comment>
    <comment ref="M37" authorId="0" shapeId="0" xr:uid="{00000000-0006-0000-0400-000040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N37" authorId="0" shapeId="0" xr:uid="{00000000-0006-0000-0400-000041000000}">
      <text>
        <r>
          <rPr>
            <sz val="11"/>
            <rFont val="Calibri"/>
          </rPr>
          <t>Samsung Android must be configured to not display the following (Work Environment) notifications when the device is locked: All notifications.</t>
        </r>
      </text>
    </comment>
    <comment ref="O37" authorId="0" shapeId="0" xr:uid="{00000000-0006-0000-0400-000042000000}">
      <text>
        <r>
          <rPr>
            <sz val="11"/>
            <rFont val="Calibri"/>
          </rPr>
          <t>The Samsung Android device must be configured to perform the following management function: Disable Phone Hub.</t>
        </r>
      </text>
    </comment>
    <comment ref="P37" authorId="0" shapeId="0" xr:uid="{00000000-0006-0000-0400-000043000000}">
      <text>
        <r>
          <rPr>
            <sz val="11"/>
            <rFont val="Calibri"/>
          </rPr>
          <t>The Samsung Android device must be provisioned as a fully managed device and configured to create a work profile.</t>
        </r>
      </text>
    </comment>
    <comment ref="J38" authorId="0" shapeId="0" xr:uid="{00000000-0006-0000-0400-000044000000}">
      <text>
        <r>
          <rPr>
            <sz val="11"/>
            <rFont val="Calibri"/>
          </rPr>
          <t>Samsung Android must be configured to display the DOD advisory warning message at startup or each time the user unlocks the device.</t>
        </r>
      </text>
    </comment>
    <comment ref="K38" authorId="0" shapeId="0" xr:uid="{00000000-0006-0000-0400-000045000000}">
      <text>
        <r>
          <rPr>
            <sz val="11"/>
            <rFont val="Calibri"/>
          </rPr>
          <t>Samsung Android must be configured to enforce a minimum password length of six characters.</t>
        </r>
      </text>
    </comment>
    <comment ref="L38" authorId="0" shapeId="0" xr:uid="{00000000-0006-0000-0400-000046000000}">
      <text>
        <r>
          <rPr>
            <sz val="11"/>
            <rFont val="Calibri"/>
          </rPr>
          <t>Samsung Android must be configured to not allow passwords that include more than four repeating or sequential characters.</t>
        </r>
      </text>
    </comment>
    <comment ref="M38" authorId="0" shapeId="0" xr:uid="{00000000-0006-0000-0400-000047000000}">
      <text>
        <r>
          <rPr>
            <sz val="11"/>
            <rFont val="Calibri"/>
          </rPr>
          <t>Samsung Android must be configured to display the DOD advisory warning message at startup or each time the user unlocks the device.</t>
        </r>
      </text>
    </comment>
    <comment ref="N38" authorId="0" shapeId="0" xr:uid="{00000000-0006-0000-0400-000048000000}">
      <text>
        <r>
          <rPr>
            <sz val="11"/>
            <rFont val="Calibri"/>
          </rPr>
          <t>Samsung Android must be configured to enforce a minimum password length of six characters.</t>
        </r>
      </text>
    </comment>
    <comment ref="O38" authorId="0" shapeId="0" xr:uid="{00000000-0006-0000-0400-000049000000}">
      <text>
        <r>
          <rPr>
            <sz val="11"/>
            <rFont val="Calibri"/>
          </rPr>
          <t>Samsung Android must be configured to not allow passwords that include more than four repeating or sequential characters.</t>
        </r>
      </text>
    </comment>
    <comment ref="J39" authorId="0" shapeId="0" xr:uid="{00000000-0006-0000-0400-00004A000000}">
      <text>
        <r>
          <rPr>
            <sz val="11"/>
            <rFont val="Calibri"/>
          </rPr>
          <t>Samsung Android must be configured to enable authentication of personal hotspot connections to the device using a preshared key.</t>
        </r>
      </text>
    </comment>
    <comment ref="K39" authorId="0" shapeId="0" xr:uid="{00000000-0006-0000-0400-00004B000000}">
      <text>
        <r>
          <rPr>
            <sz val="11"/>
            <rFont val="Calibri"/>
          </rPr>
          <t>Samsung Android must be configured to disable developer modes.</t>
        </r>
      </text>
    </comment>
    <comment ref="L39" authorId="0" shapeId="0" xr:uid="{00000000-0006-0000-0400-00004C000000}">
      <text>
        <r>
          <rPr>
            <sz val="11"/>
            <rFont val="Calibri"/>
          </rPr>
          <t>Samsung Android 16 must disable screen capture.</t>
        </r>
      </text>
    </comment>
    <comment ref="M39" authorId="0" shapeId="0" xr:uid="{00000000-0006-0000-0400-00004D000000}">
      <text>
        <r>
          <rPr>
            <sz val="11"/>
            <rFont val="Calibri"/>
          </rPr>
          <t>Samsung Android 16 must implement the management setting: disable Camera.</t>
        </r>
      </text>
    </comment>
    <comment ref="N39" authorId="0" shapeId="0" xr:uid="{00000000-0006-0000-0400-00004E000000}">
      <text>
        <r>
          <rPr>
            <sz val="11"/>
            <rFont val="Calibri"/>
          </rPr>
          <t>Samsung Android must be configured to enable authentication of personal hotspot connections to the device using a preshared key.</t>
        </r>
      </text>
    </comment>
    <comment ref="O39" authorId="0" shapeId="0" xr:uid="{00000000-0006-0000-0400-00004F000000}">
      <text>
        <r>
          <rPr>
            <sz val="11"/>
            <rFont val="Calibri"/>
          </rPr>
          <t>Samsung Android must be configured to disable developer modes.</t>
        </r>
      </text>
    </comment>
    <comment ref="P39" authorId="0" shapeId="0" xr:uid="{00000000-0006-0000-0400-000050000000}">
      <text>
        <r>
          <rPr>
            <sz val="11"/>
            <rFont val="Calibri"/>
          </rPr>
          <t>Samsung Android 16 must disable screen capture.</t>
        </r>
      </text>
    </comment>
    <comment ref="Q39" authorId="0" shapeId="0" xr:uid="{00000000-0006-0000-0400-000051000000}">
      <text>
        <r>
          <rPr>
            <sz val="11"/>
            <rFont val="Calibri"/>
          </rPr>
          <t>Samsung Android 16 must implement the management setting: disable Camera.</t>
        </r>
      </text>
    </comment>
    <comment ref="R39" authorId="0" shapeId="0" xr:uid="{00000000-0006-0000-0400-000052000000}">
      <text>
        <r>
          <rPr>
            <sz val="11"/>
            <rFont val="Calibri"/>
          </rPr>
          <t>Samsung Android 16 must implement the management setting: disable the Bluetooth radio.</t>
        </r>
      </text>
    </comment>
    <comment ref="S39" authorId="0" shapeId="0" xr:uid="{00000000-0006-0000-0400-000053000000}">
      <text>
        <r>
          <rPr>
            <sz val="11"/>
            <rFont val="Calibri"/>
          </rPr>
          <t>Samsung Android 16 must implement the management setting: disable the Bluetooth radio.</t>
        </r>
      </text>
    </comment>
    <comment ref="J41" authorId="0" shapeId="0" xr:uid="{00000000-0006-0000-0400-000054000000}">
      <text>
        <r>
          <rPr>
            <sz val="11"/>
            <rFont val="Calibri"/>
          </rPr>
          <t>Samsung Android must be configured to enable a screen-lock policy that will lock the display after a period of inactivity - Disable trust agents.</t>
        </r>
      </text>
    </comment>
    <comment ref="K41" authorId="0" shapeId="0" xr:uid="{00000000-0006-0000-0400-000055000000}">
      <text>
        <r>
          <rPr>
            <sz val="11"/>
            <rFont val="Calibri"/>
          </rPr>
          <t>Samsung Android must be configured to not allow more than 10 consecutive failed authentication attempts.</t>
        </r>
      </text>
    </comment>
    <comment ref="L41" authorId="0" shapeId="0" xr:uid="{00000000-0006-0000-0400-000056000000}">
      <text>
        <r>
          <rPr>
            <sz val="11"/>
            <rFont val="Calibri"/>
          </rPr>
          <t>Samsung Android must be configured to lock the display after 15 minutes (or less) of inactivity.</t>
        </r>
      </text>
    </comment>
    <comment ref="M41" authorId="0" shapeId="0" xr:uid="{00000000-0006-0000-0400-000057000000}">
      <text>
        <r>
          <rPr>
            <sz val="11"/>
            <rFont val="Calibri"/>
          </rPr>
          <t>Samsung Android must be configured to enable a screen-lock policy that will lock the display after a period of inactivity - Disable trust agents.</t>
        </r>
      </text>
    </comment>
    <comment ref="N41" authorId="0" shapeId="0" xr:uid="{00000000-0006-0000-0400-000058000000}">
      <text>
        <r>
          <rPr>
            <sz val="11"/>
            <rFont val="Calibri"/>
          </rPr>
          <t>Samsung Android must be configured to not allow more than 10 consecutive failed authentication attempts.</t>
        </r>
      </text>
    </comment>
    <comment ref="O41" authorId="0" shapeId="0" xr:uid="{00000000-0006-0000-0400-000059000000}">
      <text>
        <r>
          <rPr>
            <sz val="11"/>
            <rFont val="Calibri"/>
          </rPr>
          <t>Samsung Android must be configured to lock the display after 15 minutes (or less) of inactivity.</t>
        </r>
      </text>
    </comment>
    <comment ref="J46" authorId="0" shapeId="0" xr:uid="{00000000-0006-0000-0400-00005A000000}">
      <text>
        <r>
          <rPr>
            <sz val="11"/>
            <rFont val="Calibri"/>
          </rPr>
          <t>Samsung Android must be configured to display the DOD advisory warning message at startup or each time the user unlocks the device.</t>
        </r>
      </text>
    </comment>
    <comment ref="K46" authorId="0" shapeId="0" xr:uid="{00000000-0006-0000-0400-00005B000000}">
      <text>
        <r>
          <rPr>
            <sz val="11"/>
            <rFont val="Calibri"/>
          </rPr>
          <t>Samsung Android must be configured to not allow more than 10 consecutive failed authentication attempts.</t>
        </r>
      </text>
    </comment>
    <comment ref="L46" authorId="0" shapeId="0" xr:uid="{00000000-0006-0000-0400-00005C000000}">
      <text>
        <r>
          <rPr>
            <sz val="11"/>
            <rFont val="Calibri"/>
          </rPr>
          <t>Samsung Android must be configured to enforce a minimum password length of six characters.</t>
        </r>
      </text>
    </comment>
    <comment ref="M46" authorId="0" shapeId="0" xr:uid="{00000000-0006-0000-0400-00005D000000}">
      <text>
        <r>
          <rPr>
            <sz val="11"/>
            <rFont val="Calibri"/>
          </rPr>
          <t>Samsung Android must be configured to not allow passwords that include more than four repeating or sequential characters.</t>
        </r>
      </text>
    </comment>
    <comment ref="N46" authorId="0" shapeId="0" xr:uid="{00000000-0006-0000-0400-00005E000000}">
      <text>
        <r>
          <rPr>
            <sz val="11"/>
            <rFont val="Calibri"/>
          </rPr>
          <t>Samsung Android must be configured to display the DOD advisory warning message at startup or each time the user unlocks the device.</t>
        </r>
      </text>
    </comment>
    <comment ref="O46" authorId="0" shapeId="0" xr:uid="{00000000-0006-0000-0400-00005F000000}">
      <text>
        <r>
          <rPr>
            <sz val="11"/>
            <rFont val="Calibri"/>
          </rPr>
          <t>Samsung Android must be configured to not allow more than 10 consecutive failed authentication attempts.</t>
        </r>
      </text>
    </comment>
    <comment ref="P46" authorId="0" shapeId="0" xr:uid="{00000000-0006-0000-0400-000060000000}">
      <text>
        <r>
          <rPr>
            <sz val="11"/>
            <rFont val="Calibri"/>
          </rPr>
          <t>Samsung Android must be configured to enforce a minimum password length of six characters.</t>
        </r>
      </text>
    </comment>
    <comment ref="Q46" authorId="0" shapeId="0" xr:uid="{00000000-0006-0000-0400-000061000000}">
      <text>
        <r>
          <rPr>
            <sz val="11"/>
            <rFont val="Calibri"/>
          </rPr>
          <t>Samsung Android must be configured to not allow passwords that include more than four repeating or sequential characters.</t>
        </r>
      </text>
    </comment>
    <comment ref="J54" authorId="0" shapeId="0" xr:uid="{00000000-0006-0000-0400-000062000000}">
      <text>
        <r>
          <rPr>
            <sz val="11"/>
            <rFont val="Calibri"/>
          </rPr>
          <t>Samsung Android</t>
        </r>
        <r>
          <rPr>
            <sz val="11"/>
            <color rgb="FF000000"/>
            <rFont val="Calibri"/>
          </rPr>
          <t>'</t>
        </r>
        <r>
          <rPr>
            <sz val="11"/>
            <color rgb="FF000000"/>
            <rFont val="Calibri"/>
          </rPr>
          <t>s Work profile must be configured to enable Common Criteria (CC) mode.</t>
        </r>
      </text>
    </comment>
    <comment ref="K54" authorId="0" shapeId="0" xr:uid="{00000000-0006-0000-0400-000063000000}">
      <text>
        <r>
          <rPr>
            <sz val="11"/>
            <rFont val="Calibri"/>
          </rPr>
          <t>Samsung Android must be configured to disable authentication mechanisms providing user access to protected data other than a Password Authentication Factor: Face recognition.</t>
        </r>
      </text>
    </comment>
    <comment ref="L54" authorId="0" shapeId="0" xr:uid="{00000000-0006-0000-0400-000064000000}">
      <text>
        <r>
          <rPr>
            <sz val="11"/>
            <rFont val="Calibri"/>
          </rPr>
          <t>Samsung Android</t>
        </r>
        <r>
          <rPr>
            <sz val="11"/>
            <color rgb="FF000000"/>
            <rFont val="Calibri"/>
          </rPr>
          <t>'</t>
        </r>
        <r>
          <rPr>
            <sz val="11"/>
            <color rgb="FF000000"/>
            <rFont val="Calibri"/>
          </rPr>
          <t>s Work profile must be configured to enable Common Criteria (CC) mode.</t>
        </r>
      </text>
    </comment>
    <comment ref="M54" authorId="0" shapeId="0" xr:uid="{00000000-0006-0000-0400-000065000000}">
      <text>
        <r>
          <rPr>
            <sz val="11"/>
            <rFont val="Calibri"/>
          </rPr>
          <t>Samsung Android must be configured to disable authentication mechanisms providing user access to protected data other than a Password Authentication Factor: Face recognition.</t>
        </r>
      </text>
    </comment>
    <comment ref="J63" authorId="0" shapeId="0" xr:uid="{00000000-0006-0000-0400-000066000000}">
      <text>
        <r>
          <rPr>
            <sz val="11"/>
            <rFont val="Calibri"/>
          </rPr>
          <t>The Samsung Android device must have the latest available Samsung Android operating system (OS) installed.</t>
        </r>
      </text>
    </comment>
    <comment ref="K63" authorId="0" shapeId="0" xr:uid="{00000000-0006-0000-0400-000067000000}">
      <text>
        <r>
          <rPr>
            <sz val="11"/>
            <rFont val="Calibri"/>
          </rPr>
          <t>The Samsung Android device must have the latest available Samsung Android operating system (OS) installed.</t>
        </r>
      </text>
    </comment>
    <comment ref="J64" authorId="0" shapeId="0" xr:uid="{00000000-0006-0000-0400-000068000000}">
      <text>
        <r>
          <rPr>
            <sz val="11"/>
            <rFont val="Calibri"/>
          </rPr>
          <t>The Samsung Android device must have the latest available Samsung Android operating system (OS) installed.</t>
        </r>
      </text>
    </comment>
    <comment ref="K64" authorId="0" shapeId="0" xr:uid="{00000000-0006-0000-0400-000069000000}">
      <text>
        <r>
          <rPr>
            <sz val="11"/>
            <rFont val="Calibri"/>
          </rPr>
          <t>The Samsung Android device must have the latest available Samsung Android operating system (OS) installed.</t>
        </r>
      </text>
    </comment>
    <comment ref="J70" authorId="0" shapeId="0" xr:uid="{00000000-0006-0000-0400-00006A000000}">
      <text>
        <r>
          <rPr>
            <sz val="11"/>
            <rFont val="Calibri"/>
          </rPr>
          <t>Samsung Android</t>
        </r>
        <r>
          <rPr>
            <sz val="11"/>
            <color rgb="FF000000"/>
            <rFont val="Calibri"/>
          </rPr>
          <t>'</t>
        </r>
        <r>
          <rPr>
            <sz val="11"/>
            <color rgb="FF000000"/>
            <rFont val="Calibri"/>
          </rPr>
          <t>s Work profile must be configured to enable audit logging.</t>
        </r>
      </text>
    </comment>
    <comment ref="K70" authorId="0" shapeId="0" xr:uid="{00000000-0006-0000-0400-00006B000000}">
      <text>
        <r>
          <rPr>
            <sz val="11"/>
            <rFont val="Calibri"/>
          </rPr>
          <t>Samsung Android</t>
        </r>
        <r>
          <rPr>
            <sz val="11"/>
            <color rgb="FF000000"/>
            <rFont val="Calibri"/>
          </rPr>
          <t>'</t>
        </r>
        <r>
          <rPr>
            <sz val="11"/>
            <color rgb="FF000000"/>
            <rFont val="Calibri"/>
          </rPr>
          <t>s Work profile must be configured to enable audit logging.</t>
        </r>
      </text>
    </comment>
    <comment ref="J73" authorId="0" shapeId="0" xr:uid="{00000000-0006-0000-0400-00006C000000}">
      <text>
        <r>
          <rPr>
            <sz val="11"/>
            <rFont val="Calibri"/>
          </rPr>
          <t>Samsung Android</t>
        </r>
        <r>
          <rPr>
            <sz val="11"/>
            <color rgb="FF000000"/>
            <rFont val="Calibri"/>
          </rPr>
          <t>'</t>
        </r>
        <r>
          <rPr>
            <sz val="11"/>
            <color rgb="FF000000"/>
            <rFont val="Calibri"/>
          </rPr>
          <t>s Work profile must be configured to enable audit logging.</t>
        </r>
      </text>
    </comment>
    <comment ref="K73" authorId="0" shapeId="0" xr:uid="{00000000-0006-0000-0400-00006D000000}">
      <text>
        <r>
          <rPr>
            <sz val="11"/>
            <rFont val="Calibri"/>
          </rPr>
          <t>Samsung Android</t>
        </r>
        <r>
          <rPr>
            <sz val="11"/>
            <color rgb="FF000000"/>
            <rFont val="Calibri"/>
          </rPr>
          <t>'</t>
        </r>
        <r>
          <rPr>
            <sz val="11"/>
            <color rgb="FF000000"/>
            <rFont val="Calibri"/>
          </rPr>
          <t>s Work profile must be configured to enable audit logging.</t>
        </r>
      </text>
    </comment>
    <comment ref="J83" authorId="0" shapeId="0" xr:uid="{00000000-0006-0000-0400-00006E000000}">
      <text>
        <r>
          <rPr>
            <sz val="11"/>
            <rFont val="Calibri"/>
          </rPr>
          <t>The Samsung Android device work profile must be configured to disable the autofill services.</t>
        </r>
      </text>
    </comment>
    <comment ref="K83" authorId="0" shapeId="0" xr:uid="{00000000-0006-0000-0400-00006F000000}">
      <text>
        <r>
          <rPr>
            <sz val="11"/>
            <rFont val="Calibri"/>
          </rPr>
          <t>The Samsung Android device work profile must be configured to disable automatic completion of work space internet browser text input.</t>
        </r>
      </text>
    </comment>
    <comment ref="J84" authorId="0" shapeId="0" xr:uid="{00000000-0006-0000-0400-000070000000}">
      <text>
        <r>
          <rPr>
            <sz val="11"/>
            <rFont val="Calibri"/>
          </rPr>
          <t>The Samsung Android device work profile must be configured to disable the autofill services.</t>
        </r>
      </text>
    </comment>
    <comment ref="K84" authorId="0" shapeId="0" xr:uid="{00000000-0006-0000-0400-000071000000}">
      <text>
        <r>
          <rPr>
            <sz val="11"/>
            <rFont val="Calibri"/>
          </rPr>
          <t>The Samsung Android device work profile must be configured to disable automatic completion of work space internet browser text input.</t>
        </r>
      </text>
    </comment>
    <comment ref="J92" authorId="0" shapeId="0" xr:uid="{00000000-0006-0000-0400-000072000000}">
      <text>
        <r>
          <rPr>
            <sz val="11"/>
            <rFont val="Calibri"/>
          </rPr>
          <t>Samsung Android must be configured to disable USB mass storage mode.</t>
        </r>
      </text>
    </comment>
    <comment ref="K92" authorId="0" shapeId="0" xr:uid="{00000000-0006-0000-0400-000073000000}">
      <text>
        <r>
          <rPr>
            <sz val="11"/>
            <rFont val="Calibri"/>
          </rPr>
          <t>The Samsung Android device must be configured to disable all data signaling over [assignment: list of externally accessible hardware ports (for example, USB)].</t>
        </r>
      </text>
    </comment>
    <comment ref="L92" authorId="0" shapeId="0" xr:uid="{00000000-0006-0000-0400-000074000000}">
      <text>
        <r>
          <rPr>
            <sz val="11"/>
            <rFont val="Calibri"/>
          </rPr>
          <t>Samsung Android must be configured to disable USB mass storage mode.</t>
        </r>
      </text>
    </comment>
    <comment ref="M92" authorId="0" shapeId="0" xr:uid="{00000000-0006-0000-0400-000075000000}">
      <text>
        <r>
          <rPr>
            <sz val="11"/>
            <rFont val="Calibri"/>
          </rPr>
          <t>The Samsung Android device must be configured to disable all data signaling over [assignment: list of externally accessible hardware ports (for example, USB)].</t>
        </r>
      </text>
    </comment>
    <comment ref="J98" authorId="0" shapeId="0" xr:uid="{00000000-0006-0000-0400-000076000000}">
      <text>
        <r>
          <rPr>
            <sz val="11"/>
            <rFont val="Calibri"/>
          </rPr>
          <t>Samsung Android must be configured to not allow backup of all applications and configuration data to remote systems. (This requirement applies to the Work Profile for COPE.)
- Disable Data Sync Framework.</t>
        </r>
      </text>
    </comment>
    <comment ref="K98" authorId="0" shapeId="0" xr:uid="{00000000-0006-0000-0400-000077000000}">
      <text>
        <r>
          <rPr>
            <sz val="11"/>
            <rFont val="Calibri"/>
          </rPr>
          <t>Samsung Android must be configured to not allow backup of all applications and configuration data to locally connected systems.</t>
        </r>
      </text>
    </comment>
    <comment ref="L98" authorId="0" shapeId="0" xr:uid="{00000000-0006-0000-0400-000078000000}">
      <text>
        <r>
          <rPr>
            <sz val="11"/>
            <rFont val="Calibri"/>
          </rPr>
          <t>Samsung Android must be configured to not allow backup of all applications and configuration data to remote systems.
- Disable Backup Services.</t>
        </r>
      </text>
    </comment>
    <comment ref="M98" authorId="0" shapeId="0" xr:uid="{00000000-0006-0000-0400-000079000000}">
      <text>
        <r>
          <rPr>
            <sz val="11"/>
            <rFont val="Calibri"/>
          </rPr>
          <t>Samsung Android must be configured to not allow backup of all applications and configuration data to remote systems. (This requirement applies to the Work Profile for COPE.)
- Disable Data Sync Framework.</t>
        </r>
      </text>
    </comment>
    <comment ref="N98" authorId="0" shapeId="0" xr:uid="{00000000-0006-0000-0400-00007A000000}">
      <text>
        <r>
          <rPr>
            <sz val="11"/>
            <rFont val="Calibri"/>
          </rPr>
          <t>Samsung Android must be configured to not allow backup of all applications and configuration data to locally connected systems.</t>
        </r>
      </text>
    </comment>
    <comment ref="J99" authorId="0" shapeId="0" xr:uid="{00000000-0006-0000-0400-00007B000000}">
      <text>
        <r>
          <rPr>
            <sz val="11"/>
            <rFont val="Calibri"/>
          </rPr>
          <t>Samsung Android must be configured to not allow backup of all applications and configuration data to remote systems. (This requirement applies to the Work Profile for COPE.)
- Disable Data Sync Framework.</t>
        </r>
      </text>
    </comment>
    <comment ref="K99" authorId="0" shapeId="0" xr:uid="{00000000-0006-0000-0400-00007C000000}">
      <text>
        <r>
          <rPr>
            <sz val="11"/>
            <rFont val="Calibri"/>
          </rPr>
          <t>Samsung Android must be configured to not allow backup of all applications and configuration data to locally connected systems.</t>
        </r>
      </text>
    </comment>
    <comment ref="L99" authorId="0" shapeId="0" xr:uid="{00000000-0006-0000-0400-00007D000000}">
      <text>
        <r>
          <rPr>
            <sz val="11"/>
            <rFont val="Calibri"/>
          </rPr>
          <t>Samsung Android must be configured to not allow backup of all applications and configuration data to remote systems.
- Disable Backup Services.</t>
        </r>
      </text>
    </comment>
    <comment ref="M99" authorId="0" shapeId="0" xr:uid="{00000000-0006-0000-0400-00007E000000}">
      <text>
        <r>
          <rPr>
            <sz val="11"/>
            <rFont val="Calibri"/>
          </rPr>
          <t>Samsung Android must be configured to not allow backup of all applications and configuration data to remote systems. (This requirement applies to the Work Profile for COPE.)
- Disable Data Sync Framework.</t>
        </r>
      </text>
    </comment>
    <comment ref="N99" authorId="0" shapeId="0" xr:uid="{00000000-0006-0000-0400-00007F000000}">
      <text>
        <r>
          <rPr>
            <sz val="11"/>
            <rFont val="Calibri"/>
          </rPr>
          <t>Samsung Android must be configured to not allow backup of all applications and configuration data to locally connected systems.</t>
        </r>
      </text>
    </comment>
    <comment ref="J109" authorId="0" shapeId="0" xr:uid="{00000000-0006-0000-0400-000080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K109" authorId="0" shapeId="0" xr:uid="{00000000-0006-0000-0400-000083000000}">
      <text>
        <r>
          <rPr>
            <sz val="11"/>
            <rFont val="Calibri"/>
          </rPr>
          <t>Samsung Android 16 must disable wireless printing.</t>
        </r>
      </text>
    </comment>
    <comment ref="L109" authorId="0" shapeId="0" xr:uid="{00000000-0006-0000-0400-000084000000}">
      <text>
        <r>
          <rPr>
            <sz val="11"/>
            <rFont val="Calibri"/>
          </rPr>
          <t>Samsung Android must be configured to disable ad hoc wireless client-to-client connection capability.</t>
        </r>
      </text>
    </comment>
    <comment ref="M109" authorId="0" shapeId="0" xr:uid="{00000000-0006-0000-0400-000085000000}">
      <text>
        <r>
          <rPr>
            <sz val="11"/>
            <rFont val="Calibri"/>
          </rPr>
          <t>The Samsung Android device work profile must be configured to enforce the system application disable list.</t>
        </r>
      </text>
    </comment>
    <comment ref="N109" authorId="0" shapeId="0" xr:uid="{00000000-0006-0000-0400-000086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O109" authorId="0" shapeId="0" xr:uid="{00000000-0006-0000-0400-000087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P109" authorId="0" shapeId="0" xr:uid="{00000000-0006-0000-0400-000088000000}">
      <text>
        <r>
          <rPr>
            <sz val="11"/>
            <rFont val="Calibri"/>
          </rPr>
          <t>Samsung Android 16 must disable wireless printing.</t>
        </r>
      </text>
    </comment>
    <comment ref="Q109" authorId="0" shapeId="0" xr:uid="{00000000-0006-0000-0400-000089000000}">
      <text>
        <r>
          <rPr>
            <sz val="11"/>
            <rFont val="Calibri"/>
          </rPr>
          <t>Samsung Android must be configured to disable ad hoc wireless client-to-client connection capability.</t>
        </r>
      </text>
    </comment>
    <comment ref="R109" authorId="0" shapeId="0" xr:uid="{00000000-0006-0000-0400-00008A000000}">
      <text>
        <r>
          <rPr>
            <sz val="11"/>
            <rFont val="Calibri"/>
          </rPr>
          <t>The Samsung Android device work profile must be configured to enforce the system application disable list.</t>
        </r>
      </text>
    </comment>
    <comment ref="S109" authorId="0" shapeId="0" xr:uid="{00000000-0006-0000-0400-00008B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T109" authorId="0" shapeId="0" xr:uid="{00000000-0006-0000-0400-000081000000}">
      <text>
        <r>
          <rPr>
            <sz val="11"/>
            <rFont val="Calibri"/>
          </rPr>
          <t>The Samsung Android device must be configured to disable Wi-Fi Aware for Work Profile apps.</t>
        </r>
      </text>
    </comment>
    <comment ref="U109" authorId="0" shapeId="0" xr:uid="{00000000-0006-0000-0400-000082000000}">
      <text>
        <r>
          <rPr>
            <sz val="11"/>
            <rFont val="Calibri"/>
          </rPr>
          <t>The Samsung Android device must be configured to disable Wi-Fi Aware for Work Profile apps.</t>
        </r>
      </text>
    </comment>
    <comment ref="J110" authorId="0" shapeId="0" xr:uid="{00000000-0006-0000-0400-00008C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K110" authorId="0" shapeId="0" xr:uid="{00000000-0006-0000-0400-000091000000}">
      <text>
        <r>
          <rPr>
            <sz val="11"/>
            <rFont val="Calibri"/>
          </rPr>
          <t>Samsung Android must be configured to enable authentication of personal hotspot connections to the device using a preshared key.</t>
        </r>
      </text>
    </comment>
    <comment ref="L110" authorId="0" shapeId="0" xr:uid="{00000000-0006-0000-0400-000092000000}">
      <text>
        <r>
          <rPr>
            <sz val="11"/>
            <rFont val="Calibri"/>
          </rPr>
          <t>Samsung Android 16 must disable wireless printing.</t>
        </r>
      </text>
    </comment>
    <comment ref="M110" authorId="0" shapeId="0" xr:uid="{00000000-0006-0000-0400-000093000000}">
      <text>
        <r>
          <rPr>
            <sz val="11"/>
            <rFont val="Calibri"/>
          </rPr>
          <t>Samsung Android must be configured to disable ad hoc wireless client-to-client connection capability.</t>
        </r>
      </text>
    </comment>
    <comment ref="N110" authorId="0" shapeId="0" xr:uid="{00000000-0006-0000-0400-000094000000}">
      <text>
        <r>
          <rPr>
            <sz val="11"/>
            <rFont val="Calibri"/>
          </rPr>
          <t>The Samsung Android device work profile must be configured to enforce the system application disable list.</t>
        </r>
      </text>
    </comment>
    <comment ref="O110" authorId="0" shapeId="0" xr:uid="{00000000-0006-0000-0400-000095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P110" authorId="0" shapeId="0" xr:uid="{00000000-0006-0000-0400-000096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Q110" authorId="0" shapeId="0" xr:uid="{00000000-0006-0000-0400-000097000000}">
      <text>
        <r>
          <rPr>
            <sz val="11"/>
            <rFont val="Calibri"/>
          </rPr>
          <t>Samsung Android must be configured to enable authentication of personal hotspot connections to the device using a preshared key.</t>
        </r>
      </text>
    </comment>
    <comment ref="R110" authorId="0" shapeId="0" xr:uid="{00000000-0006-0000-0400-000098000000}">
      <text>
        <r>
          <rPr>
            <sz val="11"/>
            <rFont val="Calibri"/>
          </rPr>
          <t>Samsung Android 16 must disable wireless printing.</t>
        </r>
      </text>
    </comment>
    <comment ref="S110" authorId="0" shapeId="0" xr:uid="{00000000-0006-0000-0400-000099000000}">
      <text>
        <r>
          <rPr>
            <sz val="11"/>
            <rFont val="Calibri"/>
          </rPr>
          <t>Samsung Android must be configured to disable ad hoc wireless client-to-client connection capability.</t>
        </r>
      </text>
    </comment>
    <comment ref="T110" authorId="0" shapeId="0" xr:uid="{00000000-0006-0000-0400-00009A000000}">
      <text>
        <r>
          <rPr>
            <sz val="11"/>
            <rFont val="Calibri"/>
          </rPr>
          <t>The Samsung Android device work profile must be configured to enforce the system application disable list.</t>
        </r>
      </text>
    </comment>
    <comment ref="U110" authorId="0" shapeId="0" xr:uid="{00000000-0006-0000-0400-00009B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V110" authorId="0" shapeId="0" xr:uid="{00000000-0006-0000-0400-00008D000000}">
      <text>
        <r>
          <rPr>
            <sz val="11"/>
            <rFont val="Calibri"/>
          </rPr>
          <t>Samsung Android 16 must implement the management setting: disable the Bluetooth radio.</t>
        </r>
      </text>
    </comment>
    <comment ref="W110" authorId="0" shapeId="0" xr:uid="{00000000-0006-0000-0400-00008E000000}">
      <text>
        <r>
          <rPr>
            <sz val="11"/>
            <rFont val="Calibri"/>
          </rPr>
          <t>The Samsung Android device must be configured to disable Wi-Fi Aware for Work Profile apps.</t>
        </r>
      </text>
    </comment>
    <comment ref="X110" authorId="0" shapeId="0" xr:uid="{00000000-0006-0000-0400-00008F000000}">
      <text>
        <r>
          <rPr>
            <sz val="11"/>
            <rFont val="Calibri"/>
          </rPr>
          <t>Samsung Android 16 must implement the management setting: disable the Bluetooth radio.</t>
        </r>
      </text>
    </comment>
    <comment ref="Y110" authorId="0" shapeId="0" xr:uid="{00000000-0006-0000-0400-000090000000}">
      <text>
        <r>
          <rPr>
            <sz val="11"/>
            <rFont val="Calibri"/>
          </rPr>
          <t>The Samsung Android device must be configured to disable Wi-Fi Aware for Work Profile apps.</t>
        </r>
      </text>
    </comment>
    <comment ref="J117" authorId="0" shapeId="0" xr:uid="{00000000-0006-0000-0400-00009C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K117" authorId="0" shapeId="0" xr:uid="{00000000-0006-0000-0400-00009D000000}">
      <text>
        <r>
          <rPr>
            <sz val="11"/>
            <rFont val="Calibri"/>
          </rPr>
          <t>The Samsung Android device must be configured to enforce that Wi-Fi Sharing is disabled.</t>
        </r>
      </text>
    </comment>
    <comment ref="L117" authorId="0" shapeId="0" xr:uid="{00000000-0006-0000-0400-00009E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M117" authorId="0" shapeId="0" xr:uid="{00000000-0006-0000-0400-00009F000000}">
      <text>
        <r>
          <rPr>
            <sz val="11"/>
            <rFont val="Calibri"/>
          </rPr>
          <t>Samsung Android must not accept the certificate when it cannot establish a connection to determine the validity of a certificate.</t>
        </r>
      </text>
    </comment>
    <comment ref="N117" authorId="0" shapeId="0" xr:uid="{00000000-0006-0000-0400-0000A0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O117" authorId="0" shapeId="0" xr:uid="{00000000-0006-0000-0400-0000A1000000}">
      <text>
        <r>
          <rPr>
            <sz val="11"/>
            <rFont val="Calibri"/>
          </rPr>
          <t>The Samsung Android device must be configured to enforce that Wi-Fi Sharing is disabled.</t>
        </r>
      </text>
    </comment>
    <comment ref="P117" authorId="0" shapeId="0" xr:uid="{00000000-0006-0000-0400-0000A2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Q117" authorId="0" shapeId="0" xr:uid="{00000000-0006-0000-0400-0000A3000000}">
      <text>
        <r>
          <rPr>
            <sz val="11"/>
            <rFont val="Calibri"/>
          </rPr>
          <t>Samsung Android must not accept the certificate when it cannot establish a connection to determine the validity of a certificate.</t>
        </r>
      </text>
    </comment>
    <comment ref="J125" authorId="0" shapeId="0" xr:uid="{00000000-0006-0000-0400-0000A4000000}">
      <text>
        <r>
          <rPr>
            <sz val="11"/>
            <rFont val="Calibri"/>
          </rPr>
          <t>Samsung Android device users must complete required training.</t>
        </r>
      </text>
    </comment>
    <comment ref="K125" authorId="0" shapeId="0" xr:uid="{00000000-0006-0000-0400-0000A5000000}">
      <text>
        <r>
          <rPr>
            <sz val="11"/>
            <rFont val="Calibri"/>
          </rPr>
          <t>Samsung Android device users must complete required training.</t>
        </r>
      </text>
    </comment>
    <comment ref="J126" authorId="0" shapeId="0" xr:uid="{00000000-0006-0000-0400-0000A6000000}">
      <text>
        <r>
          <rPr>
            <sz val="11"/>
            <rFont val="Calibri"/>
          </rPr>
          <t>Samsung Android device users must complete required training.</t>
        </r>
      </text>
    </comment>
    <comment ref="K126" authorId="0" shapeId="0" xr:uid="{00000000-0006-0000-0400-0000A7000000}">
      <text>
        <r>
          <rPr>
            <sz val="11"/>
            <rFont val="Calibri"/>
          </rPr>
          <t>Samsung Android device users must complete required training.</t>
        </r>
      </text>
    </comment>
  </commentList>
</comments>
</file>

<file path=xl/sharedStrings.xml><?xml version="1.0" encoding="utf-8"?>
<sst xmlns="http://schemas.openxmlformats.org/spreadsheetml/2006/main" count="3129" uniqueCount="1248">
  <si>
    <t>Id</t>
  </si>
  <si>
    <t>Title</t>
  </si>
  <si>
    <t>Severity</t>
  </si>
  <si>
    <t>Component</t>
  </si>
  <si>
    <t>MoSCoW</t>
  </si>
  <si>
    <t>OpsImpact</t>
  </si>
  <si>
    <t>Phase</t>
  </si>
  <si>
    <t>ImplStatus</t>
  </si>
  <si>
    <t>Notes</t>
  </si>
  <si>
    <t>Remediation</t>
  </si>
  <si>
    <t>Description</t>
  </si>
  <si>
    <t>Audit</t>
  </si>
  <si>
    <t>Status</t>
  </si>
  <si>
    <t>LogID</t>
  </si>
  <si>
    <t>V-276535</t>
  </si>
  <si>
    <r>
      <rPr>
        <sz val="11"/>
        <rFont val="Calibri"/>
      </rPr>
      <t>Samsung Android 16 must disable the use of assistants (including Samsung Assistant) unless required to meet Section 508 compliance requirements.</t>
    </r>
  </si>
  <si>
    <t>CAT III (Low)</t>
  </si>
  <si>
    <t>COBO</t>
  </si>
  <si>
    <t>Unassigned</t>
  </si>
  <si>
    <t>Unassessed</t>
  </si>
  <si>
    <t>Pending</t>
  </si>
  <si>
    <t/>
  </si>
  <si>
    <r>
      <rPr>
        <sz val="11"/>
        <color rgb="FF000000"/>
        <rFont val="Calibri"/>
      </rPr>
      <t>Configure the Samsung Android 16 device to disable the use of all assistants.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procedures:</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Samsung Play Store.</t>
    </r>
    <r>
      <rPr>
        <sz val="11"/>
        <color rgb="FF000000"/>
        <rFont val="Calibri"/>
      </rPr>
      <t xml:space="preserve">
</t>
    </r>
    <r>
      <rPr>
        <sz val="11"/>
        <color rgb="FF000000"/>
        <rFont val="Calibri"/>
      </rPr>
      <t>COPE procedures:</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Samsung Play Store.</t>
    </r>
    <r>
      <rPr>
        <sz val="11"/>
        <color rgb="FF000000"/>
        <rFont val="Calibri"/>
      </rPr>
      <t xml:space="preserve">
</t>
    </r>
    <r>
      <rPr>
        <sz val="11"/>
        <color rgb="FF000000"/>
        <rFont val="Calibri"/>
      </rPr>
      <t>Note: This control also disables Gemini from being invoked if it was previously installed.</t>
    </r>
    <r>
      <rPr>
        <sz val="11"/>
        <color rgb="FF000000"/>
        <rFont val="Calibri"/>
      </rPr>
      <t xml:space="preserve">
</t>
    </r>
    <r>
      <rPr>
        <sz val="11"/>
        <color rgb="FF000000"/>
        <rFont val="Calibri"/>
      </rPr>
      <t>API: addUserRestriction, DISALLOW_ASSIST_CONTENT</t>
    </r>
  </si>
  <si>
    <r>
      <rPr>
        <sz val="11"/>
        <color rgb="FF000000"/>
        <rFont val="Calibri"/>
      </rPr>
      <t>The use of assistants could expose sensitive DOD data to cloud 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</si>
  <si>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the use of assistants has been disabled.</t>
    </r>
    <r>
      <rPr>
        <sz val="11"/>
        <color rgb="FF000000"/>
        <rFont val="Calibri"/>
      </rPr>
      <t xml:space="preserve">
</t>
    </r>
    <r>
      <rPr>
        <sz val="11"/>
        <color rgb="FF000000"/>
        <rFont val="Calibri"/>
      </rPr>
      <t>This check procedure is performed on the device management tool and the Samsung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COBO/COPE procedures:</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Samsung Play Store has not been added to the allowlist.</t>
    </r>
    <r>
      <rPr>
        <sz val="11"/>
        <color rgb="FF000000"/>
        <rFont val="Calibri"/>
      </rPr>
      <t xml:space="preserve">
</t>
    </r>
    <r>
      <rPr>
        <sz val="11"/>
        <color rgb="FF000000"/>
        <rFont val="Calibri"/>
      </rPr>
      <t xml:space="preserve">On the managed Samsung Android 16 device: </t>
    </r>
    <r>
      <rPr>
        <sz val="11"/>
        <color rgb="FF000000"/>
        <rFont val="Calibri"/>
      </rPr>
      <t xml:space="preserve">
</t>
    </r>
    <r>
      <rPr>
        <sz val="11"/>
        <color rgb="FF000000"/>
        <rFont val="Calibri"/>
      </rPr>
      <t>1. Try to invoke the Google Assistant and note that it will not execute.</t>
    </r>
    <r>
      <rPr>
        <sz val="11"/>
        <color rgb="FF000000"/>
        <rFont val="Calibri"/>
      </rPr>
      <t xml:space="preserve">
</t>
    </r>
    <r>
      <rPr>
        <sz val="11"/>
        <color rgb="FF000000"/>
        <rFont val="Calibri"/>
      </rPr>
      <t>2. Verify the Gemini app is not installed and that it is not listed in the Managed Samsung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</si>
  <si>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V-276536</t>
  </si>
  <si>
    <r>
      <rPr>
        <sz val="11"/>
        <rFont val="Calibri"/>
      </rPr>
      <t>Samsung Android must be configured to disable all Bluetooth profiles except for Headset Profile (HSP), Hands-Free Profile (HFP), Serial Port Profile (SPP), Advanced Audio Distribution Profile (A2DP), Audio/Video Remote Control Profile (AVRCP), and Phone Book Access Profile (PBAP).</t>
    </r>
  </si>
  <si>
    <r>
      <rPr>
        <sz val="11"/>
        <color rgb="FF000000"/>
        <rFont val="Calibri"/>
      </rPr>
      <t>Configure the Samsung Android devices to disable Bluetooth, or if the AO has approved the use of Bluetooth (for example, for hands-free use), train users to only pair devices that support HSP, HFP, SPP, A2DP, AVRCP, and PBAP profiles.</t>
    </r>
    <r>
      <rPr>
        <sz val="11"/>
        <color rgb="FF000000"/>
        <rFont val="Calibri"/>
      </rPr>
      <t xml:space="preserve">
</t>
    </r>
    <r>
      <rPr>
        <sz val="11"/>
        <color rgb="FF000000"/>
        <rFont val="Calibri"/>
      </rPr>
      <t>On the management tool, in the device restrictions section, set "Bluetooth" to the AO-approved selection: "Allow" if the AO has approved the use of Bluetooth or "Disallow" if the AO has not approved its use.</t>
    </r>
    <r>
      <rPr>
        <sz val="11"/>
        <color rgb="FF000000"/>
        <rFont val="Calibri"/>
      </rPr>
      <t xml:space="preserve">
</t>
    </r>
    <r>
      <rPr>
        <sz val="11"/>
        <color rgb="FF000000"/>
        <rFont val="Calibri"/>
      </rPr>
      <t>The user training requirement is satisfied in requirement KNOX-16-009400.</t>
    </r>
    <r>
      <rPr>
        <sz val="11"/>
        <color rgb="FF000000"/>
        <rFont val="Calibri"/>
      </rPr>
      <t xml:space="preserve">
</t>
    </r>
    <r>
      <rPr>
        <sz val="11"/>
        <color rgb="FF000000"/>
        <rFont val="Calibri"/>
      </rPr>
      <t>If a COBO deployment requires the use of specific Bluetooth profiles, Knox Platform for Enterprise (KPE) can be used to allow them in a STIG-approved configuration. In this case, do not configure this policy, and instead replace with KPE policy (innately by the management tool or via Knox Service Plugin [KSP]) "Add Bluetooth UUIDs To White List " with values "HSP_UUID, HFP_UUID, SPP_UUID, A2DP_ADVAUDIODIST_UUID, AVRCP_CONTROLLER_UUID, AVRCP_TARGET_UUID" and default blacklist as "enable".</t>
    </r>
    <r>
      <rPr>
        <sz val="11"/>
        <color rgb="FF000000"/>
        <rFont val="Calibri"/>
      </rPr>
      <t xml:space="preserve">
</t>
    </r>
    <r>
      <rPr>
        <sz val="11"/>
        <color rgb="FF000000"/>
        <rFont val="Calibri"/>
      </rPr>
      <t>API: addUserRestriction, DISALLOW_BLUETOOTH</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</si>
  <si>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FMT_SMF_EXT.1.1/BLUETOOTH BT-8</t>
    </r>
  </si>
  <si>
    <r>
      <rPr>
        <sz val="11"/>
        <color rgb="FF000000"/>
        <rFont val="Calibri"/>
      </rPr>
      <t>Review the Samsung documentation and inspect the configuration to verify the Samsung Android devices are paired only with devices that support HSP, HFP, SPP, A2DP, AVRCP, and PBAP Bluetooth profiles.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"Bluetooth" is set to the AO-approved selection: "Allow" if the AO has approved the use of Bluetooth or "Disallow" if the AO has not approved its use.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all listed paired Bluetooth devices use only authorized Bluetooth profiles.</t>
    </r>
    <r>
      <rPr>
        <sz val="11"/>
        <color rgb="FF000000"/>
        <rFont val="Calibri"/>
      </rPr>
      <t xml:space="preserve">
</t>
    </r>
    <r>
      <rPr>
        <sz val="11"/>
        <color rgb="FF000000"/>
        <rFont val="Calibri"/>
      </rPr>
      <t>If on the management tool "Bluetooth" is not set to the AO-approved value, or the Samsung Android device is paired with a device that uses unauthorized Bluetooth profiles, this is a finding.</t>
    </r>
  </si>
  <si>
    <t>V-276537</t>
  </si>
  <si>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</si>
  <si>
    <t>CAT II (Medium)</t>
  </si>
  <si>
    <r>
      <rPr>
        <sz val="11"/>
        <color rgb="FF000000"/>
        <rFont val="Calibri"/>
      </rPr>
      <t>COPE:</t>
    </r>
    <r>
      <rPr>
        <sz val="11"/>
        <color rgb="FF000000"/>
        <rFont val="Calibri"/>
      </rPr>
      <t xml:space="preserve">
</t>
    </r>
    <r>
      <rPr>
        <sz val="11"/>
        <color rgb="FF000000"/>
        <rFont val="Calibri"/>
      </rPr>
      <t>Configure the Samsung Android devices' Work profile to prevent users from removing DOD root and intermediate PKI certificates.</t>
    </r>
    <r>
      <rPr>
        <sz val="11"/>
        <color rgb="FF000000"/>
        <rFont val="Calibri"/>
      </rPr>
      <t xml:space="preserve">
</t>
    </r>
    <r>
      <rPr>
        <sz val="11"/>
        <color rgb="FF000000"/>
        <rFont val="Calibri"/>
      </rPr>
      <t>On the management tool, in the Work profile restrictions, set "Configure credentials" to "Disallow".</t>
    </r>
    <r>
      <rPr>
        <sz val="11"/>
        <color rgb="FF000000"/>
        <rFont val="Calibri"/>
      </rPr>
      <t xml:space="preserve">
</t>
    </r>
    <r>
      <rPr>
        <sz val="11"/>
        <color rgb="FF000000"/>
        <rFont val="Calibri"/>
      </rPr>
      <t>COBO:</t>
    </r>
    <r>
      <rPr>
        <sz val="11"/>
        <color rgb="FF000000"/>
        <rFont val="Calibri"/>
      </rPr>
      <t xml:space="preserve">
</t>
    </r>
    <r>
      <rPr>
        <sz val="11"/>
        <color rgb="FF000000"/>
        <rFont val="Calibri"/>
      </rPr>
      <t>Configure the Samsung Android devices to prevent users from removing DOD root and intermediate PKI certificates.</t>
    </r>
    <r>
      <rPr>
        <sz val="11"/>
        <color rgb="FF000000"/>
        <rFont val="Calibri"/>
      </rPr>
      <t xml:space="preserve">
</t>
    </r>
    <r>
      <rPr>
        <sz val="11"/>
        <color rgb="FF000000"/>
        <rFont val="Calibri"/>
      </rPr>
      <t>On the management tool, in the device restrictions, set "Configure credentials" to "Disallow".</t>
    </r>
    <r>
      <rPr>
        <sz val="11"/>
        <color rgb="FF000000"/>
        <rFont val="Calibri"/>
      </rPr>
      <t xml:space="preserve">
</t>
    </r>
    <r>
      <rPr>
        <sz val="11"/>
        <color rgb="FF000000"/>
        <rFont val="Calibri"/>
      </rPr>
      <t>API: addUserRestriction, DISALLOW_CONFIG_CREDENTIALS</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</si>
  <si>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</si>
  <si>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COPE:</t>
    </r>
    <r>
      <rPr>
        <sz val="11"/>
        <color rgb="FF000000"/>
        <rFont val="Calibri"/>
      </rPr>
      <t xml:space="preserve">
</t>
    </r>
    <r>
      <rPr>
        <sz val="11"/>
        <color rgb="FF000000"/>
        <rFont val="Calibri"/>
      </rPr>
      <t>Review the configuration to determine if the Samsung Android devices' Work profile is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System tab, verify no listed certificate in the Work profile can be untrusted.</t>
    </r>
    <r>
      <rPr>
        <sz val="11"/>
        <color rgb="FF000000"/>
        <rFont val="Calibri"/>
      </rPr>
      <t xml:space="preserve">
</t>
    </r>
    <r>
      <rPr>
        <sz val="11"/>
        <color rgb="FF000000"/>
        <rFont val="Calibri"/>
      </rPr>
      <t>3. In the User tab, verify no listed certificate in the Work profile can be removed.</t>
    </r>
    <r>
      <rPr>
        <sz val="11"/>
        <color rgb="FF000000"/>
        <rFont val="Calibri"/>
      </rPr>
      <t xml:space="preserve">
</t>
    </r>
    <r>
      <rPr>
        <sz val="11"/>
        <color rgb="FF000000"/>
        <rFont val="Calibri"/>
      </rPr>
      <t>If on the management tool the device "Configure credentials" is not set to "Disallow", or on the Samsung Android device a certificate can be untrusted or removed, this is a finding.</t>
    </r>
    <r>
      <rPr>
        <sz val="11"/>
        <color rgb="FF000000"/>
        <rFont val="Calibri"/>
      </rPr>
      <t xml:space="preserve">
</t>
    </r>
    <r>
      <rPr>
        <sz val="11"/>
        <color rgb="FF000000"/>
        <rFont val="Calibri"/>
      </rPr>
      <t>COBO:</t>
    </r>
    <r>
      <rPr>
        <sz val="11"/>
        <color rgb="FF000000"/>
        <rFont val="Calibri"/>
      </rPr>
      <t xml:space="preserve">
</t>
    </r>
    <r>
      <rPr>
        <sz val="11"/>
        <color rgb="FF000000"/>
        <rFont val="Calibri"/>
      </rPr>
      <t>Review the configuration to determine if the Samsung Android devices are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System tab, verify no listed certificate in the device can be untrusted.</t>
    </r>
    <r>
      <rPr>
        <sz val="11"/>
        <color rgb="FF000000"/>
        <rFont val="Calibri"/>
      </rPr>
      <t xml:space="preserve">
</t>
    </r>
    <r>
      <rPr>
        <sz val="11"/>
        <color rgb="FF000000"/>
        <rFont val="Calibri"/>
      </rPr>
      <t>3. In the User tab, verify no listed certificate in the device can be removed.</t>
    </r>
    <r>
      <rPr>
        <sz val="11"/>
        <color rgb="FF000000"/>
        <rFont val="Calibri"/>
      </rPr>
      <t xml:space="preserve">
</t>
    </r>
    <r>
      <rPr>
        <sz val="11"/>
        <color rgb="FF000000"/>
        <rFont val="Calibri"/>
      </rPr>
      <t>If on the management tool in the device restrictions "Configure credentials" is not set to "Disallow", or on the Samsung Android device a certificate can be untrusted or removed, this is a finding.</t>
    </r>
  </si>
  <si>
    <t>V-276538</t>
  </si>
  <si>
    <r>
      <rPr>
        <sz val="11"/>
        <rFont val="Calibri"/>
      </rPr>
      <t>Samsung Android must be configured to disallow configuration of the device</t>
    </r>
    <r>
      <rPr>
        <sz val="11"/>
        <color rgb="FF000000"/>
        <rFont val="Calibri"/>
      </rPr>
      <t>'</t>
    </r>
    <r>
      <rPr>
        <sz val="11"/>
        <color rgb="FF000000"/>
        <rFont val="Calibri"/>
      </rPr>
      <t>s date and time.</t>
    </r>
  </si>
  <si>
    <r>
      <rPr>
        <sz val="11"/>
        <color rgb="FF000000"/>
        <rFont val="Calibri"/>
      </rPr>
      <t>Configure the Samsung Android devices to disallow users from changing the date and time.</t>
    </r>
    <r>
      <rPr>
        <sz val="11"/>
        <color rgb="FF000000"/>
        <rFont val="Calibri"/>
      </rPr>
      <t xml:space="preserve">
</t>
    </r>
    <r>
      <rPr>
        <sz val="11"/>
        <color rgb="FF000000"/>
        <rFont val="Calibri"/>
      </rPr>
      <t>On the management tool, in the device restrictions, set "Configure Date/Time" to "Disallow".</t>
    </r>
    <r>
      <rPr>
        <sz val="11"/>
        <color rgb="FF000000"/>
        <rFont val="Calibri"/>
      </rPr>
      <t xml:space="preserve">
</t>
    </r>
    <r>
      <rPr>
        <sz val="11"/>
        <color rgb="FF000000"/>
        <rFont val="Calibri"/>
      </rPr>
      <t>API: addUserRestriction, DISALLOW_CONFIG_DATE_TIME</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</si>
  <si>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Periodically synchronizing internal clocks with an authoritative time source is necessary to correctly correlate the timing of events that occur across the enterprise. The three authoritative time sources for Samsung Android are an authoritative time server that is synchronized with redundant United States Naval Observatory (USNO) time servers as designated for the appropriate DOD network (NIPRNet or SIPRNet), the Global Positioning System (GPS), or the wireless carrier.</t>
    </r>
    <r>
      <rPr>
        <sz val="11"/>
        <color rgb="FF000000"/>
        <rFont val="Calibri"/>
      </rPr>
      <t xml:space="preserve">
</t>
    </r>
    <r>
      <rPr>
        <sz val="11"/>
        <color rgb="FF000000"/>
        <rFont val="Calibri"/>
      </rPr>
      <t>Time stamps generated by the audit system in Samsung Android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</si>
  <si>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disallowing the users from changing the date and time.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"Configure Date/Time"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"Automatic date and time" is on and the user cannot disable it.</t>
    </r>
    <r>
      <rPr>
        <sz val="11"/>
        <color rgb="FF000000"/>
        <rFont val="Calibri"/>
      </rPr>
      <t xml:space="preserve">
</t>
    </r>
    <r>
      <rPr>
        <sz val="11"/>
        <color rgb="FF000000"/>
        <rFont val="Calibri"/>
      </rPr>
      <t>If on the management tool "Configure Date/Time" is not set to "Disallow", or on the Samsung Android device "Automatic date and time" is not set or the user can disable it, this is a finding.</t>
    </r>
  </si>
  <si>
    <t>V-276539</t>
  </si>
  <si>
    <r>
      <rPr>
        <sz val="11"/>
        <rFont val="Calibri"/>
      </rPr>
      <t>Samsung Android must be configured to enable authentication of personal hotspot connections to the device using a preshared key.</t>
    </r>
  </si>
  <si>
    <r>
      <rPr>
        <sz val="11"/>
        <color rgb="FF000000"/>
        <rFont val="Calibri"/>
      </rPr>
      <t>This is a "User-Based Enforcement (UBE)" control.</t>
    </r>
    <r>
      <rPr>
        <sz val="11"/>
        <color rgb="FF000000"/>
        <rFont val="Calibri"/>
      </rPr>
      <t xml:space="preserve">
</t>
    </r>
    <r>
      <rPr>
        <sz val="11"/>
        <color rgb="FF000000"/>
        <rFont val="Calibri"/>
      </rPr>
      <t xml:space="preserve">Train users to not change the default Wi-Fi hotspot security setting: 15-character complex Wi-Fi hotspot preshared key (password) ("WPA2/WPA3-Personal" or WPA3-Personal"). (KNOX-16-009400). </t>
    </r>
    <r>
      <rPr>
        <sz val="11"/>
        <color rgb="FF000000"/>
        <rFont val="Calibri"/>
      </rPr>
      <t xml:space="preserve">
</t>
    </r>
    <r>
      <rPr>
        <sz val="11"/>
        <color rgb="FF000000"/>
        <rFont val="Calibri"/>
      </rPr>
      <t>If the required preshared key is not set up, train users to use the following procedure to set up the required setting:</t>
    </r>
    <r>
      <rPr>
        <sz val="11"/>
        <color rgb="FF000000"/>
        <rFont val="Calibri"/>
      </rPr>
      <t xml:space="preserve">
</t>
    </r>
    <r>
      <rPr>
        <sz val="11"/>
        <color rgb="FF000000"/>
        <rFont val="Calibri"/>
      </rPr>
      <t xml:space="preserve">- Go to Settings &gt;&gt; Network &amp; Internet &gt;&gt; Hotspot &amp; tethering. </t>
    </r>
    <r>
      <rPr>
        <sz val="11"/>
        <color rgb="FF000000"/>
        <rFont val="Calibri"/>
      </rPr>
      <t xml:space="preserve">
</t>
    </r>
    <r>
      <rPr>
        <sz val="11"/>
        <color rgb="FF000000"/>
        <rFont val="Calibri"/>
      </rPr>
      <t>- Enable "Wi-Fi hotspot".</t>
    </r>
    <r>
      <rPr>
        <sz val="11"/>
        <color rgb="FF000000"/>
        <rFont val="Calibri"/>
      </rPr>
      <t xml:space="preserve">
</t>
    </r>
    <r>
      <rPr>
        <sz val="11"/>
        <color rgb="FF000000"/>
        <rFont val="Calibri"/>
      </rPr>
      <t>- Tap on "Wi-Fi Hotspot" to the left of the slide to bring up the configuration options.</t>
    </r>
    <r>
      <rPr>
        <sz val="11"/>
        <color rgb="FF000000"/>
        <rFont val="Calibri"/>
      </rPr>
      <t xml:space="preserve">
</t>
    </r>
    <r>
      <rPr>
        <sz val="11"/>
        <color rgb="FF000000"/>
        <rFont val="Calibri"/>
      </rPr>
      <t>- Click the "Security" link and select "WPA2/WPA3-Personal" or "WPA3-Personal".</t>
    </r>
    <r>
      <rPr>
        <sz val="11"/>
        <color rgb="FF000000"/>
        <rFont val="Calibri"/>
      </rPr>
      <t xml:space="preserve">
</t>
    </r>
    <r>
      <rPr>
        <sz val="11"/>
        <color rgb="FF000000"/>
        <rFont val="Calibri"/>
      </rPr>
      <t>API: addUserRestriction, DISALLOW_CONFIG_TETHERING</t>
    </r>
  </si>
  <si>
    <r>
      <rPr>
        <sz val="11"/>
        <color rgb="FF000000"/>
        <rFont val="Calibri"/>
      </rPr>
      <t>If no authentication is required to establish personal hotspot connections (Wi-Fi and Bluetooth),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 and it is recommended this functionality be disabled by default.</t>
    </r>
    <r>
      <rPr>
        <sz val="11"/>
        <color rgb="FF000000"/>
        <rFont val="Calibri"/>
      </rPr>
      <t xml:space="preserve">
</t>
    </r>
    <r>
      <rPr>
        <sz val="11"/>
        <color rgb="FF000000"/>
        <rFont val="Calibri"/>
      </rPr>
      <t>SFR ID: FMT_SMF.1.1 #41</t>
    </r>
  </si>
  <si>
    <r>
      <rPr>
        <sz val="11"/>
        <color rgb="FF000000"/>
        <rFont val="Calibri"/>
      </rPr>
      <t>This is a "User-Based Enforcement (UBE)" control.</t>
    </r>
    <r>
      <rPr>
        <sz val="11"/>
        <color rgb="FF000000"/>
        <rFont val="Calibri"/>
      </rPr>
      <t xml:space="preserve">
</t>
    </r>
    <r>
      <rPr>
        <sz val="11"/>
        <color rgb="FF000000"/>
        <rFont val="Calibri"/>
      </rPr>
      <t>Check a sample of Samsung phones at the site and verify the Wi-Fi hotspot preshared key (password) is set to "WPA2/WPA3-Personal" or "WPA3-Personal".</t>
    </r>
    <r>
      <rPr>
        <sz val="11"/>
        <color rgb="FF000000"/>
        <rFont val="Calibri"/>
      </rPr>
      <t xml:space="preserve">
</t>
    </r>
    <r>
      <rPr>
        <sz val="11"/>
        <color rgb="FF000000"/>
        <rFont val="Calibri"/>
      </rPr>
      <t>- Go to Settings &gt;&gt; Connections &gt;&gt; Mobile Hotspot and Tethering &gt;&gt; Mobile Hotspot.</t>
    </r>
    <r>
      <rPr>
        <sz val="11"/>
        <color rgb="FF000000"/>
        <rFont val="Calibri"/>
      </rPr>
      <t xml:space="preserve">
</t>
    </r>
    <r>
      <rPr>
        <sz val="11"/>
        <color rgb="FF000000"/>
        <rFont val="Calibri"/>
      </rPr>
      <t>- Select Network name &gt;&gt; Password &gt;&gt; Band.</t>
    </r>
    <r>
      <rPr>
        <sz val="11"/>
        <color rgb="FF000000"/>
        <rFont val="Calibri"/>
      </rPr>
      <t xml:space="preserve">
</t>
    </r>
    <r>
      <rPr>
        <sz val="11"/>
        <color rgb="FF000000"/>
        <rFont val="Calibri"/>
      </rPr>
      <t>- Click the "Security" link, and verify either "WPA2/WPA3-Personal" or "WPA3-Personal" have been selected.</t>
    </r>
    <r>
      <rPr>
        <sz val="11"/>
        <color rgb="FF000000"/>
        <rFont val="Calibri"/>
      </rPr>
      <t xml:space="preserve">
</t>
    </r>
    <r>
      <rPr>
        <sz val="11"/>
        <color rgb="FF000000"/>
        <rFont val="Calibri"/>
      </rPr>
      <t>If the Wi-Fi hotspot security is not set to "WPA2/WPA3-Personal" or "WPA3-Personal", this is a finding.</t>
    </r>
  </si>
  <si>
    <t>V-276540</t>
  </si>
  <si>
    <r>
      <rPr>
        <sz val="11"/>
        <rFont val="Calibri"/>
      </rPr>
      <t>Samsung Android must be configured to disable developer modes.</t>
    </r>
  </si>
  <si>
    <r>
      <rPr>
        <sz val="11"/>
        <color rgb="FF000000"/>
        <rFont val="Calibri"/>
      </rPr>
      <t>Configure the Samsung Android devices to disable developer modes.</t>
    </r>
    <r>
      <rPr>
        <sz val="11"/>
        <color rgb="FF000000"/>
        <rFont val="Calibri"/>
      </rPr>
      <t xml:space="preserve">
</t>
    </r>
    <r>
      <rPr>
        <sz val="11"/>
        <color rgb="FF000000"/>
        <rFont val="Calibri"/>
      </rPr>
      <t>On the management tool, in the device restrictions, set "Debugging Features" to "Disallow".</t>
    </r>
    <r>
      <rPr>
        <sz val="11"/>
        <color rgb="FF000000"/>
        <rFont val="Calibri"/>
      </rPr>
      <t xml:space="preserve">
</t>
    </r>
    <r>
      <rPr>
        <sz val="11"/>
        <color rgb="FF000000"/>
        <rFont val="Calibri"/>
      </rPr>
      <t>API: addUserRestriction, DISALLOW_DEBUGGING_FEATURES</t>
    </r>
  </si>
  <si>
    <r>
      <rPr>
        <sz val="11"/>
        <color rgb="FF000000"/>
        <rFont val="Calibri"/>
      </rPr>
      <t>Developer modes expose features of the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FMT_SMF.1.1 #26</t>
    </r>
  </si>
  <si>
    <r>
      <rPr>
        <sz val="11"/>
        <color rgb="FF000000"/>
        <rFont val="Calibri"/>
      </rPr>
      <t>Review the configuration to determine if the Samsung Android devices are disabling developer modes.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"Debugging Features"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About phone &gt;&gt; Software information.</t>
    </r>
    <r>
      <rPr>
        <sz val="11"/>
        <color rgb="FF000000"/>
        <rFont val="Calibri"/>
      </rPr>
      <t xml:space="preserve">
</t>
    </r>
    <r>
      <rPr>
        <sz val="11"/>
        <color rgb="FF000000"/>
        <rFont val="Calibri"/>
      </rPr>
      <t>2. Tap on the Build Number to try to enable "Developer Options" and validate that action is blocked.</t>
    </r>
    <r>
      <rPr>
        <sz val="11"/>
        <color rgb="FF000000"/>
        <rFont val="Calibri"/>
      </rPr>
      <t xml:space="preserve">
</t>
    </r>
    <r>
      <rPr>
        <sz val="11"/>
        <color rgb="FF000000"/>
        <rFont val="Calibri"/>
      </rPr>
      <t>If on the management tool "Debugging Features" is not set to "Disallow" or on the Samsung Android device "Developer options" action is not blocked, this is a finding.</t>
    </r>
  </si>
  <si>
    <t>V-276541</t>
  </si>
  <si>
    <r>
      <rPr>
        <sz val="11"/>
        <rFont val="Calibri"/>
      </rPr>
      <t>Samsung Android 16 must disable the ability of the user to wipe the device.</t>
    </r>
  </si>
  <si>
    <r>
      <rPr>
        <sz val="11"/>
        <color rgb="FF000000"/>
        <rFont val="Calibri"/>
      </rPr>
      <t>Configure Samsung Android 16 device to disable the ability of the user from wiping the Android device. In addition, enable the admin to inject a recovery account on the device so they can unlock FRP.</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procedures – disallow factory reset:</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COBO procedures – set factory reset protection policy:</t>
    </r>
    <r>
      <rPr>
        <sz val="11"/>
        <color rgb="FF000000"/>
        <rFont val="Calibri"/>
      </rPr>
      <t xml:space="preserve">
</t>
    </r>
    <r>
      <rPr>
        <sz val="11"/>
        <color rgb="FF000000"/>
        <rFont val="Calibri"/>
      </rPr>
      <t>1. Select Device owner management &gt;&gt; Set factory reset protection.</t>
    </r>
    <r>
      <rPr>
        <sz val="11"/>
        <color rgb="FF000000"/>
        <rFont val="Calibri"/>
      </rPr>
      <t xml:space="preserve">
</t>
    </r>
    <r>
      <rPr>
        <sz val="11"/>
        <color rgb="FF000000"/>
        <rFont val="Calibri"/>
      </rPr>
      <t>2. From the "Accounts" section, go to Add Account &gt;&gt; Enter recovery account, then press "Ok".</t>
    </r>
    <r>
      <rPr>
        <sz val="11"/>
        <color rgb="FF000000"/>
        <rFont val="Calibri"/>
      </rPr>
      <t xml:space="preserve">
</t>
    </r>
    <r>
      <rPr>
        <sz val="11"/>
        <color rgb="FF000000"/>
        <rFont val="Calibri"/>
      </rPr>
      <t>3. From the "Enabled" section, select "Enabled" to enable factory reset protection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API: addUserRestriction, DISALLOW_FACTORY_RESET and setFactoryResetProtectionPolicy</t>
    </r>
  </si>
  <si>
    <r>
      <rPr>
        <sz val="11"/>
        <color rgb="FF000000"/>
        <rFont val="Calibri"/>
      </rPr>
      <t>This feature must be disabled in order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</si>
  <si>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Review configuration settings to confirm the user is unable to perform a factory reset and the admin has the ability to inject a recovery account on the device to unlock Factory Reset Protection (FRP).</t>
    </r>
    <r>
      <rPr>
        <sz val="11"/>
        <color rgb="FF000000"/>
        <rFont val="Calibri"/>
      </rPr>
      <t xml:space="preserve">
</t>
    </r>
    <r>
      <rPr>
        <sz val="11"/>
        <color rgb="FF000000"/>
        <rFont val="Calibri"/>
      </rPr>
      <t>This check procedure is performed on the device management tool and the Samsung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 procedures:</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"Disallow Factory Reset" is enabled.</t>
    </r>
    <r>
      <rPr>
        <sz val="11"/>
        <color rgb="FF000000"/>
        <rFont val="Calibri"/>
      </rPr>
      <t xml:space="preserve">
</t>
    </r>
    <r>
      <rPr>
        <sz val="11"/>
        <color rgb="FF000000"/>
        <rFont val="Calibri"/>
      </rPr>
      <t>Verify factory reset protection policy configuration.</t>
    </r>
    <r>
      <rPr>
        <sz val="11"/>
        <color rgb="FF000000"/>
        <rFont val="Calibri"/>
      </rPr>
      <t xml:space="preserve">
</t>
    </r>
    <r>
      <rPr>
        <sz val="11"/>
        <color rgb="FF000000"/>
        <rFont val="Calibri"/>
      </rPr>
      <t>1. From the Android Enterprise policy management, go to the Factory Reset Protection section.</t>
    </r>
    <r>
      <rPr>
        <sz val="11"/>
        <color rgb="FF000000"/>
        <rFont val="Calibri"/>
      </rPr>
      <t xml:space="preserve">
</t>
    </r>
    <r>
      <rPr>
        <sz val="11"/>
        <color rgb="FF000000"/>
        <rFont val="Calibri"/>
      </rPr>
      <t>2. Verify "Factory Reset Protection" is set to "Allow/Enabled".</t>
    </r>
    <r>
      <rPr>
        <sz val="11"/>
        <color rgb="FF000000"/>
        <rFont val="Calibri"/>
      </rPr>
      <t xml:space="preserve">
</t>
    </r>
    <r>
      <rPr>
        <sz val="11"/>
        <color rgb="FF000000"/>
        <rFont val="Calibri"/>
      </rPr>
      <t>3. Verify the correct Google Account ID(s) is/are listed as allowed to unlock the FRP.</t>
    </r>
    <r>
      <rPr>
        <sz val="11"/>
        <color rgb="FF000000"/>
        <rFont val="Calibri"/>
      </rPr>
      <t xml:space="preserve">
</t>
    </r>
    <r>
      <rPr>
        <sz val="11"/>
        <color rgb="FF000000"/>
        <rFont val="Calibri"/>
      </rPr>
      <t>On the managed Samsung Android 16 device, verify factory reset configuration.</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the "Action not allowed" pop up appears and that the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</si>
  <si>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V-276542</t>
  </si>
  <si>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</si>
  <si>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COPE:</t>
    </r>
    <r>
      <rPr>
        <sz val="11"/>
        <color rgb="FF000000"/>
        <rFont val="Calibri"/>
      </rPr>
      <t xml:space="preserve">
</t>
    </r>
    <r>
      <rPr>
        <sz val="11"/>
        <color rgb="FF000000"/>
        <rFont val="Calibri"/>
      </rPr>
      <t>On the management tool, in the Work profile restrictions, set "installs from unknown sources globally" to "Disallow".</t>
    </r>
    <r>
      <rPr>
        <sz val="11"/>
        <color rgb="FF000000"/>
        <rFont val="Calibri"/>
      </rPr>
      <t xml:space="preserve">
</t>
    </r>
    <r>
      <rPr>
        <sz val="11"/>
        <color rgb="FF000000"/>
        <rFont val="Calibri"/>
      </rPr>
      <t>COBO:</t>
    </r>
    <r>
      <rPr>
        <sz val="11"/>
        <color rgb="FF000000"/>
        <rFont val="Calibri"/>
      </rPr>
      <t xml:space="preserve">
</t>
    </r>
    <r>
      <rPr>
        <sz val="11"/>
        <color rgb="FF000000"/>
        <rFont val="Calibri"/>
      </rPr>
      <t>On the management tool, in the device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r>
      <rPr>
        <sz val="11"/>
        <color rgb="FF000000"/>
        <rFont val="Calibri"/>
      </rPr>
      <t xml:space="preserve">
</t>
    </r>
    <r>
      <rPr>
        <sz val="11"/>
        <color rgb="FF000000"/>
        <rFont val="Calibri"/>
      </rPr>
      <t>API: addUserRestriction, DISALLOW_INSTALL_UNKNOWN_SOURCES_GLOBALLY</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</si>
  <si>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FMT_SMF.1.1 #8</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</si>
  <si>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Security and privacy &gt;&gt; More security settings &gt;&gt; Install unknown apps.</t>
    </r>
    <r>
      <rPr>
        <sz val="11"/>
        <color rgb="FF000000"/>
        <rFont val="Calibri"/>
      </rPr>
      <t xml:space="preserve">
</t>
    </r>
    <r>
      <rPr>
        <sz val="11"/>
        <color rgb="FF000000"/>
        <rFont val="Calibri"/>
      </rPr>
      <t>2. Verify each app listed has the status "Disabled" under the app name or no apps are listed. On COPE devices, confirm this in both the "Personal" and "Work" tabs.</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</si>
  <si>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V-276543</t>
  </si>
  <si>
    <r>
      <rPr>
        <sz val="11"/>
        <rFont val="Calibri"/>
      </rPr>
      <t>Samsung Android must be configured to not allow backup of all applications and configuration data to remote systems. (This requirement applies to the Work Profile for COPE.) - Disable Data Sync Framework.</t>
    </r>
  </si>
  <si>
    <r>
      <rPr>
        <sz val="11"/>
        <color rgb="FF000000"/>
        <rFont val="Calibri"/>
      </rPr>
      <t>Disallow modify accounts (refer to requirement KNOX-16-009200).</t>
    </r>
    <r>
      <rPr>
        <sz val="11"/>
        <color rgb="FF000000"/>
        <rFont val="Calibri"/>
      </rPr>
      <t xml:space="preserve">
</t>
    </r>
    <r>
      <rPr>
        <sz val="11"/>
        <color rgb="FF000000"/>
        <rFont val="Calibri"/>
      </rPr>
      <t>API: addUserRestriction, DISALLOW_MODIFY_ACCOUNTS</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</si>
  <si>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The Data Sync Framework allows apps to synchronize data between the mobile device and other web-based services. This uses accounts for services the user has added to the mobile device. Preventing the user from adding accounts to the device mitigates this risk.</t>
    </r>
    <r>
      <rPr>
        <sz val="11"/>
        <color rgb="FF000000"/>
        <rFont val="Calibri"/>
      </rPr>
      <t xml:space="preserve">
</t>
    </r>
    <r>
      <rPr>
        <sz val="11"/>
        <color rgb="FF000000"/>
        <rFont val="Calibri"/>
      </rPr>
      <t>For COBO/COPE (work profile) data cannot be backed up remotely via Backup Services. Work (profile) data could be backed up thru adding an account to an app that supports the data sync framework; however, this is mitigated by preventing adding any accounts to the Work profile.</t>
    </r>
    <r>
      <rPr>
        <sz val="11"/>
        <color rgb="FF000000"/>
        <rFont val="Calibri"/>
      </rPr>
      <t xml:space="preserve">
</t>
    </r>
    <r>
      <rPr>
        <sz val="11"/>
        <color rgb="FF000000"/>
        <rFont val="Calibri"/>
      </rPr>
      <t>SFR ID: FMT_SMF_EXT.1.1 #40</t>
    </r>
    <r>
      <rPr>
        <sz val="11"/>
        <color rgb="FF000000"/>
        <rFont val="Calibri"/>
      </rPr>
      <t xml:space="preserve">
</t>
    </r>
    <r>
      <rPr>
        <sz val="11"/>
        <color rgb="FF000000"/>
        <rFont val="Calibri"/>
      </rPr>
      <t>SFR ID: FMT_SMF.1.1 #40</t>
    </r>
  </si>
  <si>
    <r>
      <rPr>
        <sz val="11"/>
        <color rgb="FF000000"/>
        <rFont val="Calibri"/>
      </rPr>
      <t>Verify requirement KNOX-16-009200 (disallow modify accounts) has been implemented.</t>
    </r>
    <r>
      <rPr>
        <sz val="11"/>
        <color rgb="FF000000"/>
        <rFont val="Calibri"/>
      </rPr>
      <t xml:space="preserve">
</t>
    </r>
    <r>
      <rPr>
        <sz val="11"/>
        <color rgb="FF000000"/>
        <rFont val="Calibri"/>
      </rPr>
      <t>If "disallow modify accounts" has not been implemented, this is a finding.</t>
    </r>
  </si>
  <si>
    <t>V-276544</t>
  </si>
  <si>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</si>
  <si>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Work profile restrictions, set "Modify accounts" to "Disallow". (COPE)</t>
    </r>
    <r>
      <rPr>
        <sz val="11"/>
        <color rgb="FF000000"/>
        <rFont val="Calibri"/>
      </rPr>
      <t xml:space="preserve">
</t>
    </r>
    <r>
      <rPr>
        <sz val="11"/>
        <color rgb="FF000000"/>
        <rFont val="Calibri"/>
      </rPr>
      <t>On the management tool, in the device restrictions, set "Modify accounts" to "Disallow". (COBO)</t>
    </r>
    <r>
      <rPr>
        <sz val="11"/>
        <color rgb="FF000000"/>
        <rFont val="Calibri"/>
      </rPr>
      <t xml:space="preserve">
</t>
    </r>
    <r>
      <rPr>
        <sz val="11"/>
        <color rgb="FF000000"/>
        <rFont val="Calibri"/>
      </rPr>
      <t>API: addUserRestriction, DISALLOW_MODIFY_ACCOUNTS</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</si>
  <si>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to allow-listed accounts mitigates this vulnerability.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</si>
  <si>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Navigate to the "Work" tab.</t>
    </r>
    <r>
      <rPr>
        <sz val="11"/>
        <color rgb="FF000000"/>
        <rFont val="Calibri"/>
      </rPr>
      <t xml:space="preserve">
</t>
    </r>
    <r>
      <rPr>
        <sz val="11"/>
        <color rgb="FF000000"/>
        <rFont val="Calibri"/>
      </rPr>
      <t>3. Verify no account can be added.</t>
    </r>
    <r>
      <rPr>
        <sz val="11"/>
        <color rgb="FF000000"/>
        <rFont val="Calibri"/>
      </rPr>
      <t xml:space="preserve">
</t>
    </r>
    <r>
      <rPr>
        <sz val="11"/>
        <color rgb="FF000000"/>
        <rFont val="Calibri"/>
      </rPr>
      <t>COBO:</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Verify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</si>
  <si>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V-276545</t>
  </si>
  <si>
    <r>
      <rPr>
        <sz val="11"/>
        <rFont val="Calibri"/>
      </rPr>
      <t>Samsung Android must be configured to enable encryption for data at rest on removable storage media or, alternately, the use of removable storage media must be disabled.</t>
    </r>
  </si>
  <si>
    <t>CAT I (High)</t>
  </si>
  <si>
    <r>
      <rPr>
        <sz val="11"/>
        <color rgb="FF000000"/>
        <rFont val="Calibri"/>
      </rPr>
      <t>Configure the Samsung Android devices to enable data-at-rest protection for removable media, or alternatively, disable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On the management tool, in the device restrictions, set "Mount physical media" to "Disallow".</t>
    </r>
    <r>
      <rPr>
        <sz val="11"/>
        <color rgb="FF000000"/>
        <rFont val="Calibri"/>
      </rPr>
      <t xml:space="preserve">
</t>
    </r>
    <r>
      <rPr>
        <sz val="11"/>
        <color rgb="FF000000"/>
        <rFont val="Calibri"/>
      </rPr>
      <t>This disables the use of all removable storage, e.g., microSD cards, USB thumb drives, etc.</t>
    </r>
    <r>
      <rPr>
        <sz val="11"/>
        <color rgb="FF000000"/>
        <rFont val="Calibri"/>
      </rPr>
      <t xml:space="preserve">
</t>
    </r>
    <r>
      <rPr>
        <sz val="11"/>
        <color rgb="FF000000"/>
        <rFont val="Calibri"/>
      </rPr>
      <t>If the deployment requires the use of microSD cards, Knox Platform for Enterprise (KPE) can be used to allow them in a STIG-approved configuration. In this case, do not configure this policy, and instead replace with KPE policy (innately by the management tool or via Knox Service Plugin [KSP]) "Enforce external storage encryption" with value "enable".</t>
    </r>
    <r>
      <rPr>
        <sz val="11"/>
        <color rgb="FF000000"/>
        <rFont val="Calibri"/>
      </rPr>
      <t xml:space="preserve">
</t>
    </r>
    <r>
      <rPr>
        <sz val="11"/>
        <color rgb="FF000000"/>
        <rFont val="Calibri"/>
      </rPr>
      <t>API: addUserRestriction, DISALLOW_MOUNT_PHYSICAL_MEDIA</t>
    </r>
  </si>
  <si>
    <r>
      <rPr>
        <sz val="11"/>
        <color rgb="FF000000"/>
        <rFont val="Calibri"/>
      </rPr>
      <t>The MOS must ensure the data being written to the mobile device's removable media is protected from unauthorized access. If data at rest is unencrypted, it is vulnerable to disclosure. Even if the operating system enforces permissions on data access, an adversary can read removable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 ID: FMT_SMF.1.1 #20, #47d</t>
    </r>
  </si>
  <si>
    <r>
      <rPr>
        <sz val="11"/>
        <color rgb="FF000000"/>
        <rFont val="Calibri"/>
      </rPr>
      <t>Review the configuration to determine if the Samsung Android devices are either enabling data-at-rest protection for removable media or disabling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"Mount physical media" is set to "Disallow".</t>
    </r>
    <r>
      <rPr>
        <sz val="11"/>
        <color rgb="FF000000"/>
        <rFont val="Calibri"/>
      </rPr>
      <t xml:space="preserve">
</t>
    </r>
    <r>
      <rPr>
        <sz val="11"/>
        <color rgb="FF000000"/>
        <rFont val="Calibri"/>
      </rPr>
      <t>On the Samsung Android device, verify that a microSD card cannot be mounted.</t>
    </r>
    <r>
      <rPr>
        <sz val="11"/>
        <color rgb="FF000000"/>
        <rFont val="Calibri"/>
      </rPr>
      <t xml:space="preserve">
</t>
    </r>
    <r>
      <rPr>
        <sz val="11"/>
        <color rgb="FF000000"/>
        <rFont val="Calibri"/>
      </rPr>
      <t>The device should ignore the inserted SD card and no notifications for the transfer of media files should appear, nor should any files be listed using a file browser, such as Samsung My Files.</t>
    </r>
    <r>
      <rPr>
        <sz val="11"/>
        <color rgb="FF000000"/>
        <rFont val="Calibri"/>
      </rPr>
      <t xml:space="preserve">
</t>
    </r>
    <r>
      <rPr>
        <sz val="11"/>
        <color rgb="FF000000"/>
        <rFont val="Calibri"/>
      </rPr>
      <t>If on the management tool "Mount physical media" is not set to "Disallow", or on the Samsung Android device a microSD card can be mounted, this is a finding.</t>
    </r>
  </si>
  <si>
    <t>V-276546</t>
  </si>
  <si>
    <r>
      <rPr>
        <sz val="11"/>
        <rFont val="Calibri"/>
      </rPr>
      <t>Samsung Android 16 must disable wireless printing.</t>
    </r>
  </si>
  <si>
    <r>
      <rPr>
        <sz val="11"/>
        <color rgb="FF000000"/>
        <rFont val="Calibri"/>
      </rPr>
      <t>Configure Samsung Android 16 device to disable wireless printing.</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procedures:</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COPE procedures:</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API: addUserRestriction, DISALLOW_PRINTING</t>
    </r>
  </si>
  <si>
    <r>
      <rPr>
        <sz val="11"/>
        <color rgb="FF000000"/>
        <rFont val="Calibri"/>
      </rPr>
      <t>Wireless printing allows the printing of sensitive DOD documents to non-DOD controlled printers, which may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</si>
  <si>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wireless printing has been disabled.</t>
    </r>
    <r>
      <rPr>
        <sz val="11"/>
        <color rgb="FF000000"/>
        <rFont val="Calibri"/>
      </rPr>
      <t xml:space="preserve">
</t>
    </r>
    <r>
      <rPr>
        <sz val="11"/>
        <color rgb="FF000000"/>
        <rFont val="Calibri"/>
      </rPr>
      <t>This check procedure is performed on the device management tool and the Samsung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COBO/COPE procedures:</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printing" is enabled.</t>
    </r>
    <r>
      <rPr>
        <sz val="11"/>
        <color rgb="FF000000"/>
        <rFont val="Calibri"/>
      </rPr>
      <t xml:space="preserve">
</t>
    </r>
    <r>
      <rPr>
        <sz val="11"/>
        <color rgb="FF000000"/>
        <rFont val="Calibri"/>
      </rPr>
      <t xml:space="preserve">On the managed Samsung Android 16 device: </t>
    </r>
    <r>
      <rPr>
        <sz val="11"/>
        <color rgb="FF000000"/>
        <rFont val="Calibri"/>
      </rPr>
      <t xml:space="preserve">
</t>
    </r>
    <r>
      <rPr>
        <sz val="11"/>
        <color rgb="FF000000"/>
        <rFont val="Calibri"/>
      </rPr>
      <t>COBO/COPE procedures:</t>
    </r>
    <r>
      <rPr>
        <sz val="11"/>
        <color rgb="FF000000"/>
        <rFont val="Calibri"/>
      </rPr>
      <t xml:space="preserve">
</t>
    </r>
    <r>
      <rPr>
        <sz val="11"/>
        <color rgb="FF000000"/>
        <rFont val="Calibri"/>
      </rPr>
      <t>1. Open a document or image from the file app and try to print.</t>
    </r>
    <r>
      <rPr>
        <sz val="11"/>
        <color rgb="FF000000"/>
        <rFont val="Calibri"/>
      </rPr>
      <t xml:space="preserve">
</t>
    </r>
    <r>
      <rPr>
        <sz val="11"/>
        <color rgb="FF000000"/>
        <rFont val="Calibri"/>
      </rPr>
      <t>2. Verify the printer cannot print.</t>
    </r>
    <r>
      <rPr>
        <sz val="11"/>
        <color rgb="FF000000"/>
        <rFont val="Calibri"/>
      </rPr>
      <t xml:space="preserve">
</t>
    </r>
    <r>
      <rPr>
        <sz val="11"/>
        <color rgb="FF000000"/>
        <rFont val="Calibri"/>
      </rPr>
      <t>If wireless printing has not been disabled, this is a finding.</t>
    </r>
  </si>
  <si>
    <t>V-276547</t>
  </si>
  <si>
    <r>
      <rPr>
        <sz val="11"/>
        <rFont val="Calibri"/>
      </rPr>
      <t>Samsung Android must be configured to disable USB mass storage mode.</t>
    </r>
  </si>
  <si>
    <r>
      <rPr>
        <sz val="11"/>
        <color rgb="FF000000"/>
        <rFont val="Calibri"/>
      </rPr>
      <t>Configure the Samsung Android devices to disable USB mass storage mode.</t>
    </r>
    <r>
      <rPr>
        <sz val="11"/>
        <color rgb="FF000000"/>
        <rFont val="Calibri"/>
      </rPr>
      <t xml:space="preserve">
</t>
    </r>
    <r>
      <rPr>
        <sz val="11"/>
        <color rgb="FF000000"/>
        <rFont val="Calibri"/>
      </rPr>
      <t>On the management tool, in the device restrictions, set "USB file transfer" to "Disallow".</t>
    </r>
    <r>
      <rPr>
        <sz val="11"/>
        <color rgb="FF000000"/>
        <rFont val="Calibri"/>
      </rPr>
      <t xml:space="preserve">
</t>
    </r>
    <r>
      <rPr>
        <sz val="11"/>
        <color rgb="FF000000"/>
        <rFont val="Calibri"/>
      </rPr>
      <t>DeX drag and drop file transfer capabilities will be prohibited, but all other DeX capabilities remain usable.</t>
    </r>
    <r>
      <rPr>
        <sz val="11"/>
        <color rgb="FF000000"/>
        <rFont val="Calibri"/>
      </rPr>
      <t xml:space="preserve">
</t>
    </r>
    <r>
      <rPr>
        <sz val="11"/>
        <color rgb="FF000000"/>
        <rFont val="Calibri"/>
      </rPr>
      <t>API: addUserRestriction, DISALLOW_USB_FILE_TRANSFER</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</si>
  <si>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FMT_SMF.1.1 #39</t>
    </r>
  </si>
  <si>
    <r>
      <rPr>
        <sz val="11"/>
        <color rgb="FF000000"/>
        <rFont val="Calibri"/>
      </rPr>
      <t>Review the configuration to determine if the Samsung Android devices are disabling USB mass storage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"USB file transfer" has been set to "Disallow".</t>
    </r>
    <r>
      <rPr>
        <sz val="11"/>
        <color rgb="FF000000"/>
        <rFont val="Calibri"/>
      </rPr>
      <t xml:space="preserve">
</t>
    </r>
    <r>
      <rPr>
        <sz val="11"/>
        <color rgb="FF000000"/>
        <rFont val="Calibri"/>
      </rPr>
      <t>On the Samsung Android device, from the "USB for file transfer" notification, verify that a "File Transfer" is not an option.</t>
    </r>
    <r>
      <rPr>
        <sz val="11"/>
        <color rgb="FF000000"/>
        <rFont val="Calibri"/>
      </rPr>
      <t xml:space="preserve">
</t>
    </r>
    <r>
      <rPr>
        <sz val="11"/>
        <color rgb="FF000000"/>
        <rFont val="Calibri"/>
      </rPr>
      <t>If on the management tool "USB file transfer" is not set to "Disallow", or on the Samsung Android device a "File Transfer" is an option, this is a finding.</t>
    </r>
  </si>
  <si>
    <t>V-276548</t>
  </si>
  <si>
    <r>
      <rPr>
        <sz val="11"/>
        <rFont val="Calibri"/>
      </rPr>
      <t>Samsung Android must be configured to not allow backup of all applications and configuration data to locally connected systems.</t>
    </r>
  </si>
  <si>
    <r>
      <rPr>
        <sz val="11"/>
        <color rgb="FF000000"/>
        <rFont val="Calibri"/>
      </rPr>
      <t>Ensure "USB file transfer" has been disallowed (refer to requirement KNOX-16-007200).</t>
    </r>
    <r>
      <rPr>
        <sz val="11"/>
        <color rgb="FF000000"/>
        <rFont val="Calibri"/>
      </rPr>
      <t xml:space="preserve">
</t>
    </r>
    <r>
      <rPr>
        <sz val="11"/>
        <color rgb="FF000000"/>
        <rFont val="Calibri"/>
      </rPr>
      <t>API: addUserRestriction, DISALLOW_USB_FILE_TRANSFER</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</si>
  <si>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FMT_SMF.1.1 #40</t>
    </r>
  </si>
  <si>
    <r>
      <rPr>
        <sz val="11"/>
        <color rgb="FF000000"/>
        <rFont val="Calibri"/>
      </rPr>
      <t>Verify requirement KNOX-16-007200 (disallow USB file transfer) has been implemented.</t>
    </r>
    <r>
      <rPr>
        <sz val="11"/>
        <color rgb="FF000000"/>
        <rFont val="Calibri"/>
      </rPr>
      <t xml:space="preserve">
</t>
    </r>
    <r>
      <rPr>
        <sz val="11"/>
        <color rgb="FF000000"/>
        <rFont val="Calibri"/>
      </rPr>
      <t>If "Disallow USB file transfer" has not been implemented, this is a finding.</t>
    </r>
  </si>
  <si>
    <t>V-276549</t>
  </si>
  <si>
    <r>
      <rPr>
        <sz val="11"/>
        <rFont val="Calibri"/>
      </rPr>
      <t>Samsung Android must be configured to disable ad hoc wireless client-to-client connection capability.</t>
    </r>
  </si>
  <si>
    <r>
      <rPr>
        <sz val="11"/>
        <color rgb="FF000000"/>
        <rFont val="Calibri"/>
      </rPr>
      <t>Configure the Samsung Android devices to disallow Wi-Fi Direct.</t>
    </r>
    <r>
      <rPr>
        <sz val="11"/>
        <color rgb="FF000000"/>
        <rFont val="Calibri"/>
      </rPr>
      <t xml:space="preserve">
</t>
    </r>
    <r>
      <rPr>
        <sz val="11"/>
        <color rgb="FF000000"/>
        <rFont val="Calibri"/>
      </rPr>
      <t>On the management tool, in the user restrictions, set "Wi-Fi Direct" to "Disallow".</t>
    </r>
    <r>
      <rPr>
        <sz val="11"/>
        <color rgb="FF000000"/>
        <rFont val="Calibri"/>
      </rPr>
      <t xml:space="preserve">
</t>
    </r>
    <r>
      <rPr>
        <sz val="11"/>
        <color rgb="FF000000"/>
        <rFont val="Calibri"/>
      </rPr>
      <t>Wi-Fi direct connections and pairing between devices will become unavailable.</t>
    </r>
    <r>
      <rPr>
        <sz val="11"/>
        <color rgb="FF000000"/>
        <rFont val="Calibri"/>
      </rPr>
      <t xml:space="preserve">
</t>
    </r>
    <r>
      <rPr>
        <sz val="11"/>
        <color rgb="FF000000"/>
        <rFont val="Calibri"/>
      </rPr>
      <t>API: addUserRestriction, DISALLOW_WIFI_DIRECT</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</si>
  <si>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of the DOD mobile device.</t>
    </r>
    <r>
      <rPr>
        <sz val="11"/>
        <color rgb="FF000000"/>
        <rFont val="Calibri"/>
      </rPr>
      <t xml:space="preserve">
</t>
    </r>
    <r>
      <rPr>
        <sz val="11"/>
        <color rgb="FF000000"/>
        <rFont val="Calibri"/>
      </rPr>
      <t>SFR ID: FMT_SMF_EXT.1.1/WLAN</t>
    </r>
  </si>
  <si>
    <r>
      <rPr>
        <sz val="11"/>
        <color rgb="FF000000"/>
        <rFont val="Calibri"/>
      </rPr>
      <t>Review the configuration to determine if the Samsung Android devices are disallowing Wi-Fi Direct.</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user restrictions, verify "Wi-Fi Direct" has been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Connections &gt;&gt; Wi-Fi.</t>
    </r>
    <r>
      <rPr>
        <sz val="11"/>
        <color rgb="FF000000"/>
        <rFont val="Calibri"/>
      </rPr>
      <t xml:space="preserve">
</t>
    </r>
    <r>
      <rPr>
        <sz val="11"/>
        <color rgb="FF000000"/>
        <rFont val="Calibri"/>
      </rPr>
      <t>2. From the hamburger menu, select Wi-Fi Direct.</t>
    </r>
    <r>
      <rPr>
        <sz val="11"/>
        <color rgb="FF000000"/>
        <rFont val="Calibri"/>
      </rPr>
      <t xml:space="preserve">
</t>
    </r>
    <r>
      <rPr>
        <sz val="11"/>
        <color rgb="FF000000"/>
        <rFont val="Calibri"/>
      </rPr>
      <t>3. Verify that Wi-Fi Direct cannot be selected.</t>
    </r>
    <r>
      <rPr>
        <sz val="11"/>
        <color rgb="FF000000"/>
        <rFont val="Calibri"/>
      </rPr>
      <t xml:space="preserve">
</t>
    </r>
    <r>
      <rPr>
        <sz val="11"/>
        <color rgb="FF000000"/>
        <rFont val="Calibri"/>
      </rPr>
      <t>If on the management tool "Wi-Fi Direct" is not set to "Disallow", or on the Samsung Android device a Wi-Fi direct device is listed that can be connected to, this is a finding.</t>
    </r>
  </si>
  <si>
    <t>V-276550</t>
  </si>
  <si>
    <r>
      <rPr>
        <sz val="11"/>
        <rFont val="Calibri"/>
      </rPr>
      <t>The Samsung Android device must be configured to enforce that Wi-Fi Sharing is disabled.</t>
    </r>
  </si>
  <si>
    <r>
      <rPr>
        <sz val="11"/>
        <color rgb="FF000000"/>
        <rFont val="Calibri"/>
      </rPr>
      <t>Configure the Samsung Android 16 device to disable Wi-Fi Sharing.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AO has not approved Mobile Hotspot, and it has been disabled on the EMM console, no further action is needed. </t>
    </r>
    <r>
      <rPr>
        <sz val="11"/>
        <color rgb="FF000000"/>
        <rFont val="Calibri"/>
      </rPr>
      <t xml:space="preserve">
</t>
    </r>
    <r>
      <rPr>
        <sz val="11"/>
        <color rgb="FF000000"/>
        <rFont val="Calibri"/>
      </rPr>
      <t xml:space="preserve">If Mobile Hotspot is being used, then use the following procedure and "User-Based Enforcement (UBE)" control: </t>
    </r>
    <r>
      <rPr>
        <sz val="11"/>
        <color rgb="FF000000"/>
        <rFont val="Calibri"/>
      </rPr>
      <t xml:space="preserve">
</t>
    </r>
    <r>
      <rPr>
        <sz val="11"/>
        <color rgb="FF000000"/>
        <rFont val="Calibri"/>
      </rPr>
      <t xml:space="preserve">Train users to disable/not enable Samsung Wi-Fi Sharing. Refer to STIG requirement KNOX-16-009700. </t>
    </r>
    <r>
      <rPr>
        <sz val="11"/>
        <color rgb="FF000000"/>
        <rFont val="Calibri"/>
      </rPr>
      <t xml:space="preserve">
</t>
    </r>
    <r>
      <rPr>
        <sz val="11"/>
        <color rgb="FF000000"/>
        <rFont val="Calibri"/>
      </rPr>
      <t>- Go to Settings &gt;&gt; Connections &gt;&gt; Mobile Hotspot and Tethering &gt;&gt; Mobile Hotspot.</t>
    </r>
    <r>
      <rPr>
        <sz val="11"/>
        <color rgb="FF000000"/>
        <rFont val="Calibri"/>
      </rPr>
      <t xml:space="preserve">
</t>
    </r>
    <r>
      <rPr>
        <sz val="11"/>
        <color rgb="FF000000"/>
        <rFont val="Calibri"/>
      </rPr>
      <t>- Tap "Network name".</t>
    </r>
    <r>
      <rPr>
        <sz val="11"/>
        <color rgb="FF000000"/>
        <rFont val="Calibri"/>
      </rPr>
      <t xml:space="preserve">
</t>
    </r>
    <r>
      <rPr>
        <sz val="11"/>
        <color rgb="FF000000"/>
        <rFont val="Calibri"/>
      </rPr>
      <t>- Tap "Advanced".</t>
    </r>
    <r>
      <rPr>
        <sz val="11"/>
        <color rgb="FF000000"/>
        <rFont val="Calibri"/>
      </rPr>
      <t xml:space="preserve">
</t>
    </r>
    <r>
      <rPr>
        <sz val="11"/>
        <color rgb="FF000000"/>
        <rFont val="Calibri"/>
      </rPr>
      <t>- Verify "Wi-Fi sharing" is toggled off or the option is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On COBO devices, KPE policy can be used to configure this setting without "User-Based Enforcement (UBE)" control, by setting the "Allow Wi-Fi Sharing" option in KSP to disable.</t>
    </r>
    <r>
      <rPr>
        <sz val="11"/>
        <color rgb="FF000000"/>
        <rFont val="Calibri"/>
      </rPr>
      <t xml:space="preserve">
</t>
    </r>
    <r>
      <rPr>
        <sz val="11"/>
        <color rgb="FF000000"/>
        <rFont val="Calibri"/>
      </rPr>
      <t>API: DISALLOW_SHARING_ADMIN_CONFIGURED_WIFI</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</si>
  <si>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</si>
  <si>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authorizing official (AO) has not approved Mobile Hotspot, and it has been verified as disabled on the EMM console, no further action is needed. </t>
    </r>
    <r>
      <rPr>
        <sz val="11"/>
        <color rgb="FF000000"/>
        <rFont val="Calibri"/>
      </rPr>
      <t xml:space="preserve">
</t>
    </r>
    <r>
      <rPr>
        <sz val="11"/>
        <color rgb="FF000000"/>
        <rFont val="Calibri"/>
      </rPr>
      <t xml:space="preserve">If Mobile Hotspot is being used, use the following procedure to verify Wi-Fi Sharing is disabled: </t>
    </r>
    <r>
      <rPr>
        <sz val="11"/>
        <color rgb="FF000000"/>
        <rFont val="Calibri"/>
      </rPr>
      <t xml:space="preserve">
</t>
    </r>
    <r>
      <rPr>
        <sz val="11"/>
        <color rgb="FF000000"/>
        <rFont val="Calibri"/>
      </rPr>
      <t>This is a "User-Based Enforcement (UBE)" control.</t>
    </r>
    <r>
      <rPr>
        <sz val="11"/>
        <color rgb="FF000000"/>
        <rFont val="Calibri"/>
      </rPr>
      <t xml:space="preserve">
</t>
    </r>
    <r>
      <rPr>
        <sz val="11"/>
        <color rgb="FF000000"/>
        <rFont val="Calibri"/>
      </rPr>
      <t>Check a sample of Samsung phones at the site and verify that the mobile hotspot Wi-Fi sharing option is toggled to "Off".</t>
    </r>
    <r>
      <rPr>
        <sz val="11"/>
        <color rgb="FF000000"/>
        <rFont val="Calibri"/>
      </rPr>
      <t xml:space="preserve">
</t>
    </r>
    <r>
      <rPr>
        <sz val="11"/>
        <color rgb="FF000000"/>
        <rFont val="Calibri"/>
      </rPr>
      <t>- Go to Settings &gt;&gt; Connections &gt;&gt; Mobile Hotspot and Tethering &gt;&gt; Mobile Hotspot.</t>
    </r>
    <r>
      <rPr>
        <sz val="11"/>
        <color rgb="FF000000"/>
        <rFont val="Calibri"/>
      </rPr>
      <t xml:space="preserve">
</t>
    </r>
    <r>
      <rPr>
        <sz val="11"/>
        <color rgb="FF000000"/>
        <rFont val="Calibri"/>
      </rPr>
      <t>- Tap "Network name".</t>
    </r>
    <r>
      <rPr>
        <sz val="11"/>
        <color rgb="FF000000"/>
        <rFont val="Calibri"/>
      </rPr>
      <t xml:space="preserve">
</t>
    </r>
    <r>
      <rPr>
        <sz val="11"/>
        <color rgb="FF000000"/>
        <rFont val="Calibri"/>
      </rPr>
      <t>- Tap "Advanced".</t>
    </r>
    <r>
      <rPr>
        <sz val="11"/>
        <color rgb="FF000000"/>
        <rFont val="Calibri"/>
      </rPr>
      <t xml:space="preserve">
</t>
    </r>
    <r>
      <rPr>
        <sz val="11"/>
        <color rgb="FF000000"/>
        <rFont val="Calibri"/>
      </rPr>
      <t>- Verify "Wi-Fi sharing" is toggled off or the option is disabled.</t>
    </r>
    <r>
      <rPr>
        <sz val="11"/>
        <color rgb="FF000000"/>
        <rFont val="Calibri"/>
      </rPr>
      <t xml:space="preserve">
</t>
    </r>
    <r>
      <rPr>
        <sz val="11"/>
        <color rgb="FF000000"/>
        <rFont val="Calibri"/>
      </rPr>
      <t>If the Wi-Fi sharing is not set to disabled, this is a finding.</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sharing admin configured Wi-Fi"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"Disallow sharing admin configured Wi-Fi" it toggled to "ON".</t>
    </r>
    <r>
      <rPr>
        <sz val="11"/>
        <color rgb="FF000000"/>
        <rFont val="Calibri"/>
      </rPr>
      <t xml:space="preserve">
</t>
    </r>
    <r>
      <rPr>
        <sz val="11"/>
        <color rgb="FF000000"/>
        <rFont val="Calibri"/>
      </rPr>
      <t>If on the EMM console, "Disallow sharing admin configured Wi-Fi" is not enabled, this is a finding.</t>
    </r>
  </si>
  <si>
    <t>V-276551</t>
  </si>
  <si>
    <r>
      <rPr>
        <sz val="11"/>
        <rFont val="Calibri"/>
      </rPr>
      <t>Samsung Android</t>
    </r>
    <r>
      <rPr>
        <sz val="11"/>
        <color rgb="FF000000"/>
        <rFont val="Calibri"/>
      </rPr>
      <t>'</t>
    </r>
    <r>
      <rPr>
        <sz val="11"/>
        <color rgb="FF000000"/>
        <rFont val="Calibri"/>
      </rPr>
      <t>s Work profile must have the DOD root and intermediate PKI certificates installed.</t>
    </r>
  </si>
  <si>
    <r>
      <rPr>
        <sz val="11"/>
        <color rgb="FF000000"/>
        <rFont val="Calibri"/>
      </rPr>
      <t>Install the DOD root and intermediate PKI certificates into the Samsung Android devices (install in Work profile for COPE).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(Work profile for COPE), install the DOD root and intermediate PKI certificates.</t>
    </r>
    <r>
      <rPr>
        <sz val="11"/>
        <color rgb="FF000000"/>
        <rFont val="Calibri"/>
      </rPr>
      <t xml:space="preserve">
</t>
    </r>
    <r>
      <rPr>
        <sz val="11"/>
        <color rgb="FF000000"/>
        <rFont val="Calibri"/>
      </rPr>
      <t>API: installCaCert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</si>
  <si>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FMT_MOF_EXT.1.2 #47</t>
    </r>
  </si>
  <si>
    <r>
      <rPr>
        <sz val="11"/>
        <color rgb="FF000000"/>
        <rFont val="Calibri"/>
      </rPr>
      <t>COPE:</t>
    </r>
    <r>
      <rPr>
        <sz val="11"/>
        <color rgb="FF000000"/>
        <rFont val="Calibri"/>
      </rPr>
      <t xml:space="preserve">
</t>
    </r>
    <r>
      <rPr>
        <sz val="11"/>
        <color rgb="FF000000"/>
        <rFont val="Calibri"/>
      </rPr>
      <t>Review the configuration to determine if the Samsung Android's Work profile has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verify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User tab, verify the DOD root and intermediate PKI certificates are listed in the Work profile.</t>
    </r>
    <r>
      <rPr>
        <sz val="11"/>
        <color rgb="FF000000"/>
        <rFont val="Calibri"/>
      </rPr>
      <t xml:space="preserve">
</t>
    </r>
    <r>
      <rPr>
        <sz val="11"/>
        <color rgb="FF000000"/>
        <rFont val="Calibri"/>
      </rPr>
      <t>If on the management tool the DOD root and intermediate PKI certificates are not listed in the Work profile, or on the Samsung Android device the DOD root and intermediate PKI certificates are not listed in the Work profile, this is a finding.</t>
    </r>
    <r>
      <rPr>
        <sz val="11"/>
        <color rgb="FF000000"/>
        <rFont val="Calibri"/>
      </rPr>
      <t xml:space="preserve">
</t>
    </r>
    <r>
      <rPr>
        <sz val="11"/>
        <color rgb="FF000000"/>
        <rFont val="Calibri"/>
      </rPr>
      <t>COBO:</t>
    </r>
    <r>
      <rPr>
        <sz val="11"/>
        <color rgb="FF000000"/>
        <rFont val="Calibri"/>
      </rPr>
      <t xml:space="preserve">
</t>
    </r>
    <r>
      <rPr>
        <sz val="11"/>
        <color rgb="FF000000"/>
        <rFont val="Calibri"/>
      </rPr>
      <t>Review the configuration to determine if the Samsung Android devices have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verify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User tab, verify the DOD root and intermediate PKI certificates are listed in the device.</t>
    </r>
    <r>
      <rPr>
        <sz val="11"/>
        <color rgb="FF000000"/>
        <rFont val="Calibri"/>
      </rPr>
      <t xml:space="preserve">
</t>
    </r>
    <r>
      <rPr>
        <sz val="11"/>
        <color rgb="FF000000"/>
        <rFont val="Calibri"/>
      </rPr>
      <t>If on the management tool the DOD root and intermediate PKI certificates are not listed in the device, or on the Samsung Android device the DOD root and intermediate PKI certificates are not listed in the device, this is a finding.</t>
    </r>
  </si>
  <si>
    <t>V-276552</t>
  </si>
  <si>
    <r>
      <rPr>
        <sz val="11"/>
        <rFont val="Calibri"/>
      </rPr>
      <t>The Samsung Android device work profile must be configured to enforce the system application disable list.</t>
    </r>
  </si>
  <si>
    <r>
      <rPr>
        <sz val="11"/>
        <color rgb="FF000000"/>
        <rFont val="Calibri"/>
      </rPr>
      <t xml:space="preserve">Configure the Samsung Android 16 device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the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names of apps to hide.</t>
    </r>
    <r>
      <rPr>
        <sz val="11"/>
        <color rgb="FF000000"/>
        <rFont val="Calibri"/>
      </rPr>
      <t xml:space="preserve">
</t>
    </r>
    <r>
      <rPr>
        <sz val="11"/>
        <color rgb="FF000000"/>
        <rFont val="Calibri"/>
      </rPr>
      <t>Configure a list of approved Samsung core and preinstalled apps in the core app allowlist.</t>
    </r>
    <r>
      <rPr>
        <sz val="11"/>
        <color rgb="FF000000"/>
        <rFont val="Calibri"/>
      </rPr>
      <t xml:space="preserve">
</t>
    </r>
    <r>
      <rPr>
        <sz val="11"/>
        <color rgb="FF000000"/>
        <rFont val="Calibri"/>
      </rPr>
      <t>API: setApplicationHidden</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</si>
  <si>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Samsung Android 16 by Samsung.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Samsung Android 16 build by Samsung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FMT_SMF.1.1 #47</t>
    </r>
  </si>
  <si>
    <r>
      <rPr>
        <sz val="11"/>
        <color rgb="FF000000"/>
        <rFont val="Calibri"/>
      </rPr>
      <t>Review the configuration to confirm the system application disable list is enforced.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On the management tool, in the Apps management section, select "Unhide apps" and verify the names of the apps listed.</t>
    </r>
    <r>
      <rPr>
        <sz val="11"/>
        <color rgb="FF000000"/>
        <rFont val="Calibri"/>
      </rPr>
      <t xml:space="preserve">
</t>
    </r>
    <r>
      <rPr>
        <sz val="11"/>
        <color rgb="FF000000"/>
        <rFont val="Calibri"/>
      </rPr>
      <t>If on the management tool the system app allowlist contains unapproved core apps, this is a finding.</t>
    </r>
  </si>
  <si>
    <t>V-276553</t>
  </si>
  <si>
    <r>
      <rPr>
        <sz val="11"/>
        <rFont val="Calibri"/>
      </rPr>
      <t>Samsung Android must not accept the certificate when it cannot establish a connection to determine the validity of a certificate.</t>
    </r>
  </si>
  <si>
    <r>
      <rPr>
        <sz val="11"/>
        <color rgb="FF000000"/>
        <rFont val="Calibri"/>
      </rPr>
      <t>Implement "Common Criteria mode" (refer to requirement KNOX-16-009300).</t>
    </r>
    <r>
      <rPr>
        <sz val="11"/>
        <color rgb="FF000000"/>
        <rFont val="Calibri"/>
      </rPr>
      <t xml:space="preserve">
</t>
    </r>
    <r>
      <rPr>
        <sz val="11"/>
        <color rgb="FF000000"/>
        <rFont val="Calibri"/>
      </rPr>
      <t>API: setCommonCriteriaModeEnabled</t>
    </r>
  </si>
  <si>
    <r>
      <rPr>
        <sz val="11"/>
        <color rgb="FF000000"/>
        <rFont val="Calibri"/>
      </rPr>
      <t>Certificate-based security controls depend on the ability of the system to verify the validity of a certificate. If the MOS were to accept an invalid certificate, it could take unauthorized actions, resulting in unanticipated outcomes. At the same time, if the MOS were to disable functionality when it could not determine the validity of the certificate, this could result in a denial of service. Therefore, the ability to provide exceptions is appropriate to balance the tradeoff between security and functionality. Always accepting certificates when they cannot be determined to be valid is the most extreme exception policy and is not appropriate in the DOD context. Involving an Administrator or user in the exception decision mitigates this risk to some degree.</t>
    </r>
    <r>
      <rPr>
        <sz val="11"/>
        <color rgb="FF000000"/>
        <rFont val="Calibri"/>
      </rPr>
      <t xml:space="preserve">
</t>
    </r>
    <r>
      <rPr>
        <sz val="11"/>
        <color rgb="FF000000"/>
        <rFont val="Calibri"/>
      </rPr>
      <t>SFR ID: FIA_X509_EXT_2.2</t>
    </r>
  </si>
  <si>
    <r>
      <rPr>
        <sz val="11"/>
        <color rgb="FF000000"/>
        <rFont val="Calibri"/>
      </rPr>
      <t>Verify requirement KNOX-16-009300 (Common Criteria mode) has been implemented.</t>
    </r>
    <r>
      <rPr>
        <sz val="11"/>
        <color rgb="FF000000"/>
        <rFont val="Calibri"/>
      </rPr>
      <t xml:space="preserve">
</t>
    </r>
    <r>
      <rPr>
        <sz val="11"/>
        <color rgb="FF000000"/>
        <rFont val="Calibri"/>
      </rPr>
      <t>If "Common Criteria mode" has not been implemented, this is a finding.</t>
    </r>
  </si>
  <si>
    <t>V-276554</t>
  </si>
  <si>
    <r>
      <rPr>
        <sz val="11"/>
        <rFont val="Calibri"/>
      </rPr>
      <t>Samsung Android</t>
    </r>
    <r>
      <rPr>
        <sz val="11"/>
        <color rgb="FF000000"/>
        <rFont val="Calibri"/>
      </rPr>
      <t>'</t>
    </r>
    <r>
      <rPr>
        <sz val="11"/>
        <color rgb="FF000000"/>
        <rFont val="Calibri"/>
      </rPr>
      <t>s Work profile must be configured to enable Common Criteria (CC) mode.</t>
    </r>
  </si>
  <si>
    <r>
      <rPr>
        <sz val="11"/>
        <color rgb="FF000000"/>
        <rFont val="Calibri"/>
      </rPr>
      <t>Configure the Samsung Android devices to enable CC mode.</t>
    </r>
    <r>
      <rPr>
        <sz val="11"/>
        <color rgb="FF000000"/>
        <rFont val="Calibri"/>
      </rPr>
      <t xml:space="preserve">
</t>
    </r>
    <r>
      <rPr>
        <sz val="11"/>
        <color rgb="FF000000"/>
        <rFont val="Calibri"/>
      </rPr>
      <t>On the management tool, in the Work profile restrictions, set "Common Criteria mode" to "Enable".</t>
    </r>
    <r>
      <rPr>
        <sz val="11"/>
        <color rgb="FF000000"/>
        <rFont val="Calibri"/>
      </rPr>
      <t xml:space="preserve">
</t>
    </r>
    <r>
      <rPr>
        <sz val="11"/>
        <color rgb="FF000000"/>
        <rFont val="Calibri"/>
      </rPr>
      <t>API: setCommonCriteriaModeEnabled</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</si>
  <si>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When enforcing Android Enterprise (AE) CC mode on a Samsung Android device, additional Samsung-specific security features are also enabled.</t>
    </r>
    <r>
      <rPr>
        <sz val="11"/>
        <color rgb="FF000000"/>
        <rFont val="Calibri"/>
      </rPr>
      <t xml:space="preserve">
</t>
    </r>
    <r>
      <rPr>
        <sz val="11"/>
        <color rgb="FF000000"/>
        <rFont val="Calibri"/>
      </rPr>
      <t>CC mode implements the following behavioral/functional changes to meet MDFPP requirements:</t>
    </r>
    <r>
      <rPr>
        <sz val="11"/>
        <color rgb="FF000000"/>
        <rFont val="Calibri"/>
      </rPr>
      <t xml:space="preserve">
</t>
    </r>
    <r>
      <rPr>
        <sz val="11"/>
        <color rgb="FF000000"/>
        <rFont val="Calibri"/>
      </rPr>
      <t>- How the Bluetooth and Wi-Fi keys are stored using different types of encryption.</t>
    </r>
    <r>
      <rPr>
        <sz val="11"/>
        <color rgb="FF000000"/>
        <rFont val="Calibri"/>
      </rPr>
      <t xml:space="preserve">
</t>
    </r>
    <r>
      <rPr>
        <sz val="11"/>
        <color rgb="FF000000"/>
        <rFont val="Calibri"/>
      </rPr>
      <t>- Download mode is disabled and all updates will occur via Firmware Over the Air (FOTA) only.</t>
    </r>
    <r>
      <rPr>
        <sz val="11"/>
        <color rgb="FF000000"/>
        <rFont val="Calibri"/>
      </rPr>
      <t xml:space="preserve">
</t>
    </r>
    <r>
      <rPr>
        <sz val="11"/>
        <color rgb="FF000000"/>
        <rFont val="Calibri"/>
      </rPr>
      <t>In addition, CC mode adds new restrictions not to meet MDFPP requirements but to offer better security above what is required:</t>
    </r>
    <r>
      <rPr>
        <sz val="11"/>
        <color rgb="FF000000"/>
        <rFont val="Calibri"/>
      </rPr>
      <t xml:space="preserve">
</t>
    </r>
    <r>
      <rPr>
        <sz val="11"/>
        <color rgb="FF000000"/>
        <rFont val="Calibri"/>
      </rPr>
      <t>- Force password info following FOTA update for consistency.</t>
    </r>
    <r>
      <rPr>
        <sz val="11"/>
        <color rgb="FF000000"/>
        <rFont val="Calibri"/>
      </rPr>
      <t xml:space="preserve">
</t>
    </r>
    <r>
      <rPr>
        <sz val="11"/>
        <color rgb="FF000000"/>
        <rFont val="Calibri"/>
      </rPr>
      <t>- Disable Remote unlock by FindMyMobile.</t>
    </r>
    <r>
      <rPr>
        <sz val="11"/>
        <color rgb="FF000000"/>
        <rFont val="Calibri"/>
      </rPr>
      <t xml:space="preserve">
</t>
    </r>
    <r>
      <rPr>
        <sz val="11"/>
        <color rgb="FF000000"/>
        <rFont val="Calibri"/>
      </rPr>
      <t>- Restrict biometric attempts to 10.</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</si>
  <si>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CC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"Common Criteria mode" is set to "Enable".</t>
    </r>
    <r>
      <rPr>
        <sz val="11"/>
        <color rgb="FF000000"/>
        <rFont val="Calibri"/>
      </rPr>
      <t xml:space="preserve">
</t>
    </r>
    <r>
      <rPr>
        <sz val="11"/>
        <color rgb="FF000000"/>
        <rFont val="Calibri"/>
      </rPr>
      <t>On the Samsung Android device, put the device into "Download mode" (press and hold down the Home + Power + Volume Down buttons at the same time) and verify the text "Blocked by CC Mode" is displayed on the screen.</t>
    </r>
    <r>
      <rPr>
        <sz val="11"/>
        <color rgb="FF000000"/>
        <rFont val="Calibri"/>
      </rPr>
      <t xml:space="preserve">
</t>
    </r>
    <r>
      <rPr>
        <sz val="11"/>
        <color rgb="FF000000"/>
        <rFont val="Calibri"/>
      </rPr>
      <t>If on the management tool "Common Criteria mode" is not set to "Enable", or on the Samsung Android device the text "Blocked by CC Mode" is not displayed in "Download mode", this is a finding.</t>
    </r>
  </si>
  <si>
    <t>V-276555</t>
  </si>
  <si>
    <r>
      <rPr>
        <sz val="11"/>
        <rFont val="Calibri"/>
      </rPr>
      <t>Samsung Android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</si>
  <si>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Method #1: Place the DOD warning banner in the user agreement signed by each Samsung Android device user (preferred method).</t>
    </r>
    <r>
      <rPr>
        <sz val="11"/>
        <color rgb="FF000000"/>
        <rFont val="Calibri"/>
      </rPr>
      <t xml:space="preserve">
</t>
    </r>
    <r>
      <rPr>
        <sz val="11"/>
        <color rgb="FF000000"/>
        <rFont val="Calibri"/>
      </rPr>
      <t>Method #2 (preferred method):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set "Lock Screen Message" to the DOD-mandated warning banner text.</t>
    </r>
    <r>
      <rPr>
        <sz val="11"/>
        <color rgb="FF000000"/>
        <rFont val="Calibri"/>
      </rPr>
      <t xml:space="preserve">
</t>
    </r>
    <r>
      <rPr>
        <sz val="11"/>
        <color rgb="FF000000"/>
        <rFont val="Calibri"/>
      </rPr>
      <t>API: setDeviceOwnerLockScreenInfo</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</si>
  <si>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Refer to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FMT_SMF.1.1 #36</t>
    </r>
  </si>
  <si>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Validation procedure for Method #1: Place the DOD warning banner in the user agreement signed by each Samsung Android device user (preferred method).</t>
    </r>
    <r>
      <rPr>
        <sz val="11"/>
        <color rgb="FF000000"/>
        <rFont val="Calibri"/>
      </rPr>
      <t xml:space="preserve">
</t>
    </r>
    <r>
      <rPr>
        <sz val="11"/>
        <color rgb="FF000000"/>
        <rFont val="Calibri"/>
      </rPr>
      <t>Review the signed user agreements for several Samsung Android device users and verify the agreement includes the required DOD warning banner text.</t>
    </r>
    <r>
      <rPr>
        <sz val="11"/>
        <color rgb="FF000000"/>
        <rFont val="Calibri"/>
      </rPr>
      <t xml:space="preserve">
</t>
    </r>
    <r>
      <rPr>
        <sz val="11"/>
        <color rgb="FF000000"/>
        <rFont val="Calibri"/>
      </rPr>
      <t>Validation procedure for Method #2 (preferred method):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verify "Lock Screen Message" is set to the DOD-mandated warning banner text.</t>
    </r>
    <r>
      <rPr>
        <sz val="11"/>
        <color rgb="FF000000"/>
        <rFont val="Calibri"/>
      </rPr>
      <t xml:space="preserve">
</t>
    </r>
    <r>
      <rPr>
        <sz val="11"/>
        <color rgb="FF000000"/>
        <rFont val="Calibri"/>
      </rPr>
      <t>On the Samsung Android device, verify the required DOD warning banner text is displayed on the Lock screen.</t>
    </r>
    <r>
      <rPr>
        <sz val="11"/>
        <color rgb="FF000000"/>
        <rFont val="Calibri"/>
      </rPr>
      <t xml:space="preserve">
</t>
    </r>
    <r>
      <rPr>
        <sz val="11"/>
        <color rgb="FF000000"/>
        <rFont val="Calibri"/>
      </rPr>
      <t>If the warning text has not been placed in the signed user agreement, or if on the management tool "Lock Screen Message" is not set to the DOD-mandated warning banner text, or on the Samsung Android device the required DOD warning banner text is not displayed on the Lock screen, this is a finding.</t>
    </r>
  </si>
  <si>
    <t>V-276556</t>
  </si>
  <si>
    <r>
      <rPr>
        <sz val="11"/>
        <rFont val="Calibri"/>
      </rPr>
      <t>Samsung Android must be configured to disable authentication mechanisms providing user access to protected data other than a Password Authentication Factor: Face recognition.</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</si>
  <si>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Configure the Samsung Android devices to disable Face Recognition.</t>
    </r>
    <r>
      <rPr>
        <sz val="11"/>
        <color rgb="FF000000"/>
        <rFont val="Calibri"/>
      </rPr>
      <t xml:space="preserve">
</t>
    </r>
    <r>
      <rPr>
        <sz val="11"/>
        <color rgb="FF000000"/>
        <rFont val="Calibri"/>
      </rPr>
      <t>On the management tool, in the device restrictions, set "Face Recognition" to "Disable".</t>
    </r>
    <r>
      <rPr>
        <sz val="11"/>
        <color rgb="FF000000"/>
        <rFont val="Calibri"/>
      </rPr>
      <t xml:space="preserve">
</t>
    </r>
    <r>
      <rPr>
        <sz val="11"/>
        <color rgb="FF000000"/>
        <rFont val="Calibri"/>
      </rPr>
      <t>API: setKeyguardDisabledFeatures, KEYGUARD_DISABLE_FACE</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</si>
  <si>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The biometric factor can be used to authenticate the user to unlock the mobile device. Unapproved/evaluated biometric mechanisms could allow unauthorized users to have access to DOD sensitive data if compromised. By not permitting the use of unapproved/evaluated biometric authentication mechanisms, this risk is mitigated.</t>
    </r>
    <r>
      <rPr>
        <sz val="11"/>
        <color rgb="FF000000"/>
        <rFont val="Calibri"/>
      </rPr>
      <t xml:space="preserve">
</t>
    </r>
    <r>
      <rPr>
        <sz val="11"/>
        <color rgb="FF000000"/>
        <rFont val="Calibri"/>
      </rPr>
      <t>SFR ID: FMT_SMF.1.1 #22, FIA_UAU.5.1</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</si>
  <si>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Review the configuration to determine if the Samsung Android devices are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"Face recognition" is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and AOD &gt;&gt; Screen lock and biometrics.</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Open "Face recognition" and, if required, register a face.</t>
    </r>
    <r>
      <rPr>
        <sz val="11"/>
        <color rgb="FF000000"/>
        <rFont val="Calibri"/>
      </rPr>
      <t xml:space="preserve">
</t>
    </r>
    <r>
      <rPr>
        <sz val="11"/>
        <color rgb="FF000000"/>
        <rFont val="Calibri"/>
      </rPr>
      <t>4. Verify the "Face unlock" option is disabled and cannot be enabled.</t>
    </r>
    <r>
      <rPr>
        <sz val="11"/>
        <color rgb="FF000000"/>
        <rFont val="Calibri"/>
      </rPr>
      <t xml:space="preserve">
</t>
    </r>
    <r>
      <rPr>
        <sz val="11"/>
        <color rgb="FF000000"/>
        <rFont val="Calibri"/>
      </rPr>
      <t>If on the management tool "Face recognition" is not set to "Disable", or on the Samsung Android device "Face unlock" can be enabled, this is a finding.</t>
    </r>
  </si>
  <si>
    <t>V-276557</t>
  </si>
  <si>
    <r>
      <rPr>
        <sz val="11"/>
        <rFont val="Calibri"/>
      </rPr>
      <t>Samsung Android must be configured to enable a screen-lock policy that will lock the display after a period of inactivity - Disable trust agents.</t>
    </r>
  </si>
  <si>
    <r>
      <rPr>
        <sz val="11"/>
        <color rgb="FF000000"/>
        <rFont val="Calibri"/>
      </rPr>
      <t>Configure the Samsung Android devices to disable Trust Agents.</t>
    </r>
    <r>
      <rPr>
        <sz val="11"/>
        <color rgb="FF000000"/>
        <rFont val="Calibri"/>
      </rPr>
      <t xml:space="preserve">
</t>
    </r>
    <r>
      <rPr>
        <sz val="11"/>
        <color rgb="FF000000"/>
        <rFont val="Calibri"/>
      </rPr>
      <t>On the management tool, in the device restrictions, set "Trust Agents" to "Disable".</t>
    </r>
    <r>
      <rPr>
        <sz val="11"/>
        <color rgb="FF000000"/>
        <rFont val="Calibri"/>
      </rPr>
      <t xml:space="preserve">
</t>
    </r>
    <r>
      <rPr>
        <sz val="11"/>
        <color rgb="FF000000"/>
        <rFont val="Calibri"/>
      </rPr>
      <t>API: setKeyguardDisabledFeatures, KEYGUARD_DISABLE_TRUST_AGENTS or setTrustAgentConfiguration</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</si>
  <si>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FMT_SMF.1.1 #2</t>
    </r>
  </si>
  <si>
    <r>
      <rPr>
        <sz val="11"/>
        <color rgb="FF000000"/>
        <rFont val="Calibri"/>
      </rPr>
      <t>Review the configuration to determine if the Samsung Android devices are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"Trust Agents" are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Trust agents.</t>
    </r>
    <r>
      <rPr>
        <sz val="11"/>
        <color rgb="FF000000"/>
        <rFont val="Calibri"/>
      </rPr>
      <t xml:space="preserve">
</t>
    </r>
    <r>
      <rPr>
        <sz val="11"/>
        <color rgb="FF000000"/>
        <rFont val="Calibri"/>
      </rPr>
      <t>2. Verify all listed Trust Agents are disabled and cannot be enabled. If a Trust Agent is not disabled in the list, verify for that Trust Agent, all of its listed Trustlets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or "Trustlet"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KNOX-16-005500.</t>
    </r>
    <r>
      <rPr>
        <sz val="11"/>
        <color rgb="FF000000"/>
        <rFont val="Calibri"/>
      </rPr>
      <t xml:space="preserve">
</t>
    </r>
    <r>
      <rPr>
        <sz val="11"/>
        <color rgb="FF000000"/>
        <rFont val="Calibri"/>
      </rPr>
      <t>Exception: Trust Agents may be used if the authorizing official (AO) allows a screen lock timeout after four hours (or more) of inactivity. This may be applicable to tactical use case.</t>
    </r>
  </si>
  <si>
    <t>V-276558</t>
  </si>
  <si>
    <r>
      <rPr>
        <sz val="11"/>
        <rFont val="Calibri"/>
      </rPr>
      <t>Samsung Android must be configured to not display the following (Work Environment) notifications when the device is locked: All notifications.</t>
    </r>
  </si>
  <si>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Work profile restrictions section, set "Unredacted Notifications" to "Disallow".</t>
    </r>
    <r>
      <rPr>
        <sz val="11"/>
        <color rgb="FF000000"/>
        <rFont val="Calibri"/>
      </rPr>
      <t xml:space="preserve">
</t>
    </r>
    <r>
      <rPr>
        <sz val="11"/>
        <color rgb="FF000000"/>
        <rFont val="Calibri"/>
      </rPr>
      <t>API: setKeyguardDisabledFeatures, KEYGUARD_DISABLE_UNREDACTED_NOTIFICATIONS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</si>
  <si>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FMT_SMF.1.1 #18</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</si>
  <si>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profile restrictions section, verify "Unredacted Notifications" is set to "Disallow".</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Notifications &gt;&gt; Lock screen.</t>
    </r>
    <r>
      <rPr>
        <sz val="11"/>
        <color rgb="FF000000"/>
        <rFont val="Calibri"/>
      </rPr>
      <t xml:space="preserve">
</t>
    </r>
    <r>
      <rPr>
        <sz val="11"/>
        <color rgb="FF000000"/>
        <rFont val="Calibri"/>
      </rPr>
      <t>2. Verify configuration of "Sensitive work profile notifications" is disabled.</t>
    </r>
    <r>
      <rPr>
        <sz val="11"/>
        <color rgb="FF000000"/>
        <rFont val="Calibri"/>
      </rPr>
      <t xml:space="preserve">
</t>
    </r>
    <r>
      <rPr>
        <sz val="11"/>
        <color rgb="FF000000"/>
        <rFont val="Calibri"/>
      </rPr>
      <t>If on the management tool "Unredacted Notifications" is not set to "Disallow", or on the Samsung Android device "Sensitive work profile notifications" is not disabled, this is a finding.</t>
    </r>
    <r>
      <rPr>
        <sz val="11"/>
        <color rgb="FF000000"/>
        <rFont val="Calibri"/>
      </rPr>
      <t xml:space="preserve">
</t>
    </r>
    <r>
      <rPr>
        <sz val="11"/>
        <color rgb="FF000000"/>
        <rFont val="Calibri"/>
      </rPr>
      <t>COBO:</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Notifications.</t>
    </r>
    <r>
      <rPr>
        <sz val="11"/>
        <color rgb="FF000000"/>
        <rFont val="Calibri"/>
      </rPr>
      <t xml:space="preserve">
</t>
    </r>
    <r>
      <rPr>
        <sz val="11"/>
        <color rgb="FF000000"/>
        <rFont val="Calibri"/>
      </rPr>
      <t>2. Verify "Lock screen" menu is disabled.</t>
    </r>
    <r>
      <rPr>
        <sz val="11"/>
        <color rgb="FF000000"/>
        <rFont val="Calibri"/>
      </rPr>
      <t xml:space="preserve">
</t>
    </r>
    <r>
      <rPr>
        <sz val="11"/>
        <color rgb="FF000000"/>
        <rFont val="Calibri"/>
      </rPr>
      <t>If on the management tool "Unredacted Notifications" is not set to "Disallow", or on the Samsung Android device "Notifications" menu is not disabled, this is a finding.</t>
    </r>
  </si>
  <si>
    <t>V-276559</t>
  </si>
  <si>
    <r>
      <rPr>
        <sz val="11"/>
        <rFont val="Calibri"/>
      </rPr>
      <t>Samsung Android must be configured to not allow more than 10 consecutive failed authentication attempts.</t>
    </r>
  </si>
  <si>
    <r>
      <rPr>
        <sz val="11"/>
        <color rgb="FF000000"/>
        <rFont val="Calibri"/>
      </rPr>
      <t>Configure the Samsung Android devices to allow only 10 or fewer consecutive failed authentication attempts.</t>
    </r>
    <r>
      <rPr>
        <sz val="11"/>
        <color rgb="FF000000"/>
        <rFont val="Calibri"/>
      </rPr>
      <t xml:space="preserve">
</t>
    </r>
    <r>
      <rPr>
        <sz val="11"/>
        <color rgb="FF000000"/>
        <rFont val="Calibri"/>
      </rPr>
      <t>On the management tool, in the device password policies, set "max password failures for local wipe" to "10" attempts or fewer.</t>
    </r>
    <r>
      <rPr>
        <sz val="11"/>
        <color rgb="FF000000"/>
        <rFont val="Calibri"/>
      </rPr>
      <t xml:space="preserve">
</t>
    </r>
    <r>
      <rPr>
        <sz val="11"/>
        <color rgb="FF000000"/>
        <rFont val="Calibri"/>
      </rPr>
      <t>A device password must be set for "max password failures for local wipe" to become active.</t>
    </r>
    <r>
      <rPr>
        <sz val="11"/>
        <color rgb="FF000000"/>
        <rFont val="Calibri"/>
      </rPr>
      <t xml:space="preserve">
</t>
    </r>
    <r>
      <rPr>
        <sz val="11"/>
        <color rgb="FF000000"/>
        <rFont val="Calibri"/>
      </rPr>
      <t>API: setMaximumFailedPasswordsForWipe</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</si>
  <si>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attempts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FMT_SMF.1.1 #2, FIA_AFL_EXT.1.5</t>
    </r>
  </si>
  <si>
    <r>
      <rPr>
        <sz val="11"/>
        <color rgb="FF000000"/>
        <rFont val="Calibri"/>
      </rPr>
      <t>Review the configuration to determine if the Samsung Android devices are allowing only 10 or fewer consecutive failed authentication attempts.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password failures for local wipe" is set to "10" attempts or less.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and AOD.</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Verify "Auto factory reset" is grayed out, and cannot be configured.</t>
    </r>
    <r>
      <rPr>
        <sz val="11"/>
        <color rgb="FF000000"/>
        <rFont val="Calibri"/>
      </rPr>
      <t xml:space="preserve">
</t>
    </r>
    <r>
      <rPr>
        <sz val="11"/>
        <color rgb="FF000000"/>
        <rFont val="Calibri"/>
      </rPr>
      <t>Note: When "Auto factory reset" is grayed out, this indicates the Administrator (MDM) is in control of the setting to wipe the device after 10 or fewer consecutive failed authentication attempts.</t>
    </r>
    <r>
      <rPr>
        <sz val="11"/>
        <color rgb="FF000000"/>
        <rFont val="Calibri"/>
      </rPr>
      <t xml:space="preserve">
</t>
    </r>
    <r>
      <rPr>
        <sz val="11"/>
        <color rgb="FF000000"/>
        <rFont val="Calibri"/>
      </rPr>
      <t>If on the management tool "max password failures for local wipe" is not set to "10" attempts or less, or on the Samsung Android device the "Auto factory reset" menu can be configured, this is a finding.</t>
    </r>
  </si>
  <si>
    <t>V-276560</t>
  </si>
  <si>
    <r>
      <rPr>
        <sz val="11"/>
        <rFont val="Calibri"/>
      </rPr>
      <t>Samsung Android must be configured to lock the display after 15 minutes (or less) of inactivity.</t>
    </r>
  </si>
  <si>
    <r>
      <rPr>
        <sz val="11"/>
        <color rgb="FF000000"/>
        <rFont val="Calibri"/>
      </rPr>
      <t>Configure the Samsung Android devices to lock the device display after 15 minutes (or less) of inactivity.</t>
    </r>
    <r>
      <rPr>
        <sz val="11"/>
        <color rgb="FF000000"/>
        <rFont val="Calibri"/>
      </rPr>
      <t xml:space="preserve">
</t>
    </r>
    <r>
      <rPr>
        <sz val="11"/>
        <color rgb="FF000000"/>
        <rFont val="Calibri"/>
      </rPr>
      <t>On the management tool, in the device password policies, set "max time to screen lock" to "15 minutes" or less.</t>
    </r>
    <r>
      <rPr>
        <sz val="11"/>
        <color rgb="FF000000"/>
        <rFont val="Calibri"/>
      </rPr>
      <t xml:space="preserve">
</t>
    </r>
    <r>
      <rPr>
        <sz val="11"/>
        <color rgb="FF000000"/>
        <rFont val="Calibri"/>
      </rPr>
      <t>A device password must be set for "max time to screen lock" to become active.</t>
    </r>
    <r>
      <rPr>
        <sz val="11"/>
        <color rgb="FF000000"/>
        <rFont val="Calibri"/>
      </rPr>
      <t xml:space="preserve">
</t>
    </r>
    <r>
      <rPr>
        <sz val="11"/>
        <color rgb="FF000000"/>
        <rFont val="Calibri"/>
      </rPr>
      <t>API: setMaximumTimeToLock</t>
    </r>
  </si>
  <si>
    <r>
      <rPr>
        <sz val="11"/>
        <color rgb="FF000000"/>
        <rFont val="Calibri"/>
      </rPr>
      <t>Review the configuration to determine if the Samsung Android devices are locking the device display after 15 minutes (or less) of inactivity.</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time to screen lock" is set to "15 minutes" or less.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 and AOD.</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Tap "Auto lock when screen turns off".</t>
    </r>
    <r>
      <rPr>
        <sz val="11"/>
        <color rgb="FF000000"/>
        <rFont val="Calibri"/>
      </rPr>
      <t xml:space="preserve">
</t>
    </r>
    <r>
      <rPr>
        <sz val="11"/>
        <color rgb="FF000000"/>
        <rFont val="Calibri"/>
      </rPr>
      <t>5. Verify the listed timeout values are 15 minutes or less.</t>
    </r>
    <r>
      <rPr>
        <sz val="11"/>
        <color rgb="FF000000"/>
        <rFont val="Calibri"/>
      </rPr>
      <t xml:space="preserve">
</t>
    </r>
    <r>
      <rPr>
        <sz val="11"/>
        <color rgb="FF000000"/>
        <rFont val="Calibri"/>
      </rPr>
      <t>If on the management tool "max time to screen lock" is not set to "15 minutes" or less, or on the Samsung Android device "Secure lock settings" is not present and the listed Screen timeout values include durations of more than 15 minutes, this is a finding.</t>
    </r>
  </si>
  <si>
    <t>V-276561</t>
  </si>
  <si>
    <r>
      <rPr>
        <sz val="11"/>
        <rFont val="Calibri"/>
      </rPr>
      <t>The Samsung Android device must be configured to perform the following management function: Disable Phone Hub.</t>
    </r>
  </si>
  <si>
    <r>
      <rPr>
        <sz val="11"/>
        <color rgb="FF000000"/>
        <rFont val="Calibri"/>
      </rPr>
      <t>Configure the Samsung device to disable the nearby notification and app streaming policy to disable Phone Hub.</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Set "Nearby notification streaming policy"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Set "Nearby app streaming policy" to "Disabled".</t>
    </r>
    <r>
      <rPr>
        <sz val="11"/>
        <color rgb="FF000000"/>
        <rFont val="Calibri"/>
      </rPr>
      <t xml:space="preserve">
</t>
    </r>
    <r>
      <rPr>
        <sz val="11"/>
        <color rgb="FF000000"/>
        <rFont val="Calibri"/>
      </rPr>
      <t>API: setNearbyNotificationStreamingPolicy</t>
    </r>
  </si>
  <si>
    <r>
      <rPr>
        <sz val="11"/>
        <color rgb="FF000000"/>
        <rFont val="Calibri"/>
      </rPr>
      <t>It may be possible to transfer work profile data on a DOD Android device to an unauthorized Chromebook if the user has the same Google Account set up on the Chromebook. This may result in the exposure of sensitive DOD data.</t>
    </r>
    <r>
      <rPr>
        <sz val="11"/>
        <color rgb="FF000000"/>
        <rFont val="Calibri"/>
      </rPr>
      <t xml:space="preserve">
</t>
    </r>
    <r>
      <rPr>
        <sz val="11"/>
        <color rgb="FF000000"/>
        <rFont val="Calibri"/>
      </rPr>
      <t>SFR ID: FMT_MOF_EXT.1.2 #47</t>
    </r>
  </si>
  <si>
    <r>
      <rPr>
        <sz val="11"/>
        <color rgb="FF000000"/>
        <rFont val="Calibri"/>
      </rPr>
      <t>Review the management tool to confirm Phone Hub has been disabled.</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Verify "Nearby notification streaming policy" is set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Verify "Nearby app streaming policy"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management tool the "Nearby Streaming Policy" is not set to "Disabled", this is a finding.</t>
    </r>
    <r>
      <rPr>
        <sz val="11"/>
        <color rgb="FF000000"/>
        <rFont val="Calibri"/>
      </rPr>
      <t xml:space="preserve">
</t>
    </r>
    <r>
      <rPr>
        <sz val="11"/>
        <color rgb="FF000000"/>
        <rFont val="Calibri"/>
      </rPr>
      <t>Note: From a Chromebook, if a device is connected to the Phone Hub, try to set up the Notifications. It will fail to connect to the device to complete the setup if Phone Hub has been disabled on the DOD Android device.</t>
    </r>
  </si>
  <si>
    <t>V-276562</t>
  </si>
  <si>
    <r>
      <rPr>
        <sz val="11"/>
        <rFont val="Calibri"/>
      </rPr>
      <t>Samsung Android must be configured to enforce a minimum password length of six characters.</t>
    </r>
  </si>
  <si>
    <r>
      <rPr>
        <sz val="11"/>
        <color rgb="FF000000"/>
        <rFont val="Calibri"/>
      </rPr>
      <t>Configure the Samsung Android devices to enforce a minimum password length of six characters.</t>
    </r>
    <r>
      <rPr>
        <sz val="11"/>
        <color rgb="FF000000"/>
        <rFont val="Calibri"/>
      </rPr>
      <t xml:space="preserve">
</t>
    </r>
    <r>
      <rPr>
        <sz val="11"/>
        <color rgb="FF000000"/>
        <rFont val="Calibri"/>
      </rPr>
      <t>On the management tool, in the device password policies, set "minimum password length" to "6".</t>
    </r>
    <r>
      <rPr>
        <sz val="11"/>
        <color rgb="FF000000"/>
        <rFont val="Calibri"/>
      </rPr>
      <t xml:space="preserve">
</t>
    </r>
    <r>
      <rPr>
        <sz val="11"/>
        <color rgb="FF000000"/>
        <rFont val="Calibri"/>
      </rPr>
      <t>API: setPasswordMinimumLength</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</si>
  <si>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complete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FMT_SMF.1.1 #1</t>
    </r>
  </si>
  <si>
    <r>
      <rPr>
        <sz val="11"/>
        <color rgb="FF000000"/>
        <rFont val="Calibri"/>
      </rPr>
      <t>Review the configuration to determine if the Samsung Android devices are enforcing a minimum password length of six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length" is set to "6".</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 and AOD &gt;&gt; Screen lock and biometrics.</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 the management tool "minimum password length" is not set to "6", or on the Samsung Android device the text "PIN must contain at least" is followed by a value of less than "6 digits", this is a finding.</t>
    </r>
  </si>
  <si>
    <t>V-276563</t>
  </si>
  <si>
    <r>
      <rPr>
        <sz val="11"/>
        <rFont val="Calibri"/>
      </rPr>
      <t>Samsung Android must be configured to not allow passwords that include more than four repeating or sequential characters.</t>
    </r>
  </si>
  <si>
    <r>
      <rPr>
        <sz val="11"/>
        <color rgb="FF000000"/>
        <rFont val="Calibri"/>
      </rPr>
      <t>Configure the Samsung Android devices to disallow passwords containing more than four repeating or sequential characters.</t>
    </r>
    <r>
      <rPr>
        <sz val="11"/>
        <color rgb="FF000000"/>
        <rFont val="Calibri"/>
      </rPr>
      <t xml:space="preserve">
</t>
    </r>
    <r>
      <rPr>
        <sz val="11"/>
        <color rgb="FF000000"/>
        <rFont val="Calibri"/>
      </rPr>
      <t>On the management tool, in the device password policies, set "minimum password quality" to "Numeric(Complex)" or better.</t>
    </r>
    <r>
      <rPr>
        <sz val="11"/>
        <color rgb="FF000000"/>
        <rFont val="Calibri"/>
      </rPr>
      <t xml:space="preserve">
</t>
    </r>
    <r>
      <rPr>
        <sz val="11"/>
        <color rgb="FF000000"/>
        <rFont val="Calibri"/>
      </rPr>
      <t>If the management tool does not support "Numeric(Complex)" but does support "Numeric", Knox Platform for Enterprise (KPE) can be used to achieve STIG compliance. In this case, configure this policy with value "Numeric" and use an additional KPE policy (innately by the management tool or via KSP) "Maximum Numeric Sequence Length" with value "4".</t>
    </r>
    <r>
      <rPr>
        <sz val="11"/>
        <color rgb="FF000000"/>
        <rFont val="Calibri"/>
      </rPr>
      <t xml:space="preserve">
</t>
    </r>
    <r>
      <rPr>
        <sz val="11"/>
        <color rgb="FF000000"/>
        <rFont val="Calibri"/>
      </rPr>
      <t>API: setPasswordQuality or setRequiredPasswordComplexity</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</si>
  <si>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Therefore, disallowing repeating or sequential characters increases password strength and decreases risk.</t>
    </r>
    <r>
      <rPr>
        <sz val="11"/>
        <color rgb="FF000000"/>
        <rFont val="Calibri"/>
      </rPr>
      <t xml:space="preserve">
</t>
    </r>
    <r>
      <rPr>
        <sz val="11"/>
        <color rgb="FF000000"/>
        <rFont val="Calibri"/>
      </rPr>
      <t>SFR ID: FMT_SMF.1.1 #1</t>
    </r>
  </si>
  <si>
    <r>
      <rPr>
        <sz val="11"/>
        <color rgb="FF000000"/>
        <rFont val="Calibri"/>
      </rPr>
      <t>Review the configuration to determine if the Samsung Android devices are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 xml:space="preserve">1. Open Settings &gt;&gt; Lock screen and AOD &gt;&gt; Screen lock and biometrics. </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</si>
  <si>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V-276564</t>
  </si>
  <si>
    <r>
      <rPr>
        <sz val="11"/>
        <rFont val="Calibri"/>
      </rPr>
      <t>The Samsung Android device must be configured to disable the use of third-party keyboards.</t>
    </r>
  </si>
  <si>
    <r>
      <rPr>
        <sz val="11"/>
        <color rgb="FF000000"/>
        <rFont val="Calibri"/>
      </rPr>
      <t xml:space="preserve">Configure the Samsung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Administrators can configure application allowlists for Google Play that do not have any third-party keyboards for user installation.</t>
    </r>
    <r>
      <rPr>
        <sz val="11"/>
        <color rgb="FF000000"/>
        <rFont val="Calibri"/>
      </rPr>
      <t xml:space="preserve">
</t>
    </r>
    <r>
      <rPr>
        <sz val="11"/>
        <color rgb="FF000000"/>
        <rFont val="Calibri"/>
      </rPr>
      <t>API: setPermittedInputMethods</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</si>
  <si>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FMT_SMF.1.1 #47</t>
    </r>
  </si>
  <si>
    <r>
      <rPr>
        <sz val="11"/>
        <color rgb="FF000000"/>
        <rFont val="Calibri"/>
      </rPr>
      <t>Review the managed Samsung device configuration settings to confirm that no third-party keyboards are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management tool.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</si>
  <si>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V-276565</t>
  </si>
  <si>
    <r>
      <rPr>
        <sz val="11"/>
        <rFont val="Calibri"/>
      </rPr>
      <t>Samsung Android 16 must disable screen capture.</t>
    </r>
  </si>
  <si>
    <r>
      <rPr>
        <sz val="11"/>
        <color rgb="FF000000"/>
        <rFont val="Calibri"/>
      </rPr>
      <t>Configure Samsung Android 16 to disable screen capture.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Procedures:</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Enable the "Disable Screen Capture" setting.</t>
    </r>
    <r>
      <rPr>
        <sz val="11"/>
        <color rgb="FF000000"/>
        <rFont val="Calibri"/>
      </rPr>
      <t xml:space="preserve">
</t>
    </r>
    <r>
      <rPr>
        <sz val="11"/>
        <color rgb="FF000000"/>
        <rFont val="Calibri"/>
      </rPr>
      <t>COPE procedures:</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Enable the "Disable Screen Capture" setting.</t>
    </r>
    <r>
      <rPr>
        <sz val="11"/>
        <color rgb="FF000000"/>
        <rFont val="Calibri"/>
      </rPr>
      <t xml:space="preserve">
</t>
    </r>
    <r>
      <rPr>
        <sz val="11"/>
        <color rgb="FF000000"/>
        <rFont val="Calibri"/>
      </rPr>
      <t>API: setScreenCaptureDisabled</t>
    </r>
  </si>
  <si>
    <r>
      <rPr>
        <sz val="11"/>
        <color rgb="FF000000"/>
        <rFont val="Calibri"/>
      </rPr>
      <t>The feature screen capture could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</si>
  <si>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screen capture has been disabled.</t>
    </r>
    <r>
      <rPr>
        <sz val="11"/>
        <color rgb="FF000000"/>
        <rFont val="Calibri"/>
      </rPr>
      <t xml:space="preserve">
</t>
    </r>
    <r>
      <rPr>
        <sz val="11"/>
        <color rgb="FF000000"/>
        <rFont val="Calibri"/>
      </rPr>
      <t>This check procedure is performed on the device management tool and the Samsung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COBO/COPE procedures:</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Verify that "Disable Screen Capture" setting is enabled.</t>
    </r>
    <r>
      <rPr>
        <sz val="11"/>
        <color rgb="FF000000"/>
        <rFont val="Calibri"/>
      </rPr>
      <t xml:space="preserve">
</t>
    </r>
    <r>
      <rPr>
        <sz val="11"/>
        <color rgb="FF000000"/>
        <rFont val="Calibri"/>
      </rPr>
      <t xml:space="preserve">On the managed Samsung Android 16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Press the Power button and the volume down button at the same time. Verify the message "Taking screenshots is blocked by your admin".</t>
    </r>
    <r>
      <rPr>
        <sz val="11"/>
        <color rgb="FF000000"/>
        <rFont val="Calibri"/>
      </rPr>
      <t xml:space="preserve">
</t>
    </r>
    <r>
      <rPr>
        <sz val="11"/>
        <color rgb="FF000000"/>
        <rFont val="Calibri"/>
      </rPr>
      <t>If screen capture has not been disabled, this is a finding.</t>
    </r>
  </si>
  <si>
    <t>V-276566</t>
  </si>
  <si>
    <r>
      <rPr>
        <sz val="11"/>
        <rFont val="Calibri"/>
      </rPr>
      <t>Samsung Android</t>
    </r>
    <r>
      <rPr>
        <sz val="11"/>
        <color rgb="FF000000"/>
        <rFont val="Calibri"/>
      </rPr>
      <t>'</t>
    </r>
    <r>
      <rPr>
        <sz val="11"/>
        <color rgb="FF000000"/>
        <rFont val="Calibri"/>
      </rPr>
      <t>s Work profile must be configured to enable audit logging.</t>
    </r>
  </si>
  <si>
    <r>
      <rPr>
        <sz val="11"/>
        <color rgb="FF000000"/>
        <rFont val="Calibri"/>
      </rPr>
      <t>Configure the Samsung Android devices' Work profile to enable audit logging. (COPE)</t>
    </r>
    <r>
      <rPr>
        <sz val="11"/>
        <color rgb="FF000000"/>
        <rFont val="Calibri"/>
      </rPr>
      <t xml:space="preserve">
</t>
    </r>
    <r>
      <rPr>
        <sz val="11"/>
        <color rgb="FF000000"/>
        <rFont val="Calibri"/>
      </rPr>
      <t>Configure the Samsung Android devices to enable audit logging. (COBO)</t>
    </r>
    <r>
      <rPr>
        <sz val="11"/>
        <color rgb="FF000000"/>
        <rFont val="Calibri"/>
      </rPr>
      <t xml:space="preserve">
</t>
    </r>
    <r>
      <rPr>
        <sz val="11"/>
        <color rgb="FF000000"/>
        <rFont val="Calibri"/>
      </rPr>
      <t>On the management tool, in the Work profile restrictions section, set "Security logging" to "Enable".</t>
    </r>
    <r>
      <rPr>
        <sz val="11"/>
        <color rgb="FF000000"/>
        <rFont val="Calibri"/>
      </rPr>
      <t xml:space="preserve">
</t>
    </r>
    <r>
      <rPr>
        <sz val="11"/>
        <color rgb="FF000000"/>
        <rFont val="Calibri"/>
      </rPr>
      <t>API: setSecurityLoggingEnabled</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</si>
  <si>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t>
    </r>
    <r>
      <rPr>
        <sz val="11"/>
        <color rgb="FF000000"/>
        <rFont val="Calibri"/>
      </rPr>
      <t xml:space="preserve">
</t>
    </r>
    <r>
      <rPr>
        <sz val="11"/>
        <color rgb="FF000000"/>
        <rFont val="Calibri"/>
      </rPr>
      <t>SFR ID: FMT_MOF_EXT.1.2 #47</t>
    </r>
  </si>
  <si>
    <r>
      <rPr>
        <sz val="11"/>
        <color rgb="FF000000"/>
        <rFont val="Calibri"/>
      </rPr>
      <t>COPE:</t>
    </r>
    <r>
      <rPr>
        <sz val="11"/>
        <color rgb="FF000000"/>
        <rFont val="Calibri"/>
      </rPr>
      <t xml:space="preserve">
</t>
    </r>
    <r>
      <rPr>
        <sz val="11"/>
        <color rgb="FF000000"/>
        <rFont val="Calibri"/>
      </rPr>
      <t>Review the configuration to determine if the Samsung Android devices' Work profile is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Work profile restrictions, verify "Security logging" is set to "Enable".</t>
    </r>
    <r>
      <rPr>
        <sz val="11"/>
        <color rgb="FF000000"/>
        <rFont val="Calibri"/>
      </rPr>
      <t xml:space="preserve">
</t>
    </r>
    <r>
      <rPr>
        <sz val="11"/>
        <color rgb="FF000000"/>
        <rFont val="Calibri"/>
      </rPr>
      <t>If on the management tool "Security logging" is not set to "Enable", this is a finding.</t>
    </r>
    <r>
      <rPr>
        <sz val="11"/>
        <color rgb="FF000000"/>
        <rFont val="Calibri"/>
      </rPr>
      <t xml:space="preserve">
</t>
    </r>
    <r>
      <rPr>
        <sz val="11"/>
        <color rgb="FF000000"/>
        <rFont val="Calibri"/>
      </rPr>
      <t>COBO:</t>
    </r>
    <r>
      <rPr>
        <sz val="11"/>
        <color rgb="FF000000"/>
        <rFont val="Calibri"/>
      </rPr>
      <t xml:space="preserve">
</t>
    </r>
    <r>
      <rPr>
        <sz val="11"/>
        <color rgb="FF000000"/>
        <rFont val="Calibri"/>
      </rPr>
      <t>Review the configuration to determine if the Samsung Android devices are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device restrictions, verify "Security logging" is set to "Enable".</t>
    </r>
    <r>
      <rPr>
        <sz val="11"/>
        <color rgb="FF000000"/>
        <rFont val="Calibri"/>
      </rPr>
      <t xml:space="preserve">
</t>
    </r>
    <r>
      <rPr>
        <sz val="11"/>
        <color rgb="FF000000"/>
        <rFont val="Calibri"/>
      </rPr>
      <t>If on the management tool "Security logging" is not set to "Enable", this is a finding.</t>
    </r>
  </si>
  <si>
    <t>V-276567</t>
  </si>
  <si>
    <r>
      <rPr>
        <sz val="11"/>
        <rFont val="Calibri"/>
      </rPr>
      <t>The Samsung Android device must be configured to disable all data signaling over [assignment: list of externally accessible hardware ports (for example, USB)].</t>
    </r>
  </si>
  <si>
    <r>
      <rPr>
        <sz val="11"/>
        <color rgb="FF000000"/>
        <rFont val="Calibri"/>
      </rPr>
      <t>Configure the Samsung device to disable the USB port (except for charging the device).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Toggle "Disallow usb file transfer" to "OFF".</t>
    </r>
    <r>
      <rPr>
        <sz val="11"/>
        <color rgb="FF000000"/>
        <rFont val="Calibri"/>
      </rPr>
      <t xml:space="preserve">
</t>
    </r>
    <r>
      <rPr>
        <sz val="11"/>
        <color rgb="FF000000"/>
        <rFont val="Calibri"/>
      </rPr>
      <t>API: setUsbDataSignalingEnabled</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</si>
  <si>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#24</t>
    </r>
  </si>
  <si>
    <r>
      <rPr>
        <sz val="11"/>
        <color rgb="FF000000"/>
        <rFont val="Calibri"/>
      </rPr>
      <t>Review the device configuration to confirm the USB port is disabled except for charging the device.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Verify "Disallow usb file transfer" is toggled to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management tool the USB port is not disabled, this is a finding.</t>
    </r>
  </si>
  <si>
    <t>V-276568</t>
  </si>
  <si>
    <r>
      <rPr>
        <sz val="11"/>
        <rFont val="Calibri"/>
      </rPr>
      <t>The Samsung Android device must be configured to enable Certificate Revocation List (CRL) status checking.</t>
    </r>
  </si>
  <si>
    <r>
      <rPr>
        <sz val="11"/>
        <color rgb="FF000000"/>
        <rFont val="Calibri"/>
      </rPr>
      <t>Configure the Samsung Android devices to enable CRL revocation checks for required applications. These revocation checks must be enabled using the Knox KPE APIs.</t>
    </r>
    <r>
      <rPr>
        <sz val="11"/>
        <color rgb="FF000000"/>
        <rFont val="Calibri"/>
      </rPr>
      <t xml:space="preserve">
</t>
    </r>
    <r>
      <rPr>
        <sz val="11"/>
        <color rgb="FF000000"/>
        <rFont val="Calibri"/>
      </rPr>
      <t>On the management tool, in the Certificate Policy restrictions, enable "Revocation Checks" for required applications.</t>
    </r>
    <r>
      <rPr>
        <sz val="11"/>
        <color rgb="FF000000"/>
        <rFont val="Calibri"/>
      </rPr>
      <t xml:space="preserve">
</t>
    </r>
    <r>
      <rPr>
        <sz val="11"/>
        <color rgb="FF000000"/>
        <rFont val="Calibri"/>
      </rPr>
      <t>KPE provides an API to check for Certificate revocation.</t>
    </r>
  </si>
  <si>
    <r>
      <rPr>
        <sz val="11"/>
        <color rgb="FF000000"/>
        <rFont val="Calibri"/>
      </rPr>
      <t>A CRL allows a certificate issuer to revoke a certificate for any reason, including improperly issued certificates and compromise of the private keys. Checking the revocation status of the certificate mitigates the risk associated with using a compromised certificate. For this reason, users must not be able to disable this configuration.</t>
    </r>
    <r>
      <rPr>
        <sz val="11"/>
        <color rgb="FF000000"/>
        <rFont val="Calibri"/>
      </rPr>
      <t xml:space="preserve">
</t>
    </r>
    <r>
      <rPr>
        <sz val="11"/>
        <color rgb="FF000000"/>
        <rFont val="Calibri"/>
      </rPr>
      <t>Samsung Android can control CRL checking but only using Knox APIs. Alternatively, CRL checking is based on app development best practice.</t>
    </r>
    <r>
      <rPr>
        <sz val="11"/>
        <color rgb="FF000000"/>
        <rFont val="Calibri"/>
      </rPr>
      <t xml:space="preserve">
</t>
    </r>
    <r>
      <rPr>
        <sz val="11"/>
        <color rgb="FF000000"/>
        <rFont val="Calibri"/>
      </rPr>
      <t>SFR ID: FMT_MOF_EXT.1.2 #47</t>
    </r>
  </si>
  <si>
    <r>
      <rPr>
        <sz val="11"/>
        <color rgb="FF000000"/>
        <rFont val="Calibri"/>
      </rPr>
      <t>Review the configuration to confirm that revocation checking is enabled. Verify the revocation checklist is set to the required applications.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Certificates Policy &gt;&gt; Revocation section.</t>
    </r>
    <r>
      <rPr>
        <sz val="11"/>
        <color rgb="FF000000"/>
        <rFont val="Calibri"/>
      </rPr>
      <t xml:space="preserve">
</t>
    </r>
    <r>
      <rPr>
        <sz val="11"/>
        <color rgb="FF000000"/>
        <rFont val="Calibri"/>
      </rPr>
      <t>2. Select "Get CRL".</t>
    </r>
    <r>
      <rPr>
        <sz val="11"/>
        <color rgb="FF000000"/>
        <rFont val="Calibri"/>
      </rPr>
      <t xml:space="preserve">
</t>
    </r>
    <r>
      <rPr>
        <sz val="11"/>
        <color rgb="FF000000"/>
        <rFont val="Calibri"/>
      </rPr>
      <t>3. Verify Toast message "Get revocation check: true".</t>
    </r>
    <r>
      <rPr>
        <sz val="11"/>
        <color rgb="FF000000"/>
        <rFont val="Calibri"/>
      </rPr>
      <t xml:space="preserve">
</t>
    </r>
    <r>
      <rPr>
        <sz val="11"/>
        <color rgb="FF000000"/>
        <rFont val="Calibri"/>
      </rPr>
      <t>If on the management tool the revocation check is disabled, this is a finding.</t>
    </r>
  </si>
  <si>
    <t>V-276569</t>
  </si>
  <si>
    <r>
      <rPr>
        <sz val="11"/>
        <rFont val="Calibri"/>
      </rPr>
      <t>Samsung Android allowlist must be configured to not include artificial intelligence (AI) applications that process device data in the cloud, including Google Gemini.</t>
    </r>
  </si>
  <si>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Verify no AI applications that processes device data in the cloud, including Google Gemini, are included.</t>
    </r>
    <r>
      <rPr>
        <sz val="11"/>
        <color rgb="FF000000"/>
        <rFont val="Calibri"/>
      </rPr>
      <t xml:space="preserve">
</t>
    </r>
    <r>
      <rPr>
        <sz val="11"/>
        <color rgb="FF000000"/>
        <rFont val="Calibri"/>
      </rPr>
      <t>Note: This restriction does not include Galaxy on device AI. Galaxy on device AI is a "built-in" capability of Android 16 and processes device data on the device.</t>
    </r>
    <r>
      <rPr>
        <sz val="11"/>
        <color rgb="FF000000"/>
        <rFont val="Calibri"/>
      </rPr>
      <t xml:space="preserve">
</t>
    </r>
    <r>
      <rPr>
        <sz val="11"/>
        <color rgb="FF000000"/>
        <rFont val="Calibri"/>
      </rPr>
      <t>If the EMM console device policy includes AI applications that processes device data in the cloud, including Google Gemini, this is a finding.</t>
    </r>
    <r>
      <rPr>
        <sz val="11"/>
        <color rgb="FF000000"/>
        <rFont val="Calibri"/>
      </rPr>
      <t xml:space="preserve">
</t>
    </r>
    <r>
      <rPr>
        <sz val="11"/>
        <color rgb="FF000000"/>
        <rFont val="Calibri"/>
      </rPr>
      <t>Disallow modify accounts (refer to requirement KNOX-16-009200).</t>
    </r>
    <r>
      <rPr>
        <sz val="11"/>
        <color rgb="FF000000"/>
        <rFont val="Calibri"/>
      </rPr>
      <t xml:space="preserve">
</t>
    </r>
    <r>
      <rPr>
        <sz val="11"/>
        <color rgb="FF000000"/>
        <rFont val="Calibri"/>
      </rPr>
      <t>If "disallow modify accounts" has not been implemented, this is a finding.</t>
    </r>
    <r>
      <rPr>
        <sz val="11"/>
        <color rgb="FF000000"/>
        <rFont val="Calibri"/>
      </rPr>
      <t xml:space="preserve">
</t>
    </r>
    <r>
      <rPr>
        <sz val="11"/>
        <color rgb="FF000000"/>
        <rFont val="Calibri"/>
      </rPr>
      <t>Apply the "Disallow Intelligence Online Processing" using the KPE API or KSP. The KPE API is allowIntelligenceOnlineProcessing(false) and the KSP restriction is "Allow process data only on device", which should be set to true.</t>
    </r>
    <r>
      <rPr>
        <sz val="11"/>
        <color rgb="FF000000"/>
        <rFont val="Calibri"/>
      </rPr>
      <t xml:space="preserve">
</t>
    </r>
    <r>
      <rPr>
        <sz val="11"/>
        <color rgb="FF000000"/>
        <rFont val="Calibri"/>
      </rPr>
      <t>KPE: allowIntelligenceOnlineProcessing</t>
    </r>
  </si>
  <si>
    <r>
      <rPr>
        <sz val="11"/>
        <color rgb="FF000000"/>
        <rFont val="Calibri"/>
      </rPr>
      <t>Sensitive DOD data could be exposed when an AI app processes device data in the cloud.</t>
    </r>
    <r>
      <rPr>
        <sz val="11"/>
        <color rgb="FF000000"/>
        <rFont val="Calibri"/>
      </rPr>
      <t xml:space="preserve">
</t>
    </r>
    <r>
      <rPr>
        <sz val="11"/>
        <color rgb="FF000000"/>
        <rFont val="Calibri"/>
      </rPr>
      <t>SFR ID: FMT_SMF.1.1 #8</t>
    </r>
  </si>
  <si>
    <r>
      <rPr>
        <sz val="11"/>
        <color rgb="FF000000"/>
        <rFont val="Calibri"/>
      </rPr>
      <t>Review managed Samsung Android 16 device configuration settings to determine if the mobile device has an AI application that processes device data in the cloud, including Google Gemini.</t>
    </r>
    <r>
      <rPr>
        <sz val="11"/>
        <color rgb="FF000000"/>
        <rFont val="Calibri"/>
      </rPr>
      <t xml:space="preserve">
</t>
    </r>
    <r>
      <rPr>
        <sz val="11"/>
        <color rgb="FF000000"/>
        <rFont val="Calibri"/>
      </rPr>
      <t>Verify requirement KNOX-16-009200 (disallow modify accounts) has been implemented.</t>
    </r>
    <r>
      <rPr>
        <sz val="11"/>
        <color rgb="FF000000"/>
        <rFont val="Calibri"/>
      </rPr>
      <t xml:space="preserve">
</t>
    </r>
    <r>
      <rPr>
        <sz val="11"/>
        <color rgb="FF000000"/>
        <rFont val="Calibri"/>
      </rPr>
      <t>Verify the KPE API "isIntelligenceOnlineProcessingAllowed()" returns false or that the KSP configuration has the restriction "Allow process data only on device" set to true.</t>
    </r>
    <r>
      <rPr>
        <sz val="11"/>
        <color rgb="FF000000"/>
        <rFont val="Calibri"/>
      </rPr>
      <t xml:space="preserve">
</t>
    </r>
    <r>
      <rPr>
        <sz val="11"/>
        <color rgb="FF000000"/>
        <rFont val="Calibri"/>
      </rPr>
      <t>If any AI applications that processes data in the cloud are included in the MDM console of allowed apps or "Allow process data only on device" is not set to true, this is a finding.</t>
    </r>
  </si>
  <si>
    <t>V-276614</t>
  </si>
  <si>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</si>
  <si>
    <r>
      <rPr>
        <sz val="11"/>
        <color rgb="FF000000"/>
        <rFont val="Calibri"/>
      </rPr>
      <t>COPE:</t>
    </r>
    <r>
      <rPr>
        <sz val="11"/>
        <color rgb="FF000000"/>
        <rFont val="Calibri"/>
      </rPr>
      <t xml:space="preserve">
</t>
    </r>
    <r>
      <rPr>
        <sz val="11"/>
        <color rgb="FF000000"/>
        <rFont val="Calibri"/>
      </rPr>
      <t>Configure the Work profile on Samsung Android devices to allow users to install only applications that have been approved by the AO.</t>
    </r>
    <r>
      <rPr>
        <sz val="11"/>
        <color rgb="FF000000"/>
        <rFont val="Calibri"/>
      </rPr>
      <t xml:space="preserve">
</t>
    </r>
    <r>
      <rPr>
        <sz val="11"/>
        <color rgb="FF000000"/>
        <rFont val="Calibri"/>
      </rPr>
      <t>COBO:</t>
    </r>
    <r>
      <rPr>
        <sz val="11"/>
        <color rgb="FF000000"/>
        <rFont val="Calibri"/>
      </rPr>
      <t xml:space="preserve">
</t>
    </r>
    <r>
      <rPr>
        <sz val="11"/>
        <color rgb="FF000000"/>
        <rFont val="Calibri"/>
      </rPr>
      <t>Configure Samsung Android devices to allow users to install only applications that have been approved by the AO.</t>
    </r>
    <r>
      <rPr>
        <sz val="11"/>
        <color rgb="FF000000"/>
        <rFont val="Calibri"/>
      </rPr>
      <t xml:space="preserve">
</t>
    </r>
    <r>
      <rPr>
        <sz val="11"/>
        <color rgb="FF000000"/>
        <rFont val="Calibri"/>
      </rPr>
      <t>In addition to any local policy, the AO must not approve applications that have certain prohibited characteristics; these are covered in KNOX-16-005600.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</si>
  <si>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FMT_SMF.1.1 #8</t>
    </r>
  </si>
  <si>
    <r>
      <rPr>
        <sz val="11"/>
        <color rgb="FF000000"/>
        <rFont val="Calibri"/>
      </rPr>
      <t>COPE:</t>
    </r>
    <r>
      <rPr>
        <sz val="11"/>
        <color rgb="FF000000"/>
        <rFont val="Calibri"/>
      </rPr>
      <t xml:space="preserve">
</t>
    </r>
    <r>
      <rPr>
        <sz val="11"/>
        <color rgb="FF000000"/>
        <rFont val="Calibri"/>
      </rPr>
      <t>Review the configuration to determine if the Work profile on the Samsung Android device is allowing users to install only applications that have been approved by the authorizing official (AO).</t>
    </r>
    <r>
      <rPr>
        <sz val="11"/>
        <color rgb="FF000000"/>
        <rFont val="Calibri"/>
      </rPr>
      <t xml:space="preserve">
</t>
    </r>
    <r>
      <rPr>
        <sz val="11"/>
        <color rgb="FF000000"/>
        <rFont val="Calibri"/>
      </rPr>
      <t>COBO:</t>
    </r>
    <r>
      <rPr>
        <sz val="11"/>
        <color rgb="FF000000"/>
        <rFont val="Calibri"/>
      </rPr>
      <t xml:space="preserve">
</t>
    </r>
    <r>
      <rPr>
        <sz val="11"/>
        <color rgb="FF000000"/>
        <rFont val="Calibri"/>
      </rPr>
      <t>Review the configuration to determine if the Samsung Android devices are allowing users to install only applications that have been approved by the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</si>
  <si>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V-276615</t>
  </si>
  <si>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140-2/140-3-validated) data sharing with other MDs or printers. - Apps that backup their own data to a remote system. - Apps that render TV shows and movies.</t>
    </r>
  </si>
  <si>
    <r>
      <rPr>
        <sz val="11"/>
        <color rgb="FF000000"/>
        <rFont val="Calibri"/>
      </rPr>
      <t>The authorizing official (AO) must not approve applications with the following characteristics for installation by users in the Work profile:</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140-2/140-3-validated) data sharing with other MDs, display screens (screen mirroring), or printers.</t>
    </r>
    <r>
      <rPr>
        <sz val="11"/>
        <color rgb="FF000000"/>
        <rFont val="Calibri"/>
      </rPr>
      <t xml:space="preserve">
</t>
    </r>
    <r>
      <rPr>
        <sz val="11"/>
        <color rgb="FF000000"/>
        <rFont val="Calibri"/>
      </rPr>
      <t>- Apps that backup their own data to a remote system.</t>
    </r>
    <r>
      <rPr>
        <sz val="11"/>
        <color rgb="FF000000"/>
        <rFont val="Calibri"/>
      </rPr>
      <t xml:space="preserve">
</t>
    </r>
    <r>
      <rPr>
        <sz val="11"/>
        <color rgb="FF000000"/>
        <rFont val="Calibri"/>
      </rPr>
      <t>- Apps that render TV shows and movies.</t>
    </r>
    <r>
      <rPr>
        <sz val="11"/>
        <color rgb="FF000000"/>
        <rFont val="Calibri"/>
      </rPr>
      <t xml:space="preserve">
</t>
    </r>
    <r>
      <rPr>
        <sz val="11"/>
        <color rgb="FF000000"/>
        <rFont val="Calibri"/>
      </rPr>
      <t>Implement managed Google Play (refer to requirement KNOX-16-005500).</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</si>
  <si>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FMT_SMF.1.1 #8</t>
    </r>
  </si>
  <si>
    <r>
      <rPr>
        <sz val="11"/>
        <color rgb="FF000000"/>
        <rFont val="Calibri"/>
      </rPr>
      <t>Verify requirement KNOX-16-005500 (managed Google Play) has been implemented. Verify no apps with unapproved apps are listed in approved apps.</t>
    </r>
    <r>
      <rPr>
        <sz val="11"/>
        <color rgb="FF000000"/>
        <rFont val="Calibri"/>
      </rPr>
      <t xml:space="preserve">
</t>
    </r>
    <r>
      <rPr>
        <sz val="11"/>
        <color rgb="FF000000"/>
        <rFont val="Calibri"/>
      </rPr>
      <t>If managed Google Play has not been implemented or unapproved apps are allowed, this is a finding.</t>
    </r>
  </si>
  <si>
    <t>V-276625</t>
  </si>
  <si>
    <r>
      <rPr>
        <sz val="11"/>
        <rFont val="Calibri"/>
      </rPr>
      <t>Samsung Android must be configured to not allow backup of all applications and configuration data to remote systems. - Disable Backup Services.</t>
    </r>
  </si>
  <si>
    <r>
      <rPr>
        <sz val="11"/>
        <color rgb="FF000000"/>
        <rFont val="Calibri"/>
      </rPr>
      <t>Configure the Samsung Android devices to disable backup to remote systems (including commercial clouds).</t>
    </r>
    <r>
      <rPr>
        <sz val="11"/>
        <color rgb="FF000000"/>
        <rFont val="Calibri"/>
      </rPr>
      <t xml:space="preserve">
</t>
    </r>
    <r>
      <rPr>
        <sz val="11"/>
        <color rgb="FF000000"/>
        <rFont val="Calibri"/>
      </rPr>
      <t>On the management tool, in the device restrictions, set "Backup service" to "Disable".</t>
    </r>
    <r>
      <rPr>
        <sz val="11"/>
        <color rgb="FF000000"/>
        <rFont val="Calibri"/>
      </rPr>
      <t xml:space="preserve">
</t>
    </r>
    <r>
      <rPr>
        <sz val="11"/>
        <color rgb="FF000000"/>
        <rFont val="Calibri"/>
      </rPr>
      <t>API: setBackupServiceEnabled</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</si>
  <si>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vulnerable to breach. Disallowing remote backup mitigates this risk.</t>
    </r>
    <r>
      <rPr>
        <sz val="11"/>
        <color rgb="FF000000"/>
        <rFont val="Calibri"/>
      </rPr>
      <t xml:space="preserve">
</t>
    </r>
    <r>
      <rPr>
        <sz val="11"/>
        <color rgb="FF000000"/>
        <rFont val="Calibri"/>
      </rPr>
      <t>SFR ID: FMT_SMF.1.1 #40</t>
    </r>
  </si>
  <si>
    <r>
      <rPr>
        <sz val="11"/>
        <color rgb="FF000000"/>
        <rFont val="Calibri"/>
      </rPr>
      <t>Review the configuration to determine if the Samsung Android devices are disabling backup to remote systems (including commercial clouds).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"Backup service" is set to "Disable".</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Accounts and backup.</t>
    </r>
    <r>
      <rPr>
        <sz val="11"/>
        <color rgb="FF000000"/>
        <rFont val="Calibri"/>
      </rPr>
      <t xml:space="preserve">
</t>
    </r>
    <r>
      <rPr>
        <sz val="11"/>
        <color rgb="FF000000"/>
        <rFont val="Calibri"/>
      </rPr>
      <t>2. Verify any backup service listed cannot be configured to back up data.</t>
    </r>
    <r>
      <rPr>
        <sz val="11"/>
        <color rgb="FF000000"/>
        <rFont val="Calibri"/>
      </rPr>
      <t xml:space="preserve">
</t>
    </r>
    <r>
      <rPr>
        <sz val="11"/>
        <color rgb="FF000000"/>
        <rFont val="Calibri"/>
      </rPr>
      <t>If on the management tool "Backup service" is not set to "Disable", or on the Samsung Android device a listed backup service can be configured to back up data, this is a finding.</t>
    </r>
  </si>
  <si>
    <t>V-276632</t>
  </si>
  <si>
    <r>
      <rPr>
        <sz val="11"/>
        <rFont val="Calibri"/>
      </rPr>
      <t>Samsung Android must be enrolled as a COBO device.</t>
    </r>
  </si>
  <si>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"Fully managed".</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</si>
  <si>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device is the designated application group for the COBO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</si>
  <si>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the default enrollment is set as "Fully managed".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Device admin apps.</t>
    </r>
    <r>
      <rPr>
        <sz val="11"/>
        <color rgb="FF000000"/>
        <rFont val="Calibri"/>
      </rPr>
      <t xml:space="preserve">
</t>
    </r>
    <r>
      <rPr>
        <sz val="11"/>
        <color rgb="FF000000"/>
        <rFont val="Calibri"/>
      </rPr>
      <t>2. Verify the management tool Agent is listed.</t>
    </r>
    <r>
      <rPr>
        <sz val="11"/>
        <color rgb="FF000000"/>
        <rFont val="Calibri"/>
      </rPr>
      <t xml:space="preserve">
</t>
    </r>
    <r>
      <rPr>
        <sz val="11"/>
        <color rgb="FF000000"/>
        <rFont val="Calibri"/>
      </rPr>
      <t>If on the management tool the default enrollment is not set as "Fully managed" or the management tool Agent is not listed, this is a finding.</t>
    </r>
  </si>
  <si>
    <t>V-276633</t>
  </si>
  <si>
    <r>
      <rPr>
        <sz val="11"/>
        <rFont val="Calibri"/>
      </rPr>
      <t>Samsung Android device users must complete required training.</t>
    </r>
  </si>
  <si>
    <r>
      <rPr>
        <sz val="11"/>
        <color rgb="FF000000"/>
        <rFont val="Calibri"/>
      </rPr>
      <t>Have all Samsung device users complete training on the following topics. Users should acknowledge they have reviewed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Need to ensure no DOD data is saved to the personal space or transmitted from a personal app (for example, from personal email).</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How to configure the following UBE controls (users must configure the control) on the Samsung device:</t>
    </r>
    <r>
      <rPr>
        <sz val="11"/>
        <color rgb="FF000000"/>
        <rFont val="Calibri"/>
      </rPr>
      <t xml:space="preserve">
</t>
    </r>
    <r>
      <rPr>
        <sz val="11"/>
        <color rgb="FF000000"/>
        <rFont val="Calibri"/>
      </rPr>
      <t>1. Secure use of Calendar Alarm.</t>
    </r>
    <r>
      <rPr>
        <sz val="11"/>
        <color rgb="FF000000"/>
        <rFont val="Calibri"/>
      </rPr>
      <t xml:space="preserve">
</t>
    </r>
    <r>
      <rPr>
        <sz val="11"/>
        <color rgb="FF000000"/>
        <rFont val="Calibri"/>
      </rPr>
      <t>2. Local screen mirroring and MirrorLink procedures (authorized/not authorized for use).</t>
    </r>
    <r>
      <rPr>
        <sz val="11"/>
        <color rgb="FF000000"/>
        <rFont val="Calibri"/>
      </rPr>
      <t xml:space="preserve">
</t>
    </r>
    <r>
      <rPr>
        <sz val="11"/>
        <color rgb="FF000000"/>
        <rFont val="Calibri"/>
      </rPr>
      <t>3. Do not connect Samsung devices (via either DeX Station or dongle) to any DOD network via Ethernet connection.</t>
    </r>
    <r>
      <rPr>
        <sz val="11"/>
        <color rgb="FF000000"/>
        <rFont val="Calibri"/>
      </rPr>
      <t xml:space="preserve">
</t>
    </r>
    <r>
      <rPr>
        <sz val="11"/>
        <color rgb="FF000000"/>
        <rFont val="Calibri"/>
      </rPr>
      <t>4. Do not upload DOD contacts via smart call and caller ID services.</t>
    </r>
    <r>
      <rPr>
        <sz val="11"/>
        <color rgb="FF000000"/>
        <rFont val="Calibri"/>
      </rPr>
      <t xml:space="preserve">
</t>
    </r>
    <r>
      <rPr>
        <sz val="11"/>
        <color rgb="FF000000"/>
        <rFont val="Calibri"/>
      </rPr>
      <t>5. Do not configure a DOD network (work) VPN profile on any third-party VPN client installed in the personal space.</t>
    </r>
    <r>
      <rPr>
        <sz val="11"/>
        <color rgb="FF000000"/>
        <rFont val="Calibri"/>
      </rPr>
      <t xml:space="preserve">
</t>
    </r>
    <r>
      <rPr>
        <sz val="11"/>
        <color rgb="FF000000"/>
        <rFont val="Calibri"/>
      </rPr>
      <t>6.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7. How to perform a full device wipe.</t>
    </r>
    <r>
      <rPr>
        <sz val="11"/>
        <color rgb="FF000000"/>
        <rFont val="Calibri"/>
      </rPr>
      <t xml:space="preserve">
</t>
    </r>
    <r>
      <rPr>
        <sz val="11"/>
        <color rgb="FF000000"/>
        <rFont val="Calibri"/>
      </rPr>
      <t>8. Use default Wi-Fi hotspot password: 15-character complex Wi-Fi hotspot preshared password enabled ("WPA2/WPA3-personal").</t>
    </r>
    <r>
      <rPr>
        <sz val="11"/>
        <color rgb="FF000000"/>
        <rFont val="Calibri"/>
      </rPr>
      <t xml:space="preserve">
</t>
    </r>
    <r>
      <rPr>
        <sz val="11"/>
        <color rgb="FF000000"/>
        <rFont val="Calibri"/>
      </rPr>
      <t>AO guidance on acceptable use and restrictions, if any, on downloading and installing personal apps and data (music, photos, etc.) in the Samsung device personal space.</t>
    </r>
  </si>
  <si>
    <r>
      <rPr>
        <sz val="11"/>
        <color rgb="FF000000"/>
        <rFont val="Calibri"/>
      </rPr>
      <t>The security posture of Samsung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 ID: FMT_MOF_EXT.1.2 #47</t>
    </r>
  </si>
  <si>
    <r>
      <rPr>
        <sz val="11"/>
        <color rgb="FF000000"/>
        <rFont val="Calibri"/>
      </rPr>
      <t xml:space="preserve">Review a sample of site User Agreements for Samsung device users or similar training records and training course content. </t>
    </r>
    <r>
      <rPr>
        <sz val="11"/>
        <color rgb="FF000000"/>
        <rFont val="Calibri"/>
      </rPr>
      <t xml:space="preserve">
</t>
    </r>
    <r>
      <rPr>
        <sz val="11"/>
        <color rgb="FF000000"/>
        <rFont val="Calibri"/>
      </rPr>
      <t>Verify Samsung device users have completed required training. The intent is that required training is renewed on a periodic basis in a time period determined by the AO.</t>
    </r>
    <r>
      <rPr>
        <sz val="11"/>
        <color rgb="FF000000"/>
        <rFont val="Calibri"/>
      </rPr>
      <t xml:space="preserve">
</t>
    </r>
    <r>
      <rPr>
        <sz val="11"/>
        <color rgb="FF000000"/>
        <rFont val="Calibri"/>
      </rPr>
      <t>If any Samsung device user has not completed required training, this is a finding.</t>
    </r>
  </si>
  <si>
    <t>V-276634</t>
  </si>
  <si>
    <r>
      <rPr>
        <sz val="11"/>
        <rFont val="Calibri"/>
      </rPr>
      <t>The Samsung Android device must have the latest available Samsung Android operating system (OS) installed.</t>
    </r>
  </si>
  <si>
    <r>
      <rPr>
        <sz val="11"/>
        <color rgb="FF000000"/>
        <rFont val="Calibri"/>
      </rPr>
      <t xml:space="preserve">Install the latest released version of Samsung Android OS on all managed Samsung devices. </t>
    </r>
    <r>
      <rPr>
        <sz val="11"/>
        <color rgb="FF000000"/>
        <rFont val="Calibri"/>
      </rPr>
      <t xml:space="preserve">
</t>
    </r>
    <r>
      <rPr>
        <sz val="11"/>
        <color rgb="FF000000"/>
        <rFont val="Calibri"/>
      </rPr>
      <t>Note: In most cases, OS updates are released by the wireless carrier (for example, T-Mobile, Verizon Wireless, and ATT).</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</si>
  <si>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FMT_MOF_EXT.1.2 #47</t>
    </r>
  </si>
  <si>
    <r>
      <rPr>
        <sz val="11"/>
        <color rgb="FF000000"/>
        <rFont val="Calibri"/>
      </rPr>
      <t>Review the configuration to confirm if the Samsung Android devices have the most recently released version of Samsung Android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Refer to the notes below to determine the latest available OS version.</t>
    </r>
    <r>
      <rPr>
        <sz val="11"/>
        <color rgb="FF000000"/>
        <rFont val="Calibri"/>
      </rPr>
      <t xml:space="preserve">
</t>
    </r>
    <r>
      <rPr>
        <sz val="11"/>
        <color rgb="FF000000"/>
        <rFont val="Calibri"/>
      </rPr>
      <t>On the Samsung Android device, to determine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</si>
  <si>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V-276635</t>
  </si>
  <si>
    <r>
      <rPr>
        <sz val="11"/>
        <rFont val="Calibri"/>
      </rPr>
      <t>Samsung Android 16 devices must have a Mobile Threat Detection (MTD) app installed.</t>
    </r>
  </si>
  <si>
    <r>
      <rPr>
        <sz val="11"/>
        <color rgb="FF000000"/>
        <rFont val="Calibri"/>
      </rPr>
      <t>Install an MTD app on managed Samsung Android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</si>
  <si>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</si>
  <si>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an MTD app is installed on managed Samsung Android devices.</t>
    </r>
    <r>
      <rPr>
        <sz val="11"/>
        <color rgb="FF000000"/>
        <rFont val="Calibri"/>
      </rPr>
      <t xml:space="preserve">
</t>
    </r>
    <r>
      <rPr>
        <sz val="11"/>
        <color rgb="FF000000"/>
        <rFont val="Calibri"/>
      </rPr>
      <t>This check procedure is performed on both the device management tool and the Samsung Android device.</t>
    </r>
    <r>
      <rPr>
        <sz val="11"/>
        <color rgb="FF000000"/>
        <rFont val="Calibri"/>
      </rPr>
      <t xml:space="preserve">
</t>
    </r>
    <r>
      <rPr>
        <sz val="11"/>
        <color rgb="FF000000"/>
        <rFont val="Calibri"/>
      </rPr>
      <t>In the MDM console, verify an MTD app is listed as a managed app being deployed to site managed devices.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then "See all apps".</t>
    </r>
    <r>
      <rPr>
        <sz val="11"/>
        <color rgb="FF000000"/>
        <rFont val="Calibri"/>
      </rPr>
      <t xml:space="preserve">
</t>
    </r>
    <r>
      <rPr>
        <sz val="11"/>
        <color rgb="FF000000"/>
        <rFont val="Calibri"/>
      </rPr>
      <t>3. Verify an MTD app is listed.</t>
    </r>
    <r>
      <rPr>
        <sz val="11"/>
        <color rgb="FF000000"/>
        <rFont val="Calibri"/>
      </rPr>
      <t xml:space="preserve">
</t>
    </r>
    <r>
      <rPr>
        <sz val="11"/>
        <color rgb="FF000000"/>
        <rFont val="Calibri"/>
      </rPr>
      <t>If an MTD app is not installed on the device, this is a finding.</t>
    </r>
  </si>
  <si>
    <t>V-276636</t>
  </si>
  <si>
    <r>
      <rPr>
        <sz val="11"/>
        <rFont val="Calibri"/>
      </rPr>
      <t>Samsung Android 16 must implement the management setting: disable Camera.</t>
    </r>
  </si>
  <si>
    <r>
      <rPr>
        <sz val="11"/>
        <color rgb="FF000000"/>
        <rFont val="Calibri"/>
      </rPr>
      <t>If the AO has not approved the use of Samsung device camera, configure Samsung Android 16 to disable the device camera.</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COBO/COPE Procedures:</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Select "Disable camera".</t>
    </r>
    <r>
      <rPr>
        <sz val="11"/>
        <color rgb="FF000000"/>
        <rFont val="Calibri"/>
      </rPr>
      <t xml:space="preserve">
</t>
    </r>
    <r>
      <rPr>
        <sz val="11"/>
        <color rgb="FF000000"/>
        <rFont val="Calibri"/>
      </rPr>
      <t>API: disableCamera</t>
    </r>
  </si>
  <si>
    <r>
      <rPr>
        <sz val="11"/>
        <color rgb="FF000000"/>
        <rFont val="Calibri"/>
      </rPr>
      <t>Authorizing official (AO) approval is required before the mobile device camera can be enabled for a specific user or group of users, based on a risk assessment of the operational environment. Camera use may lead to the exposure of sensitive DOD information in some operational environment.</t>
    </r>
    <r>
      <rPr>
        <sz val="11"/>
        <color rgb="FF000000"/>
        <rFont val="Calibri"/>
      </rPr>
      <t xml:space="preserve">
</t>
    </r>
    <r>
      <rPr>
        <sz val="11"/>
        <color rgb="FF000000"/>
        <rFont val="Calibri"/>
      </rPr>
      <t>SFR ID: FMT_MOF_EXT.1.2 #47</t>
    </r>
  </si>
  <si>
    <r>
      <rPr>
        <sz val="11"/>
        <color rgb="FF000000"/>
        <rFont val="Calibri"/>
      </rPr>
      <t>Determine if the site AO has approved the use of device cameras. Look for a document showing approval for a specific user or group of users. If not approved, review configuration settings to confirm "Allow Camera" is disabled. If approved, this requirement is not applicable. Review configuration settings to confirm the device camera has been disabled.</t>
    </r>
    <r>
      <rPr>
        <sz val="11"/>
        <color rgb="FF000000"/>
        <rFont val="Calibri"/>
      </rPr>
      <t xml:space="preserve">
</t>
    </r>
    <r>
      <rPr>
        <sz val="11"/>
        <color rgb="FF000000"/>
        <rFont val="Calibri"/>
      </rPr>
      <t>This check procedure is performed on the device management tool and the Samsung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COBO/COPE procedures:</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"disable camera" setting is disabled.</t>
    </r>
    <r>
      <rPr>
        <sz val="11"/>
        <color rgb="FF000000"/>
        <rFont val="Calibri"/>
      </rPr>
      <t xml:space="preserve">
</t>
    </r>
    <r>
      <rPr>
        <sz val="11"/>
        <color rgb="FF000000"/>
        <rFont val="Calibri"/>
      </rPr>
      <t xml:space="preserve">On the managed Samsung Android 16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the camera cannot be used on the mobile device.</t>
    </r>
    <r>
      <rPr>
        <sz val="11"/>
        <color rgb="FF000000"/>
        <rFont val="Calibri"/>
      </rPr>
      <t xml:space="preserve">
</t>
    </r>
    <r>
      <rPr>
        <sz val="11"/>
        <color rgb="FF000000"/>
        <rFont val="Calibri"/>
      </rPr>
      <t>If the device camera has not been disabled, this is a finding.</t>
    </r>
  </si>
  <si>
    <t>V-276640</t>
  </si>
  <si>
    <t>COPE</t>
  </si>
  <si>
    <t>V-276641</t>
  </si>
  <si>
    <r>
      <rPr>
        <sz val="11"/>
        <rFont val="Calibri"/>
      </rPr>
      <t>The Samsung Android device work profile must be configured to disable the autofill services.</t>
    </r>
  </si>
  <si>
    <r>
      <rPr>
        <sz val="11"/>
        <color rgb="FF000000"/>
        <rFont val="Calibri"/>
      </rPr>
      <t>Configure the Samsung device to disable the autofill services.</t>
    </r>
    <r>
      <rPr>
        <sz val="11"/>
        <color rgb="FF000000"/>
        <rFont val="Calibri"/>
      </rPr>
      <t xml:space="preserve">
</t>
    </r>
    <r>
      <rPr>
        <sz val="11"/>
        <color rgb="FF000000"/>
        <rFont val="Calibri"/>
      </rPr>
      <t>On the management tool, in the Work profile User restrictions section, set "Disable autofill" to "Enable".</t>
    </r>
    <r>
      <rPr>
        <sz val="11"/>
        <color rgb="FF000000"/>
        <rFont val="Calibri"/>
      </rPr>
      <t xml:space="preserve">
</t>
    </r>
    <r>
      <rPr>
        <sz val="11"/>
        <color rgb="FF000000"/>
        <rFont val="Calibri"/>
      </rPr>
      <t>API: addUserRestriction, DISALLOW_AUTOFILL</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</si>
  <si>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FMT_SMF.1.1 #47</t>
    </r>
  </si>
  <si>
    <r>
      <rPr>
        <sz val="11"/>
        <color rgb="FF000000"/>
        <rFont val="Calibri"/>
      </rPr>
      <t xml:space="preserve">Review the Samsung work profile configuration settings to confirm that autofill services are disabled. </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If on the management tool the "disallow autofill" is not selected, this is a finding.</t>
    </r>
  </si>
  <si>
    <t>V-276642</t>
  </si>
  <si>
    <t>V-276643</t>
  </si>
  <si>
    <t>V-276644</t>
  </si>
  <si>
    <t>V-276645</t>
  </si>
  <si>
    <t>V-276646</t>
  </si>
  <si>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</si>
  <si>
    <r>
      <rPr>
        <sz val="11"/>
        <color rgb="FF000000"/>
        <rFont val="Calibri"/>
      </rPr>
      <t>Configure the Samsung Android devices to enable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On the management tool, in the Work profile restrictions section, set "Cross profile copy/paste" to "Disallow".</t>
    </r>
    <r>
      <rPr>
        <sz val="11"/>
        <color rgb="FF000000"/>
        <rFont val="Calibri"/>
      </rPr>
      <t xml:space="preserve">
</t>
    </r>
    <r>
      <rPr>
        <sz val="11"/>
        <color rgb="FF000000"/>
        <rFont val="Calibri"/>
      </rPr>
      <t>API: addUserRestriction, DISALLOW_CROSS_PROFILE_COPY_PASTE</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</si>
  <si>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FMT_SMF.1.1 #42, FDP_ACF_EXT.1.2</t>
    </r>
  </si>
  <si>
    <r>
      <rPr>
        <sz val="11"/>
        <color rgb="FF000000"/>
        <rFont val="Calibri"/>
      </rPr>
      <t>Review the Samsung documentation and inspect the configuration to verify the Samsung Android devices are enabling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set "Cross profile copy/paste"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Using any Work app, copy text to the clipboard.</t>
    </r>
    <r>
      <rPr>
        <sz val="11"/>
        <color rgb="FF000000"/>
        <rFont val="Calibri"/>
      </rPr>
      <t xml:space="preserve">
</t>
    </r>
    <r>
      <rPr>
        <sz val="11"/>
        <color rgb="FF000000"/>
        <rFont val="Calibri"/>
      </rPr>
      <t>2. Using any Personal app, verify the clipboard text cannot be pasted.</t>
    </r>
    <r>
      <rPr>
        <sz val="11"/>
        <color rgb="FF000000"/>
        <rFont val="Calibri"/>
      </rPr>
      <t xml:space="preserve">
</t>
    </r>
    <r>
      <rPr>
        <sz val="11"/>
        <color rgb="FF000000"/>
        <rFont val="Calibri"/>
      </rPr>
      <t>If on the management tool "Cross profile copy/paste" is not set to "Disallow", or on the Samsung Android device the clipboard text can be pasted into a Personal app, this is a finding.</t>
    </r>
  </si>
  <si>
    <t>V-276647</t>
  </si>
  <si>
    <t>V-276648</t>
  </si>
  <si>
    <r>
      <rPr>
        <sz val="11"/>
        <color rgb="FF000000"/>
        <rFont val="Calibri"/>
      </rPr>
      <t xml:space="preserve">Train users to not perform a factory reset on the Android device without AO approval. Document training via the site's mobile device training records or the User Agreement. This is a User-Based Enforcement (UBE) control.  </t>
    </r>
    <r>
      <rPr>
        <sz val="11"/>
        <color rgb="FF000000"/>
        <rFont val="Calibri"/>
      </rPr>
      <t xml:space="preserve">
</t>
    </r>
    <r>
      <rPr>
        <sz val="11"/>
        <color rgb="FF000000"/>
        <rFont val="Calibri"/>
      </rPr>
      <t>Note: It is not possible for the MDM to enforce this control when the Android device is deployed in COPE mode.</t>
    </r>
  </si>
  <si>
    <r>
      <rPr>
        <sz val="11"/>
        <color rgb="FF000000"/>
        <rFont val="Calibri"/>
      </rPr>
      <t xml:space="preserve">Verify the Android device user has been trained to not perform a factory wipe without the approval of the authorizing official (AO). Confirm by reviewing the site's mobile device training records or the User Agreement. This is a User-Based Enforcement (UBE) control.  </t>
    </r>
    <r>
      <rPr>
        <sz val="11"/>
        <color rgb="FF000000"/>
        <rFont val="Calibri"/>
      </rPr>
      <t xml:space="preserve">
</t>
    </r>
    <r>
      <rPr>
        <sz val="11"/>
        <color rgb="FF000000"/>
        <rFont val="Calibri"/>
      </rPr>
      <t>If the Android device user has not been trained to not perform a factory wipe without the approval of the AO, this is a finding.</t>
    </r>
  </si>
  <si>
    <t>V-276649</t>
  </si>
  <si>
    <t>V-276650</t>
  </si>
  <si>
    <t>V-276651</t>
  </si>
  <si>
    <t>V-276652</t>
  </si>
  <si>
    <t>V-276653</t>
  </si>
  <si>
    <t>V-276654</t>
  </si>
  <si>
    <t>V-276655</t>
  </si>
  <si>
    <t>V-276656</t>
  </si>
  <si>
    <t>V-276657</t>
  </si>
  <si>
    <t>V-276658</t>
  </si>
  <si>
    <t>V-276659</t>
  </si>
  <si>
    <t>V-276660</t>
  </si>
  <si>
    <r>
      <rPr>
        <sz val="11"/>
        <rFont val="Calibri"/>
      </rPr>
      <t>The Samsung Android device work profile must be configured to disable automatic completion of work space internet browser text input.</t>
    </r>
  </si>
  <si>
    <r>
      <rPr>
        <sz val="11"/>
        <color rgb="FF000000"/>
        <rFont val="Calibri"/>
      </rPr>
      <t>Configure the Samsung device to disable the autofill functionality.</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r>
      <rPr>
        <sz val="11"/>
        <color rgb="FF000000"/>
        <rFont val="Calibri"/>
      </rPr>
      <t xml:space="preserve">
</t>
    </r>
    <r>
      <rPr>
        <sz val="11"/>
        <color rgb="FF000000"/>
        <rFont val="Calibri"/>
      </rPr>
      <t>API: setApplicationRestrictions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</si>
  <si>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FMT_SMF.1.1 #47</t>
    </r>
  </si>
  <si>
    <r>
      <rPr>
        <sz val="11"/>
        <color rgb="FF000000"/>
        <rFont val="Calibri"/>
      </rPr>
      <t>Review the work profile Chrome Browser app on the Samsung device autofill setting.</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If on the management tool any of the browser autofill settings are set to "On" in the Chrome Browser Settings, this is a finding.</t>
    </r>
  </si>
  <si>
    <t>V-276661</t>
  </si>
  <si>
    <t>V-276662</t>
  </si>
  <si>
    <t>V-276663</t>
  </si>
  <si>
    <t>V-276664</t>
  </si>
  <si>
    <t>V-276665</t>
  </si>
  <si>
    <t>V-276666</t>
  </si>
  <si>
    <t>V-276667</t>
  </si>
  <si>
    <t>V-276668</t>
  </si>
  <si>
    <t>V-276669</t>
  </si>
  <si>
    <t>V-276670</t>
  </si>
  <si>
    <t>V-276671</t>
  </si>
  <si>
    <t>V-276672</t>
  </si>
  <si>
    <t>V-276673</t>
  </si>
  <si>
    <t>V-276674</t>
  </si>
  <si>
    <t>V-276675</t>
  </si>
  <si>
    <t>V-276676</t>
  </si>
  <si>
    <t>V-276677</t>
  </si>
  <si>
    <t>V-276722</t>
  </si>
  <si>
    <t>V-276723</t>
  </si>
  <si>
    <t>V-276739</t>
  </si>
  <si>
    <r>
      <rPr>
        <sz val="11"/>
        <rFont val="Calibri"/>
      </rPr>
      <t>Samsung Android must be enrolled as a COPE device.</t>
    </r>
  </si>
  <si>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"Work profile for company-owned devices".</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</si>
  <si>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Work profile is the designated application group for the COPE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</si>
  <si>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the default enrollment is set to "Work profile for company-owned devices".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Device admin apps.</t>
    </r>
    <r>
      <rPr>
        <sz val="11"/>
        <color rgb="FF000000"/>
        <rFont val="Calibri"/>
      </rPr>
      <t xml:space="preserve">
</t>
    </r>
    <r>
      <rPr>
        <sz val="11"/>
        <color rgb="FF000000"/>
        <rFont val="Calibri"/>
      </rPr>
      <t>2. Verify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a "Personal" and "Work" tab are present.</t>
    </r>
    <r>
      <rPr>
        <sz val="11"/>
        <color rgb="FF000000"/>
        <rFont val="Calibri"/>
      </rPr>
      <t xml:space="preserve">
</t>
    </r>
    <r>
      <rPr>
        <sz val="11"/>
        <color rgb="FF000000"/>
        <rFont val="Calibri"/>
      </rPr>
      <t>If on the management tool the default enrollment is not set as "Work profile for company-owned devices", or on the Samsung Android device the "Personal" and "Work" tabs are not present or the management tool Agent is not listed, this is a finding.</t>
    </r>
  </si>
  <si>
    <t>V-276740</t>
  </si>
  <si>
    <t>V-276741</t>
  </si>
  <si>
    <t>V-276742</t>
  </si>
  <si>
    <r>
      <rPr>
        <sz val="11"/>
        <rFont val="Calibri"/>
      </rPr>
      <t>The Samsung Android device must be provisioned as a fully managed device and configured to create a work profile.</t>
    </r>
  </si>
  <si>
    <r>
      <rPr>
        <sz val="11"/>
        <color rgb="FF000000"/>
        <rFont val="Calibri"/>
      </rPr>
      <t>Implement "COPE enrollment" (refer to requirement KNOX-16-008800).</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</si>
  <si>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FMT_SMF.1.1 #47</t>
    </r>
  </si>
  <si>
    <r>
      <rPr>
        <sz val="11"/>
        <color rgb="FF000000"/>
        <rFont val="Calibri"/>
      </rPr>
      <t>Verify requirement KNOX-16-008800 (COPE enrollment) has been implemented.</t>
    </r>
    <r>
      <rPr>
        <sz val="11"/>
        <color rgb="FF000000"/>
        <rFont val="Calibri"/>
      </rPr>
      <t xml:space="preserve">
</t>
    </r>
    <r>
      <rPr>
        <sz val="11"/>
        <color rgb="FF000000"/>
        <rFont val="Calibri"/>
      </rPr>
      <t>If "COPE enrollment" has not been implemented, this is a finding."</t>
    </r>
  </si>
  <si>
    <t>V-276743</t>
  </si>
  <si>
    <t>V-276744</t>
  </si>
  <si>
    <t>V-279244</t>
  </si>
  <si>
    <r>
      <rPr>
        <sz val="11"/>
        <rFont val="Calibri"/>
      </rPr>
      <t>Samsung Android 16 must implement the management setting: disable the Bluetooth radio.</t>
    </r>
  </si>
  <si>
    <r>
      <rPr>
        <sz val="11"/>
        <color rgb="FF000000"/>
        <rFont val="Calibri"/>
      </rPr>
      <t xml:space="preserve">If the AO has not approved the use of the Samsung device Bluetooth radio, install a configuration profile to disable Bluetooth use.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In the configuration profile for the device, disable Bluetooth (enable "DISALLOW_BLUETOOTH")</t>
    </r>
  </si>
  <si>
    <r>
      <rPr>
        <sz val="11"/>
        <color rgb="FF000000"/>
        <rFont val="Calibri"/>
      </rPr>
      <t>Authorizing official (AO) approval is required before the Samsung device Bluetooth radio can be enabled. All AO approvals must be documented and based on critical mission need. Use of Bluetooth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</si>
  <si>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 xml:space="preserve">Determine if the site AO has approved the use of Samsung device Bluetooth radios. Locate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Samsung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Samsung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Bluetooth is disabled ("DISALLOW_BLUETOOTH" enabled) in the configuration profile.</t>
    </r>
    <r>
      <rPr>
        <sz val="11"/>
        <color rgb="FF000000"/>
        <rFont val="Calibri"/>
      </rPr>
      <t xml:space="preserve">
</t>
    </r>
    <r>
      <rPr>
        <sz val="11"/>
        <color rgb="FF000000"/>
        <rFont val="Calibri"/>
      </rPr>
      <t>On the managed Samsung device, verify the Bluetooth radio is disabled and cannot be enabled:</t>
    </r>
    <r>
      <rPr>
        <sz val="11"/>
        <color rgb="FF000000"/>
        <rFont val="Calibri"/>
      </rPr>
      <t xml:space="preserve">
</t>
    </r>
    <r>
      <rPr>
        <sz val="11"/>
        <color rgb="FF000000"/>
        <rFont val="Calibri"/>
      </rPr>
      <t>Settings &gt;&gt; Connected devices &gt;&gt;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Samsung device, this is a finding.</t>
    </r>
  </si>
  <si>
    <t>V-279245</t>
  </si>
  <si>
    <r>
      <rPr>
        <sz val="11"/>
        <rFont val="Calibri"/>
      </rPr>
      <t>The Samsung Android device must be configured to disable Wi-Fi Aware for Work Profile apps.</t>
    </r>
  </si>
  <si>
    <r>
      <rPr>
        <sz val="11"/>
        <color rgb="FF000000"/>
        <rFont val="Calibri"/>
      </rPr>
      <t>Configure the Samsung Android 16 device to disable Wi-Fi Aware for all Work Profile apps.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For each Work Profile app, configure the NEARBY_WIFI_DEVICE permission to "deny" to block the use of Wi-Fi Aware, if the app supports this feature. If the app does not support Wi-Fi Aware, there may not be a NEARBY_WIFI_DEVICE permission available.</t>
    </r>
  </si>
  <si>
    <r>
      <rPr>
        <sz val="11"/>
        <color rgb="FF000000"/>
        <rFont val="Calibri"/>
      </rPr>
      <t>Wi-Fi Aware allows direct connections between nearby devices for fast data transfer, video streaming, and multiplayer gaming. It allows full peer-to-peer device discovery and communication where two or more devices are publishing and/or subscribing to the same known service name. There is risk that sensitive DOD information could be transferred from a DOD mobile device to a non-DOD device or from Work Profile apps on a DOD device to Personal Profile apps on a non-DOD device.</t>
    </r>
  </si>
  <si>
    <r>
      <rPr>
        <sz val="11"/>
        <color rgb="FF000000"/>
        <rFont val="Calibri"/>
      </rPr>
      <t xml:space="preserve">Review device configuration settings to confirm Wi-Fi Aware is disabled for each work profile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each Work Profile app, verify the app is configured to deny the NEARBY_WIFI_DEVICE permission. Note: Not all apps will support Wi-Fi Aware and have the NEARBY_WIFI_DEVICE permission.</t>
    </r>
    <r>
      <rPr>
        <sz val="11"/>
        <color rgb="FF000000"/>
        <rFont val="Calibri"/>
      </rPr>
      <t xml:space="preserve">
</t>
    </r>
    <r>
      <rPr>
        <sz val="11"/>
        <color rgb="FF000000"/>
        <rFont val="Calibri"/>
      </rPr>
      <t>If on the EMM console, if the NEARBY_WIFI_DEVICE permission is not set to "deny" for all Work Profile apps that support Wi-Fi Aware, this is a finding.</t>
    </r>
  </si>
  <si>
    <t>V-279246</t>
  </si>
  <si>
    <r>
      <rPr>
        <sz val="11"/>
        <color rgb="FF000000"/>
        <rFont val="Calibri"/>
      </rPr>
      <t xml:space="preserve">Determine if the site AO has approved the use of Samsung device Bluetooth radios. Locate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Samsung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Samsung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Bluetooth is disabled ("DISALLOW_BLUETOOTH" enabled) in the configuration profile.</t>
    </r>
    <r>
      <rPr>
        <sz val="11"/>
        <color rgb="FF000000"/>
        <rFont val="Calibri"/>
      </rPr>
      <t xml:space="preserve">
</t>
    </r>
    <r>
      <rPr>
        <sz val="11"/>
        <color rgb="FF000000"/>
        <rFont val="Calibri"/>
      </rPr>
      <t>On the managed Samsung device verify the Bluetooth radio is disabled and cannot be enabled:</t>
    </r>
    <r>
      <rPr>
        <sz val="11"/>
        <color rgb="FF000000"/>
        <rFont val="Calibri"/>
      </rPr>
      <t xml:space="preserve">
</t>
    </r>
    <r>
      <rPr>
        <sz val="11"/>
        <color rgb="FF000000"/>
        <rFont val="Calibri"/>
      </rPr>
      <t>Settings &gt;&gt; Connected devices &gt;&gt;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Samsung device, this is a finding.</t>
    </r>
  </si>
  <si>
    <t>V-279247</t>
  </si>
  <si>
    <r>
      <rPr>
        <sz val="11"/>
        <color rgb="FF000000"/>
        <rFont val="Calibri"/>
      </rPr>
      <t>Wi-Fi Aware allows direct connections between nearby devices for fast data transfer, video streaming, and multiplayer gaming. It allows full peer-to-peer device discovery and communication where two or more devices are publishing and/or subscribing to the same known service name. There is risk that sensitive DOD information could be transferred from a DOD mobile device to a non-DOD device or from Work Profile apps on a DOD device to Personal Profile apps on a Non-DOD device.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</si>
  <si>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</si>
  <si>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</si>
  <si>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</si>
  <si>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</si>
  <si>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</si>
  <si>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</si>
  <si>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</si>
  <si>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</si>
  <si>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</si>
  <si>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</si>
  <si>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</si>
  <si>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</si>
  <si>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</si>
  <si>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</si>
  <si>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</si>
  <si>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</si>
  <si>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</si>
  <si>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</si>
  <si>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</si>
  <si>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</si>
  <si>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</si>
  <si>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</si>
  <si>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</si>
  <si>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</si>
  <si>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</si>
  <si>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</si>
  <si>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</si>
  <si>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</si>
  <si>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</si>
  <si>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Android 16 Security Technical Implementation Guide Y26M04</t>
  </si>
  <si>
    <t>Developed By:</t>
  </si>
  <si>
    <t>Samsung and 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</si>
  <si>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</si>
  <si>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93</t>
    </r>
  </si>
  <si>
    <t>Download Url:</t>
  </si>
  <si>
    <t>https://www.cyber.mil/stigs</t>
  </si>
  <si>
    <t>Guide Overview:</t>
  </si>
  <si>
    <r>
      <rPr>
        <sz val="11"/>
        <color rgb="FF000000"/>
        <rFont val="Calibri"/>
      </rPr>
      <t>The Samsung Android OS 16 with Knox 3.x Security Technical Implementation Guide (STIG) provides the technical security policies, requirements, and implementation details for applying security concepts to Samsung Android 16 with Knox devices.</t>
    </r>
    <r>
      <rPr>
        <sz val="11"/>
        <color rgb="FF000000"/>
        <rFont val="Calibri"/>
      </rPr>
      <t xml:space="preserve">
</t>
    </r>
    <r>
      <rPr>
        <sz val="11"/>
        <color rgb="FF000000"/>
        <rFont val="Calibri"/>
      </rPr>
      <t>This STIG supports only the Android Enterprise (AE) deployment and not the previous Legacy deployment that used Device Admin (DA). AE security policies are sufficient to cover the baseline STIG requirements. Knox policies can augment the deployment to provide additional features and, in some cases, may even replace AE policies where they cannot be used due to management tool limitations.</t>
    </r>
    <r>
      <rPr>
        <sz val="11"/>
        <color rgb="FF000000"/>
        <rFont val="Calibri"/>
      </rPr>
      <t xml:space="preserve">
</t>
    </r>
    <r>
      <rPr>
        <sz val="11"/>
        <color rgb="FF000000"/>
        <rFont val="Calibri"/>
      </rPr>
      <t>The scope of this STIG covers only the Corporate Owned Personally Enabled (COPE) and Corporate Owned Business Only (COBO) 1 use cases. Bring Your Own Device (BYOD) and Choose Your Own Device (CYOD)2 use cases are not included.</t>
    </r>
    <r>
      <rPr>
        <sz val="11"/>
        <color rgb="FF000000"/>
        <rFont val="Calibri"/>
      </rPr>
      <t xml:space="preserve">
</t>
    </r>
    <r>
      <rPr>
        <sz val="11"/>
        <color rgb="FF000000"/>
        <rFont val="Calibri"/>
      </rPr>
      <t>The configuration requirements and controls implemented by this STIG allow unrestricted user activity in downloading and installing personal apps and data (music, photos, etc.) with authorizing official (AO) approval and within any restrictions imposed by the AO for the COPE use case. Refer to the STIG Supplemental document (Section 5.3.1, Configuration of the Personal Profile), for more information. This STIG assumes that if a DOD Wi-Fi network allows a Samsung mobile device to connect to the network, the Wi-Fi network complies with the Network Infrastructure STIG; for example, wireless access points and bridges must not be connected directly to the enclave network.</t>
    </r>
    <r>
      <rPr>
        <sz val="11"/>
        <color rgb="FF000000"/>
        <rFont val="Calibri"/>
      </rPr>
      <t xml:space="preserve">
</t>
    </r>
    <r>
      <rPr>
        <sz val="11"/>
        <color rgb="FF000000"/>
        <rFont val="Calibri"/>
      </rPr>
      <t>With AO approval, this STIG allows fingerprint biometric authentication for device unlock and work profile/workspace unlock. The fingerprint biometric method has successfully passed a Common Criteria evaluation using the Protection Profile for Mobile Device Fundamentals (MDF) v3.3 for the previous version of the Samsung platform (Android 15) and will be reviewed again during the Samsung Android 16 Common Criteria evaluation. Other Samsung-supported biometric methods are not approved, including facial recognition and trust agents.</t>
    </r>
    <r>
      <rPr>
        <sz val="11"/>
        <color rgb="FF000000"/>
        <rFont val="Calibri"/>
      </rPr>
      <t xml:space="preserve">
</t>
    </r>
    <r>
      <rPr>
        <sz val="11"/>
        <color rgb="FF000000"/>
        <rFont val="Calibri"/>
      </rPr>
      <t>Knox Mobile Enrollment (KME) enables large-scale Samsung Android device deployments so organizations can mobilize their employees with ease. KME allows DOD mobile service providers to deploy corporate-owned devices in bulk without having to set up each device manually. It is recommended that DOD mobile service providers consider deploying all Samsung devices via KME to improve enterprise management, control, and enrollment of DOD-owned Samsung devices. Refer to the STIG Supplemental document (Section 4.10, Knox Mobile Enrollment) for more information. Samsung Android devices are also compatible with the AE zero-touch service, which offers similar functionality to Samsung’s KME.</t>
    </r>
    <r>
      <rPr>
        <sz val="11"/>
        <color rgb="FF000000"/>
        <rFont val="Calibri"/>
      </rPr>
      <t xml:space="preserve">
</t>
    </r>
    <r>
      <rPr>
        <sz val="11"/>
        <color rgb="FF000000"/>
        <rFont val="Calibri"/>
      </rPr>
      <t>1 Work data/apps only; no personal data/apps. 2 Similar to BYOD; only a select number of personal devices are allowed. UNCLASSIFIED Samsung Android OS 16 with Knox 3.x STIG Overview DISA 01 April 2026 Developed by Samsung and DISA for the DOD</t>
    </r>
    <r>
      <rPr>
        <sz val="11"/>
        <color rgb="FF000000"/>
        <rFont val="Calibri"/>
      </rPr>
      <t xml:space="preserve">
</t>
    </r>
    <r>
      <rPr>
        <sz val="11"/>
        <color rgb="FF000000"/>
        <rFont val="Calibri"/>
      </rPr>
      <t>2 UNCLASSIFIED</t>
    </r>
  </si>
  <si>
    <t>Components:</t>
  </si>
  <si>
    <r>
      <rPr>
        <i/>
        <sz val="11"/>
        <color rgb="FF000000"/>
        <rFont val="Calibri"/>
      </rPr>
      <t>Title:</t>
    </r>
    <r>
      <rPr>
        <sz val="11"/>
        <color rgb="FF000000"/>
        <rFont val="Calibri"/>
      </rPr>
      <t xml:space="preserve"> Samsung Android 16 COBO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45</t>
    </r>
  </si>
  <si>
    <r>
      <rPr>
        <i/>
        <sz val="11"/>
        <color rgb="FF000000"/>
        <rFont val="Calibri"/>
      </rPr>
      <t>Title:</t>
    </r>
    <r>
      <rPr>
        <sz val="11"/>
        <color rgb="FF000000"/>
        <rFont val="Calibri"/>
      </rPr>
      <t xml:space="preserve"> Samsung Android 16 COPE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</si>
  <si>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</si>
  <si>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</si>
  <si>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</si>
  <si>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</si>
  <si>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</si>
  <si>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</si>
  <si>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</si>
  <si>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</si>
  <si>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</si>
  <si>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</si>
  <si>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</si>
  <si>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</si>
  <si>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</si>
  <si>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</si>
  <si>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</si>
  <si>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</si>
  <si>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</si>
  <si>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</si>
  <si>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</si>
  <si>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</si>
  <si>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</si>
  <si>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</si>
  <si>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</si>
  <si>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</si>
  <si>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</si>
  <si>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</si>
  <si>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Samsung Android 16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</si>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</sst>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4DA-485B-925C-AB77C5693E7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4DA-485B-925C-AB77C5693E7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93</c:v>
                </c:pt>
              </c:numCache>
            </c:numRef>
          </c:val>
          <c:extLst>
            <c:ext xmlns:c16="http://schemas.microsoft.com/office/drawing/2014/chart" uri="{C3380CC4-5D6E-409C-BE32-E72D297353CC}">
              <c16:uniqueId val="{00000002-44DA-485B-925C-AB77C5693E7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BCD-4C90-B21A-D7BFA712A30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BCD-4C90-B21A-D7BFA712A30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45</c:v>
                </c:pt>
                <c:pt idx="1">
                  <c:v>48</c:v>
                </c:pt>
              </c:numCache>
            </c:numRef>
          </c:val>
          <c:extLst>
            <c:ext xmlns:c16="http://schemas.microsoft.com/office/drawing/2014/chart" uri="{C3380CC4-5D6E-409C-BE32-E72D297353CC}">
              <c16:uniqueId val="{00000002-1BCD-4C90-B21A-D7BFA712A30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39A-487E-A709-C0ED67D5207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39A-487E-A709-C0ED67D5207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93</c:v>
                </c:pt>
              </c:numCache>
            </c:numRef>
          </c:val>
          <c:extLst>
            <c:ext xmlns:c16="http://schemas.microsoft.com/office/drawing/2014/chart" uri="{C3380CC4-5D6E-409C-BE32-E72D297353CC}">
              <c16:uniqueId val="{00000002-239A-487E-A709-C0ED67D5207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80E8-4921-BAFC-04D1CCBD1BB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80E8-4921-BAFC-04D1CCBD1BB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71</c:v>
                </c:pt>
                <c:pt idx="2">
                  <c:v>18</c:v>
                </c:pt>
              </c:numCache>
            </c:numRef>
          </c:val>
          <c:extLst>
            <c:ext xmlns:c16="http://schemas.microsoft.com/office/drawing/2014/chart" uri="{C3380CC4-5D6E-409C-BE32-E72D297353CC}">
              <c16:uniqueId val="{00000002-80E8-4921-BAFC-04D1CCBD1B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28F-4A16-8C43-5F49C30EA04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28F-4A16-8C43-5F49C30EA04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93</c:v>
                </c:pt>
              </c:numCache>
            </c:numRef>
          </c:val>
          <c:extLst>
            <c:ext xmlns:c16="http://schemas.microsoft.com/office/drawing/2014/chart" uri="{C3380CC4-5D6E-409C-BE32-E72D297353CC}">
              <c16:uniqueId val="{00000002-D28F-4A16-8C43-5F49C30EA04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FBA-4371-8D46-9A0D6056AE9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FBA-4371-8D46-9A0D6056AE9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93</c:v>
                </c:pt>
              </c:numCache>
            </c:numRef>
          </c:val>
          <c:extLst>
            <c:ext xmlns:c16="http://schemas.microsoft.com/office/drawing/2014/chart" uri="{C3380CC4-5D6E-409C-BE32-E72D297353CC}">
              <c16:uniqueId val="{00000002-AFBA-4371-8D46-9A0D6056AE9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7F5-4B40-B717-771C2CD1A237}"/>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7F5-4B40-B717-771C2CD1A237}"/>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7F5-4B40-B717-771C2CD1A237}"/>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7F5-4B40-B717-771C2CD1A23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D13-42F5-A342-768BD226083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2hwa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jywh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casee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gjf34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2b1ar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02z4k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o3u0w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bybs5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94">
  <autoFilter ref="A1:N9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320</v>
      </c>
    </row>
    <row r="3" spans="2:3" ht="15" customHeight="1" x14ac:dyDescent="0.35"/>
    <row r="4" spans="2:3" ht="58" x14ac:dyDescent="0.35">
      <c r="B4" s="20" t="s">
        <v>321</v>
      </c>
      <c r="C4" s="21" t="s">
        <v>322</v>
      </c>
    </row>
    <row r="5" spans="2:3" x14ac:dyDescent="0.35">
      <c r="C5" s="21" t="s">
        <v>323</v>
      </c>
    </row>
    <row r="6" spans="2:3" x14ac:dyDescent="0.35">
      <c r="C6" s="18" t="s">
        <v>324</v>
      </c>
    </row>
    <row r="7" spans="2:3" ht="10" customHeight="1" x14ac:dyDescent="0.35"/>
    <row r="8" spans="2:3" ht="232" x14ac:dyDescent="0.35">
      <c r="B8" s="22" t="s">
        <v>325</v>
      </c>
      <c r="C8" s="21" t="s">
        <v>326</v>
      </c>
    </row>
    <row r="9" spans="2:3" ht="10" customHeight="1" x14ac:dyDescent="0.35"/>
    <row r="10" spans="2:3" ht="35" customHeight="1" x14ac:dyDescent="0.35">
      <c r="B10" s="22" t="s">
        <v>327</v>
      </c>
      <c r="C10" s="21" t="s">
        <v>328</v>
      </c>
    </row>
    <row r="11" spans="2:3" ht="75" customHeight="1" x14ac:dyDescent="0.35">
      <c r="B11" s="18" t="s">
        <v>21</v>
      </c>
      <c r="C11" s="21" t="s">
        <v>329</v>
      </c>
    </row>
    <row r="12" spans="2:3" ht="47" customHeight="1" x14ac:dyDescent="0.35">
      <c r="B12" s="18" t="s">
        <v>21</v>
      </c>
      <c r="C12" s="21" t="s">
        <v>330</v>
      </c>
    </row>
    <row r="13" spans="2:3" ht="35" customHeight="1" x14ac:dyDescent="0.35">
      <c r="B13" s="18" t="s">
        <v>21</v>
      </c>
      <c r="C13" s="21" t="s">
        <v>331</v>
      </c>
    </row>
    <row r="14" spans="2:3" ht="32" customHeight="1" x14ac:dyDescent="0.35">
      <c r="B14" s="18" t="s">
        <v>21</v>
      </c>
      <c r="C14" s="21" t="s">
        <v>332</v>
      </c>
    </row>
    <row r="15" spans="2:3" ht="30" customHeight="1" x14ac:dyDescent="0.35">
      <c r="B15" s="18" t="s">
        <v>21</v>
      </c>
      <c r="C15" s="21" t="s">
        <v>333</v>
      </c>
    </row>
    <row r="16" spans="2:3" ht="10" customHeight="1" x14ac:dyDescent="0.35"/>
    <row r="17" spans="1:3" ht="145" customHeight="1" x14ac:dyDescent="0.35">
      <c r="B17" s="22" t="s">
        <v>334</v>
      </c>
      <c r="C17" s="21" t="s">
        <v>335</v>
      </c>
    </row>
    <row r="18" spans="1:3" ht="10" customHeight="1" x14ac:dyDescent="0.35"/>
    <row r="19" spans="1:3" ht="3" customHeight="1" x14ac:dyDescent="0.35">
      <c r="B19" s="23"/>
      <c r="C19" s="23"/>
    </row>
    <row r="20" spans="1:3" ht="12" customHeight="1" x14ac:dyDescent="0.35"/>
    <row r="21" spans="1:3" ht="35" customHeight="1" x14ac:dyDescent="0.35">
      <c r="A21" s="25"/>
      <c r="B21" s="26" t="s">
        <v>336</v>
      </c>
      <c r="C21" s="27" t="s">
        <v>337</v>
      </c>
    </row>
    <row r="22" spans="1:3" ht="18" customHeight="1" x14ac:dyDescent="0.35">
      <c r="A22" s="25"/>
      <c r="B22" s="25" t="s">
        <v>21</v>
      </c>
      <c r="C22" s="27" t="s">
        <v>338</v>
      </c>
    </row>
    <row r="23" spans="1:3" ht="18" customHeight="1" x14ac:dyDescent="0.35">
      <c r="A23" s="25"/>
      <c r="B23" s="25" t="s">
        <v>21</v>
      </c>
      <c r="C23" s="27" t="s">
        <v>339</v>
      </c>
    </row>
    <row r="24" spans="1:3" ht="18" customHeight="1" x14ac:dyDescent="0.35">
      <c r="A24" s="25"/>
      <c r="B24" s="25" t="s">
        <v>21</v>
      </c>
      <c r="C24" s="27" t="s">
        <v>340</v>
      </c>
    </row>
    <row r="25" spans="1:3" ht="18" customHeight="1" x14ac:dyDescent="0.35">
      <c r="A25" s="25"/>
      <c r="B25" s="25" t="s">
        <v>21</v>
      </c>
      <c r="C25" s="27" t="s">
        <v>341</v>
      </c>
    </row>
    <row r="26" spans="1:3" ht="18" customHeight="1" x14ac:dyDescent="0.35">
      <c r="A26" s="25"/>
      <c r="B26" s="25" t="s">
        <v>21</v>
      </c>
      <c r="C26" s="27" t="s">
        <v>342</v>
      </c>
    </row>
    <row r="27" spans="1:3" ht="18" customHeight="1" x14ac:dyDescent="0.35">
      <c r="A27" s="25"/>
      <c r="B27" s="25" t="s">
        <v>21</v>
      </c>
      <c r="C27" s="27" t="s">
        <v>343</v>
      </c>
    </row>
    <row r="28" spans="1:3" ht="18" customHeight="1" x14ac:dyDescent="0.35">
      <c r="A28" s="25"/>
      <c r="B28" s="25" t="s">
        <v>21</v>
      </c>
      <c r="C28" s="27" t="s">
        <v>344</v>
      </c>
    </row>
    <row r="29" spans="1:3" ht="18" customHeight="1" x14ac:dyDescent="0.35">
      <c r="A29" s="25"/>
      <c r="B29" s="25" t="s">
        <v>21</v>
      </c>
      <c r="C29" s="27" t="s">
        <v>345</v>
      </c>
    </row>
    <row r="30" spans="1:3" ht="44" customHeight="1" x14ac:dyDescent="0.35">
      <c r="A30" s="25"/>
      <c r="B30" s="25" t="s">
        <v>21</v>
      </c>
      <c r="C30" s="28" t="s">
        <v>346</v>
      </c>
    </row>
    <row r="31" spans="1:3" ht="10" customHeight="1" x14ac:dyDescent="0.35"/>
    <row r="32" spans="1:3" ht="3" customHeight="1" x14ac:dyDescent="0.35">
      <c r="B32" s="23"/>
      <c r="C32" s="23"/>
    </row>
    <row r="33" spans="2:3" ht="12" customHeight="1" x14ac:dyDescent="0.35"/>
    <row r="34" spans="2:3" ht="24" customHeight="1" x14ac:dyDescent="0.35">
      <c r="B34" s="29" t="s">
        <v>347</v>
      </c>
      <c r="C34" s="30" t="s">
        <v>348</v>
      </c>
    </row>
    <row r="35" spans="2:3" ht="18.5" x14ac:dyDescent="0.35">
      <c r="B35" s="29" t="s">
        <v>349</v>
      </c>
      <c r="C35" s="31" t="s">
        <v>350</v>
      </c>
    </row>
    <row r="36" spans="2:3" ht="27" customHeight="1" x14ac:dyDescent="0.35">
      <c r="B36" s="32" t="s">
        <v>351</v>
      </c>
      <c r="C36" s="24" t="s">
        <v>352</v>
      </c>
    </row>
    <row r="37" spans="2:3" x14ac:dyDescent="0.35">
      <c r="B37" s="29" t="s">
        <v>353</v>
      </c>
      <c r="C37" s="33" t="s">
        <v>354</v>
      </c>
    </row>
    <row r="38" spans="2:3" ht="10" customHeight="1" x14ac:dyDescent="0.35"/>
    <row r="39" spans="2:3" ht="220" customHeight="1" x14ac:dyDescent="0.35">
      <c r="B39" s="29" t="s">
        <v>355</v>
      </c>
      <c r="C39" s="34" t="s">
        <v>356</v>
      </c>
    </row>
    <row r="40" spans="2:3" ht="10" customHeight="1" x14ac:dyDescent="0.35"/>
    <row r="41" spans="2:3" ht="20" customHeight="1" x14ac:dyDescent="0.35">
      <c r="B41" s="29" t="s">
        <v>357</v>
      </c>
      <c r="C41" s="35" t="s">
        <v>17</v>
      </c>
    </row>
    <row r="42" spans="2:3" ht="29" x14ac:dyDescent="0.35">
      <c r="C42" s="21" t="s">
        <v>358</v>
      </c>
    </row>
    <row r="43" spans="2:3" ht="10" customHeight="1" x14ac:dyDescent="0.35"/>
    <row r="44" spans="2:3" ht="20" customHeight="1" x14ac:dyDescent="0.35">
      <c r="C44" s="35" t="s">
        <v>237</v>
      </c>
    </row>
    <row r="45" spans="2:3" ht="29" x14ac:dyDescent="0.35">
      <c r="C45" s="21" t="s">
        <v>359</v>
      </c>
    </row>
    <row r="46" spans="2:3" ht="10" customHeight="1" x14ac:dyDescent="0.35"/>
    <row r="47" spans="2:3" ht="43.5" x14ac:dyDescent="0.35">
      <c r="B47" s="29" t="s">
        <v>360</v>
      </c>
      <c r="C47" s="21" t="s">
        <v>361</v>
      </c>
    </row>
    <row r="48" spans="2:3" ht="10" customHeight="1" x14ac:dyDescent="0.35"/>
    <row r="49" spans="2:3" ht="15.5" x14ac:dyDescent="0.35">
      <c r="C49" s="36" t="s">
        <v>73</v>
      </c>
    </row>
    <row r="50" spans="2:3" ht="29" x14ac:dyDescent="0.35">
      <c r="C50" s="21" t="s">
        <v>362</v>
      </c>
    </row>
    <row r="51" spans="2:3" ht="10" customHeight="1" x14ac:dyDescent="0.35"/>
    <row r="52" spans="2:3" ht="15.5" x14ac:dyDescent="0.35">
      <c r="C52" s="37" t="s">
        <v>32</v>
      </c>
    </row>
    <row r="53" spans="2:3" ht="29" x14ac:dyDescent="0.35">
      <c r="C53" s="21" t="s">
        <v>363</v>
      </c>
    </row>
    <row r="54" spans="2:3" ht="10" customHeight="1" x14ac:dyDescent="0.35"/>
    <row r="55" spans="2:3" ht="15.5" x14ac:dyDescent="0.35">
      <c r="C55" s="38" t="s">
        <v>16</v>
      </c>
    </row>
    <row r="56" spans="2:3" ht="29" x14ac:dyDescent="0.35">
      <c r="C56" s="21" t="s">
        <v>364</v>
      </c>
    </row>
    <row r="57" spans="2:3" ht="10" customHeight="1" x14ac:dyDescent="0.35"/>
    <row r="58" spans="2:3" ht="3" customHeight="1" x14ac:dyDescent="0.35">
      <c r="B58" s="23"/>
      <c r="C58" s="23"/>
    </row>
    <row r="59" spans="2:3" ht="12" customHeight="1" x14ac:dyDescent="0.35"/>
    <row r="60" spans="2:3" ht="130.5" x14ac:dyDescent="0.35">
      <c r="B60" s="20" t="s">
        <v>365</v>
      </c>
      <c r="C60" s="21" t="s">
        <v>366</v>
      </c>
    </row>
    <row r="61" spans="2:3" ht="6" customHeight="1" x14ac:dyDescent="0.35"/>
    <row r="62" spans="2:3" ht="217.5" x14ac:dyDescent="0.35">
      <c r="C62" s="21" t="s">
        <v>367</v>
      </c>
    </row>
    <row r="63" spans="2:3" ht="6" customHeight="1" x14ac:dyDescent="0.35"/>
    <row r="64" spans="2:3" ht="43.5" x14ac:dyDescent="0.35">
      <c r="C64" s="21" t="s">
        <v>368</v>
      </c>
    </row>
    <row r="65" spans="2:3" ht="10" customHeight="1" x14ac:dyDescent="0.35"/>
    <row r="66" spans="2:3" ht="3" customHeight="1" x14ac:dyDescent="0.35">
      <c r="B66" s="23"/>
      <c r="C66" s="23"/>
    </row>
    <row r="67" spans="2:3" ht="12" customHeight="1" x14ac:dyDescent="0.35"/>
    <row r="68" spans="2:3" ht="145" x14ac:dyDescent="0.35">
      <c r="B68" s="20" t="s">
        <v>369</v>
      </c>
      <c r="C68" s="21" t="s">
        <v>370</v>
      </c>
    </row>
    <row r="69" spans="2:3" ht="6" customHeight="1" x14ac:dyDescent="0.35"/>
    <row r="70" spans="2:3" ht="203" x14ac:dyDescent="0.35">
      <c r="C70" s="21" t="s">
        <v>371</v>
      </c>
    </row>
    <row r="71" spans="2:3" ht="6" customHeight="1" x14ac:dyDescent="0.35"/>
    <row r="72" spans="2:3" ht="43.5" x14ac:dyDescent="0.35">
      <c r="C72" s="21" t="s">
        <v>372</v>
      </c>
    </row>
    <row r="73" spans="2:3" ht="10" customHeight="1" x14ac:dyDescent="0.35"/>
    <row r="74" spans="2:3" ht="3" customHeight="1" x14ac:dyDescent="0.35">
      <c r="B74" s="23"/>
      <c r="C74" s="23"/>
    </row>
    <row r="75" spans="2:3" ht="12" customHeight="1" x14ac:dyDescent="0.35"/>
    <row r="76" spans="2:3" ht="101.5" x14ac:dyDescent="0.35">
      <c r="B76" s="20" t="s">
        <v>373</v>
      </c>
      <c r="C76" s="21" t="s">
        <v>374</v>
      </c>
    </row>
    <row r="77" spans="2:3" ht="6" customHeight="1" x14ac:dyDescent="0.35"/>
    <row r="78" spans="2:3" ht="145" x14ac:dyDescent="0.35">
      <c r="C78" s="21" t="s">
        <v>375</v>
      </c>
    </row>
    <row r="79" spans="2:3" ht="6" customHeight="1" x14ac:dyDescent="0.35"/>
    <row r="80" spans="2:3" ht="43.5" x14ac:dyDescent="0.35">
      <c r="C80" s="21" t="s">
        <v>376</v>
      </c>
    </row>
    <row r="81" spans="2:3" ht="10" customHeight="1" x14ac:dyDescent="0.35"/>
    <row r="82" spans="2:3" ht="3" customHeight="1" x14ac:dyDescent="0.35">
      <c r="B82" s="23"/>
      <c r="C82" s="23"/>
    </row>
    <row r="83" spans="2:3" ht="12" customHeight="1" x14ac:dyDescent="0.35"/>
    <row r="84" spans="2:3" ht="26" customHeight="1" x14ac:dyDescent="0.35">
      <c r="B84" s="39" t="s">
        <v>377</v>
      </c>
    </row>
    <row r="85" spans="2:3" ht="8" customHeight="1" x14ac:dyDescent="0.35"/>
    <row r="86" spans="2:3" ht="20" customHeight="1" x14ac:dyDescent="0.35">
      <c r="B86" s="29" t="s">
        <v>378</v>
      </c>
      <c r="C86" s="40" t="s">
        <v>379</v>
      </c>
    </row>
    <row r="87" spans="2:3" ht="116" x14ac:dyDescent="0.35">
      <c r="C87" s="21" t="s">
        <v>380</v>
      </c>
    </row>
    <row r="88" spans="2:3" ht="10" customHeight="1" x14ac:dyDescent="0.35"/>
    <row r="91" spans="2:3" ht="32" customHeight="1" x14ac:dyDescent="0.35">
      <c r="B91" s="109" t="s">
        <v>319</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381</v>
      </c>
      <c r="C2" s="111"/>
      <c r="D2" s="111"/>
      <c r="E2" s="111"/>
      <c r="F2" s="111"/>
      <c r="G2" s="111"/>
      <c r="H2" s="111"/>
      <c r="I2" s="111"/>
    </row>
    <row r="4" spans="2:15" ht="18.5" x14ac:dyDescent="0.45">
      <c r="B4" s="42" t="s">
        <v>382</v>
      </c>
    </row>
    <row r="5" spans="2:15" x14ac:dyDescent="0.35">
      <c r="B5" s="44" t="s">
        <v>21</v>
      </c>
      <c r="C5" s="44" t="s">
        <v>383</v>
      </c>
      <c r="D5" s="44" t="s">
        <v>384</v>
      </c>
      <c r="F5" s="112" t="s">
        <v>385</v>
      </c>
      <c r="G5" s="112"/>
      <c r="H5" s="112"/>
      <c r="I5" s="113" t="s">
        <v>386</v>
      </c>
      <c r="J5" s="113"/>
      <c r="K5" s="113"/>
      <c r="L5" s="113"/>
      <c r="M5" s="113"/>
      <c r="N5" s="113"/>
      <c r="O5" s="113"/>
    </row>
    <row r="6" spans="2:15" x14ac:dyDescent="0.35">
      <c r="B6" s="50" t="s">
        <v>387</v>
      </c>
      <c r="C6" s="51">
        <v>93</v>
      </c>
      <c r="D6" s="52" t="s">
        <v>21</v>
      </c>
      <c r="F6" s="112" t="s">
        <v>388</v>
      </c>
      <c r="G6" s="112"/>
      <c r="H6" s="112"/>
      <c r="I6" s="114" t="s">
        <v>389</v>
      </c>
      <c r="J6" s="114"/>
      <c r="K6" s="114"/>
      <c r="L6" s="114"/>
      <c r="M6" s="114"/>
      <c r="N6" s="114"/>
      <c r="O6" s="114"/>
    </row>
    <row r="7" spans="2:15" x14ac:dyDescent="0.35">
      <c r="B7" s="53" t="s">
        <v>390</v>
      </c>
      <c r="C7" s="54">
        <f>C6-C8-C9</f>
        <v>93</v>
      </c>
      <c r="D7" s="55">
        <f>IF(C6&gt;0,C7/C6,0)</f>
        <v>1</v>
      </c>
      <c r="F7" s="112" t="s">
        <v>391</v>
      </c>
      <c r="G7" s="112"/>
      <c r="H7" s="112"/>
      <c r="I7" s="114" t="s">
        <v>389</v>
      </c>
      <c r="J7" s="114"/>
      <c r="K7" s="114"/>
      <c r="L7" s="114"/>
      <c r="M7" s="114"/>
      <c r="N7" s="114"/>
      <c r="O7" s="114"/>
    </row>
    <row r="8" spans="2:15" x14ac:dyDescent="0.35">
      <c r="B8" s="46" t="s">
        <v>392</v>
      </c>
      <c r="C8" s="47">
        <f>COUNTIF('Recommendations'!H:H,"Risk Accepted")</f>
        <v>0</v>
      </c>
      <c r="D8" s="48">
        <f>IF(C6&gt;0,C8/C6,0)</f>
        <v>0</v>
      </c>
      <c r="F8" s="112" t="s">
        <v>393</v>
      </c>
      <c r="G8" s="112"/>
      <c r="H8" s="112"/>
      <c r="I8" s="114" t="s">
        <v>389</v>
      </c>
      <c r="J8" s="114"/>
      <c r="K8" s="114"/>
      <c r="L8" s="114"/>
      <c r="M8" s="114"/>
      <c r="N8" s="114"/>
      <c r="O8" s="114"/>
    </row>
    <row r="9" spans="2:15" x14ac:dyDescent="0.35">
      <c r="B9" s="46" t="s">
        <v>394</v>
      </c>
      <c r="C9" s="47">
        <f>COUNTIF('Recommendations'!H:H,"N/A")</f>
        <v>0</v>
      </c>
      <c r="D9" s="48">
        <f>IF(C6&gt;0,C9/C6,0)</f>
        <v>0</v>
      </c>
      <c r="F9" s="112" t="s">
        <v>395</v>
      </c>
      <c r="G9" s="112"/>
      <c r="H9" s="112"/>
      <c r="I9" s="114" t="s">
        <v>389</v>
      </c>
      <c r="J9" s="114"/>
      <c r="K9" s="114"/>
      <c r="L9" s="114"/>
      <c r="M9" s="114"/>
      <c r="N9" s="114"/>
      <c r="O9" s="114"/>
    </row>
    <row r="12" spans="2:15" ht="18.5" x14ac:dyDescent="0.45">
      <c r="B12" s="42" t="s">
        <v>396</v>
      </c>
    </row>
    <row r="14" spans="2:15" x14ac:dyDescent="0.35">
      <c r="B14" s="56" t="s">
        <v>397</v>
      </c>
    </row>
    <row r="15" spans="2:15" x14ac:dyDescent="0.35">
      <c r="B15" s="44" t="s">
        <v>21</v>
      </c>
      <c r="C15" s="44" t="s">
        <v>398</v>
      </c>
      <c r="D15" s="44" t="s">
        <v>399</v>
      </c>
      <c r="E15" s="44" t="s">
        <v>400</v>
      </c>
      <c r="F15" s="44" t="s">
        <v>401</v>
      </c>
    </row>
    <row r="16" spans="2:15" x14ac:dyDescent="0.35">
      <c r="B16" s="46" t="s">
        <v>402</v>
      </c>
      <c r="C16" s="47">
        <f>COUNTIF('Recommendations'!M:M,"Resolved")</f>
        <v>0</v>
      </c>
      <c r="D16" s="47">
        <f>COUNTIF('Recommendations'!M:M,"Testing")</f>
        <v>0</v>
      </c>
      <c r="E16" s="47">
        <f>COUNTIF('Recommendations'!M:M,"Outstanding")</f>
        <v>93</v>
      </c>
      <c r="F16" s="47">
        <f>SUM(C16:E16)</f>
        <v>93</v>
      </c>
    </row>
    <row r="18" spans="2:6" x14ac:dyDescent="0.35">
      <c r="B18" s="56" t="s">
        <v>403</v>
      </c>
    </row>
    <row r="19" spans="2:6" x14ac:dyDescent="0.35">
      <c r="B19" s="57" t="s">
        <v>21</v>
      </c>
      <c r="C19" s="57" t="s">
        <v>398</v>
      </c>
      <c r="D19" s="57" t="s">
        <v>399</v>
      </c>
      <c r="E19" s="57" t="s">
        <v>400</v>
      </c>
      <c r="F19" s="57" t="s">
        <v>21</v>
      </c>
    </row>
    <row r="20" spans="2:6" x14ac:dyDescent="0.35">
      <c r="B20" s="46" t="s">
        <v>402</v>
      </c>
      <c r="C20" s="48">
        <f>IF(F16&gt;0, C16/F16, 0)</f>
        <v>0</v>
      </c>
      <c r="D20" s="48">
        <f>IF(F16&gt;0, D16/F16, 0)</f>
        <v>0</v>
      </c>
      <c r="E20" s="48">
        <f>IF(F16&gt;0, E16/F16, 0)</f>
        <v>1</v>
      </c>
      <c r="F20" s="49" t="s">
        <v>21</v>
      </c>
    </row>
    <row r="25" spans="2:6" ht="18.5" x14ac:dyDescent="0.45">
      <c r="B25" s="42" t="s">
        <v>404</v>
      </c>
    </row>
    <row r="27" spans="2:6" x14ac:dyDescent="0.35">
      <c r="B27" s="56" t="s">
        <v>397</v>
      </c>
    </row>
    <row r="28" spans="2:6" x14ac:dyDescent="0.35">
      <c r="B28" s="44" t="s">
        <v>3</v>
      </c>
      <c r="C28" s="44" t="s">
        <v>398</v>
      </c>
      <c r="D28" s="44" t="s">
        <v>399</v>
      </c>
      <c r="E28" s="44" t="s">
        <v>400</v>
      </c>
      <c r="F28" s="44" t="s">
        <v>401</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45</v>
      </c>
      <c r="F29" s="47">
        <f>SUM(C29:E29)</f>
        <v>45</v>
      </c>
    </row>
    <row r="30" spans="2:6" x14ac:dyDescent="0.35">
      <c r="B30" s="46" t="s">
        <v>237</v>
      </c>
      <c r="C30" s="47">
        <f>COUNTIFS('Recommendations'!D:D,"COPE",'Recommendations'!M:M,"=Resolved")</f>
        <v>0</v>
      </c>
      <c r="D30" s="47">
        <f>COUNTIFS('Recommendations'!D:D,"=COPE",'Recommendations'!M:M,"=Testing")</f>
        <v>0</v>
      </c>
      <c r="E30" s="47">
        <f>COUNTIFS('Recommendations'!D:D,"=COPE",'Recommendations'!M:M,"=Outstanding")</f>
        <v>48</v>
      </c>
      <c r="F30" s="47">
        <f>SUM(C30:E30)</f>
        <v>48</v>
      </c>
    </row>
    <row r="32" spans="2:6" x14ac:dyDescent="0.35">
      <c r="B32" s="56" t="s">
        <v>403</v>
      </c>
    </row>
    <row r="33" spans="2:6" x14ac:dyDescent="0.35">
      <c r="B33" s="57" t="s">
        <v>3</v>
      </c>
      <c r="C33" s="57" t="s">
        <v>398</v>
      </c>
      <c r="D33" s="57" t="s">
        <v>399</v>
      </c>
      <c r="E33" s="57" t="s">
        <v>400</v>
      </c>
      <c r="F33" s="57" t="s">
        <v>21</v>
      </c>
    </row>
    <row r="34" spans="2:6" x14ac:dyDescent="0.35">
      <c r="B34" s="46" t="s">
        <v>17</v>
      </c>
      <c r="C34" s="48">
        <f>IF(F29&gt;0, C29/F29, 0)</f>
        <v>0</v>
      </c>
      <c r="D34" s="48">
        <f>IF(F29&gt;0, D29/F29, 0)</f>
        <v>0</v>
      </c>
      <c r="E34" s="48">
        <f>IF(F29&gt;0, E29/F29, 0)</f>
        <v>1</v>
      </c>
      <c r="F34" s="49" t="s">
        <v>21</v>
      </c>
    </row>
    <row r="35" spans="2:6" x14ac:dyDescent="0.35">
      <c r="B35" s="46" t="s">
        <v>237</v>
      </c>
      <c r="C35" s="48">
        <f>IF(F30&gt;0, C30/F30, 0)</f>
        <v>0</v>
      </c>
      <c r="D35" s="48">
        <f>IF(F30&gt;0, D30/F30, 0)</f>
        <v>0</v>
      </c>
      <c r="E35" s="48">
        <f>IF(F30&gt;0, E30/F30, 0)</f>
        <v>1</v>
      </c>
      <c r="F35" s="49" t="s">
        <v>21</v>
      </c>
    </row>
    <row r="40" spans="2:6" ht="18.5" x14ac:dyDescent="0.45">
      <c r="B40" s="42" t="s">
        <v>405</v>
      </c>
    </row>
    <row r="42" spans="2:6" x14ac:dyDescent="0.35">
      <c r="B42" s="56" t="s">
        <v>397</v>
      </c>
    </row>
    <row r="43" spans="2:6" x14ac:dyDescent="0.35">
      <c r="B43" s="44" t="s">
        <v>6</v>
      </c>
      <c r="C43" s="44" t="s">
        <v>398</v>
      </c>
      <c r="D43" s="44" t="s">
        <v>399</v>
      </c>
      <c r="E43" s="44" t="s">
        <v>400</v>
      </c>
      <c r="F43" s="44" t="s">
        <v>401</v>
      </c>
    </row>
    <row r="44" spans="2:6" x14ac:dyDescent="0.35">
      <c r="B44" s="46" t="s">
        <v>406</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407</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408</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409</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410</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93</v>
      </c>
      <c r="F49" s="47">
        <f t="shared" si="0"/>
        <v>93</v>
      </c>
    </row>
    <row r="51" spans="2:6" x14ac:dyDescent="0.35">
      <c r="B51" s="56" t="s">
        <v>403</v>
      </c>
    </row>
    <row r="52" spans="2:6" x14ac:dyDescent="0.35">
      <c r="B52" s="57" t="s">
        <v>6</v>
      </c>
      <c r="C52" s="57" t="s">
        <v>398</v>
      </c>
      <c r="D52" s="57" t="s">
        <v>399</v>
      </c>
      <c r="E52" s="57" t="s">
        <v>400</v>
      </c>
      <c r="F52" s="57" t="s">
        <v>21</v>
      </c>
    </row>
    <row r="53" spans="2:6" x14ac:dyDescent="0.35">
      <c r="B53" s="46" t="s">
        <v>406</v>
      </c>
      <c r="C53" s="48">
        <f t="shared" ref="C53:C58" si="1">IF(F44&gt;0, C44/F44, 0)</f>
        <v>0</v>
      </c>
      <c r="D53" s="48">
        <f t="shared" ref="D53:D58" si="2">IF(F44&gt;0, D44/F44, 0)</f>
        <v>0</v>
      </c>
      <c r="E53" s="48">
        <f t="shared" ref="E53:E58" si="3">IF(F44&gt;0, E44/F44, 0)</f>
        <v>0</v>
      </c>
      <c r="F53" s="49" t="s">
        <v>21</v>
      </c>
    </row>
    <row r="54" spans="2:6" x14ac:dyDescent="0.35">
      <c r="B54" s="46" t="s">
        <v>407</v>
      </c>
      <c r="C54" s="48">
        <f t="shared" si="1"/>
        <v>0</v>
      </c>
      <c r="D54" s="48">
        <f t="shared" si="2"/>
        <v>0</v>
      </c>
      <c r="E54" s="48">
        <f t="shared" si="3"/>
        <v>0</v>
      </c>
      <c r="F54" s="49" t="s">
        <v>21</v>
      </c>
    </row>
    <row r="55" spans="2:6" x14ac:dyDescent="0.35">
      <c r="B55" s="46" t="s">
        <v>408</v>
      </c>
      <c r="C55" s="48">
        <f t="shared" si="1"/>
        <v>0</v>
      </c>
      <c r="D55" s="48">
        <f t="shared" si="2"/>
        <v>0</v>
      </c>
      <c r="E55" s="48">
        <f t="shared" si="3"/>
        <v>0</v>
      </c>
      <c r="F55" s="49" t="s">
        <v>21</v>
      </c>
    </row>
    <row r="56" spans="2:6" x14ac:dyDescent="0.35">
      <c r="B56" s="46" t="s">
        <v>409</v>
      </c>
      <c r="C56" s="48">
        <f t="shared" si="1"/>
        <v>0</v>
      </c>
      <c r="D56" s="48">
        <f t="shared" si="2"/>
        <v>0</v>
      </c>
      <c r="E56" s="48">
        <f t="shared" si="3"/>
        <v>0</v>
      </c>
      <c r="F56" s="49" t="s">
        <v>21</v>
      </c>
    </row>
    <row r="57" spans="2:6" x14ac:dyDescent="0.35">
      <c r="B57" s="46" t="s">
        <v>410</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411</v>
      </c>
    </row>
    <row r="65" spans="2:6" x14ac:dyDescent="0.35">
      <c r="B65" s="56" t="s">
        <v>397</v>
      </c>
    </row>
    <row r="66" spans="2:6" x14ac:dyDescent="0.35">
      <c r="B66" s="44" t="s">
        <v>2</v>
      </c>
      <c r="C66" s="44" t="s">
        <v>398</v>
      </c>
      <c r="D66" s="44" t="s">
        <v>399</v>
      </c>
      <c r="E66" s="44" t="s">
        <v>400</v>
      </c>
      <c r="F66" s="44" t="s">
        <v>401</v>
      </c>
    </row>
    <row r="67" spans="2:6" x14ac:dyDescent="0.35">
      <c r="B67" s="46" t="s">
        <v>73</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32</v>
      </c>
      <c r="C68" s="47">
        <f>COUNTIFS('Recommendations'!C:C,"CAT II (Medium)",'Recommendations'!M:M,"=Resolved")</f>
        <v>0</v>
      </c>
      <c r="D68" s="47">
        <f>COUNTIFS('Recommendations'!C:C,"=CAT II (Medium)",'Recommendations'!M:M,"=Testing")</f>
        <v>0</v>
      </c>
      <c r="E68" s="47">
        <f>COUNTIFS('Recommendations'!C:C,"=CAT II (Medium)",'Recommendations'!M:M,"=Outstanding")</f>
        <v>71</v>
      </c>
      <c r="F68" s="47">
        <f>SUM(C68:E68)</f>
        <v>71</v>
      </c>
    </row>
    <row r="69" spans="2:6" x14ac:dyDescent="0.35">
      <c r="B69" s="46" t="s">
        <v>16</v>
      </c>
      <c r="C69" s="47">
        <f>COUNTIFS('Recommendations'!C:C,"CAT III (Low)",'Recommendations'!M:M,"=Resolved")</f>
        <v>0</v>
      </c>
      <c r="D69" s="47">
        <f>COUNTIFS('Recommendations'!C:C,"=CAT III (Low)",'Recommendations'!M:M,"=Testing")</f>
        <v>0</v>
      </c>
      <c r="E69" s="47">
        <f>COUNTIFS('Recommendations'!C:C,"=CAT III (Low)",'Recommendations'!M:M,"=Outstanding")</f>
        <v>18</v>
      </c>
      <c r="F69" s="47">
        <f>SUM(C69:E69)</f>
        <v>18</v>
      </c>
    </row>
    <row r="71" spans="2:6" x14ac:dyDescent="0.35">
      <c r="B71" s="56" t="s">
        <v>403</v>
      </c>
    </row>
    <row r="72" spans="2:6" x14ac:dyDescent="0.35">
      <c r="B72" s="57" t="s">
        <v>2</v>
      </c>
      <c r="C72" s="57" t="s">
        <v>398</v>
      </c>
      <c r="D72" s="57" t="s">
        <v>399</v>
      </c>
      <c r="E72" s="57" t="s">
        <v>400</v>
      </c>
      <c r="F72" s="57" t="s">
        <v>21</v>
      </c>
    </row>
    <row r="73" spans="2:6" x14ac:dyDescent="0.35">
      <c r="B73" s="46" t="s">
        <v>73</v>
      </c>
      <c r="C73" s="48">
        <f>IF(F67&gt;0, C67/F67, 0)</f>
        <v>0</v>
      </c>
      <c r="D73" s="48">
        <f>IF(F67&gt;0, D67/F67, 0)</f>
        <v>0</v>
      </c>
      <c r="E73" s="48">
        <f>IF(F67&gt;0, E67/F67, 0)</f>
        <v>1</v>
      </c>
      <c r="F73" s="49" t="s">
        <v>21</v>
      </c>
    </row>
    <row r="74" spans="2:6" x14ac:dyDescent="0.35">
      <c r="B74" s="46" t="s">
        <v>32</v>
      </c>
      <c r="C74" s="48">
        <f>IF(F68&gt;0, C68/F68, 0)</f>
        <v>0</v>
      </c>
      <c r="D74" s="48">
        <f>IF(F68&gt;0, D68/F68, 0)</f>
        <v>0</v>
      </c>
      <c r="E74" s="48">
        <f>IF(F68&gt;0, E68/F68, 0)</f>
        <v>1</v>
      </c>
      <c r="F74" s="49" t="s">
        <v>21</v>
      </c>
    </row>
    <row r="75" spans="2:6" x14ac:dyDescent="0.35">
      <c r="B75" s="46" t="s">
        <v>16</v>
      </c>
      <c r="C75" s="48">
        <f>IF(F69&gt;0, C69/F69, 0)</f>
        <v>0</v>
      </c>
      <c r="D75" s="48">
        <f>IF(F69&gt;0, D69/F69, 0)</f>
        <v>0</v>
      </c>
      <c r="E75" s="48">
        <f>IF(F69&gt;0, E69/F69, 0)</f>
        <v>1</v>
      </c>
      <c r="F75" s="49" t="s">
        <v>21</v>
      </c>
    </row>
    <row r="80" spans="2:6" ht="18.5" x14ac:dyDescent="0.45">
      <c r="B80" s="42" t="s">
        <v>412</v>
      </c>
    </row>
    <row r="82" spans="2:6" x14ac:dyDescent="0.35">
      <c r="B82" s="56" t="s">
        <v>397</v>
      </c>
    </row>
    <row r="83" spans="2:6" x14ac:dyDescent="0.35">
      <c r="B83" s="44" t="s">
        <v>4</v>
      </c>
      <c r="C83" s="44" t="s">
        <v>398</v>
      </c>
      <c r="D83" s="44" t="s">
        <v>399</v>
      </c>
      <c r="E83" s="44" t="s">
        <v>400</v>
      </c>
      <c r="F83" s="44" t="s">
        <v>401</v>
      </c>
    </row>
    <row r="84" spans="2:6" x14ac:dyDescent="0.35">
      <c r="B84" s="46" t="s">
        <v>413</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414</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415</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416</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93</v>
      </c>
      <c r="F88" s="47">
        <f>SUM(C88:E88)</f>
        <v>93</v>
      </c>
    </row>
    <row r="90" spans="2:6" x14ac:dyDescent="0.35">
      <c r="B90" s="56" t="s">
        <v>403</v>
      </c>
    </row>
    <row r="91" spans="2:6" x14ac:dyDescent="0.35">
      <c r="B91" s="57" t="s">
        <v>4</v>
      </c>
      <c r="C91" s="57" t="s">
        <v>398</v>
      </c>
      <c r="D91" s="57" t="s">
        <v>399</v>
      </c>
      <c r="E91" s="57" t="s">
        <v>400</v>
      </c>
      <c r="F91" s="57" t="s">
        <v>21</v>
      </c>
    </row>
    <row r="92" spans="2:6" x14ac:dyDescent="0.35">
      <c r="B92" s="46" t="s">
        <v>413</v>
      </c>
      <c r="C92" s="48">
        <f>IF(F84&gt;0, C84/F84, 0)</f>
        <v>0</v>
      </c>
      <c r="D92" s="48">
        <f>IF(F84&gt;0, D84/F84, 0)</f>
        <v>0</v>
      </c>
      <c r="E92" s="48">
        <f>IF(F84&gt;0, E84/F84, 0)</f>
        <v>0</v>
      </c>
      <c r="F92" s="49" t="s">
        <v>21</v>
      </c>
    </row>
    <row r="93" spans="2:6" x14ac:dyDescent="0.35">
      <c r="B93" s="46" t="s">
        <v>414</v>
      </c>
      <c r="C93" s="48">
        <f>IF(F85&gt;0, C85/F85, 0)</f>
        <v>0</v>
      </c>
      <c r="D93" s="48">
        <f>IF(F85&gt;0, D85/F85, 0)</f>
        <v>0</v>
      </c>
      <c r="E93" s="48">
        <f>IF(F85&gt;0, E85/F85, 0)</f>
        <v>0</v>
      </c>
      <c r="F93" s="49" t="s">
        <v>21</v>
      </c>
    </row>
    <row r="94" spans="2:6" x14ac:dyDescent="0.35">
      <c r="B94" s="46" t="s">
        <v>415</v>
      </c>
      <c r="C94" s="48">
        <f>IF(F86&gt;0, C86/F86, 0)</f>
        <v>0</v>
      </c>
      <c r="D94" s="48">
        <f>IF(F86&gt;0, D86/F86, 0)</f>
        <v>0</v>
      </c>
      <c r="E94" s="48">
        <f>IF(F86&gt;0, E86/F86, 0)</f>
        <v>0</v>
      </c>
      <c r="F94" s="49" t="s">
        <v>21</v>
      </c>
    </row>
    <row r="95" spans="2:6" x14ac:dyDescent="0.35">
      <c r="B95" s="46" t="s">
        <v>416</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417</v>
      </c>
    </row>
    <row r="103" spans="2:6" x14ac:dyDescent="0.35">
      <c r="B103" s="56" t="s">
        <v>397</v>
      </c>
    </row>
    <row r="104" spans="2:6" x14ac:dyDescent="0.35">
      <c r="B104" s="44" t="s">
        <v>418</v>
      </c>
      <c r="C104" s="44" t="s">
        <v>398</v>
      </c>
      <c r="D104" s="44" t="s">
        <v>399</v>
      </c>
      <c r="E104" s="44" t="s">
        <v>400</v>
      </c>
      <c r="F104" s="44" t="s">
        <v>401</v>
      </c>
    </row>
    <row r="105" spans="2:6" x14ac:dyDescent="0.35">
      <c r="B105" s="46" t="s">
        <v>419</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420</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421</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93</v>
      </c>
      <c r="F108" s="47">
        <f>SUM(C108:E108)</f>
        <v>93</v>
      </c>
    </row>
    <row r="110" spans="2:6" x14ac:dyDescent="0.35">
      <c r="B110" s="56" t="s">
        <v>403</v>
      </c>
    </row>
    <row r="111" spans="2:6" x14ac:dyDescent="0.35">
      <c r="B111" s="57" t="s">
        <v>418</v>
      </c>
      <c r="C111" s="57" t="s">
        <v>398</v>
      </c>
      <c r="D111" s="57" t="s">
        <v>399</v>
      </c>
      <c r="E111" s="57" t="s">
        <v>400</v>
      </c>
      <c r="F111" s="57" t="s">
        <v>21</v>
      </c>
    </row>
    <row r="112" spans="2:6" x14ac:dyDescent="0.35">
      <c r="B112" s="46" t="s">
        <v>419</v>
      </c>
      <c r="C112" s="48">
        <f>IF(F105&gt;0, C105/F105, 0)</f>
        <v>0</v>
      </c>
      <c r="D112" s="48">
        <f>IF(F105&gt;0, D105/F105, 0)</f>
        <v>0</v>
      </c>
      <c r="E112" s="48">
        <f>IF(F105&gt;0, E105/F105, 0)</f>
        <v>0</v>
      </c>
      <c r="F112" s="49" t="s">
        <v>21</v>
      </c>
    </row>
    <row r="113" spans="2:15" x14ac:dyDescent="0.35">
      <c r="B113" s="46" t="s">
        <v>420</v>
      </c>
      <c r="C113" s="48">
        <f>IF(F106&gt;0, C106/F106, 0)</f>
        <v>0</v>
      </c>
      <c r="D113" s="48">
        <f>IF(F106&gt;0, D106/F106, 0)</f>
        <v>0</v>
      </c>
      <c r="E113" s="48">
        <f>IF(F106&gt;0, E106/F106, 0)</f>
        <v>0</v>
      </c>
      <c r="F113" s="49" t="s">
        <v>21</v>
      </c>
    </row>
    <row r="114" spans="2:15" x14ac:dyDescent="0.35">
      <c r="B114" s="46" t="s">
        <v>421</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422</v>
      </c>
      <c r="J120" s="42" t="s">
        <v>423</v>
      </c>
    </row>
    <row r="121" spans="2:15" x14ac:dyDescent="0.35">
      <c r="B121" s="44" t="s">
        <v>6</v>
      </c>
      <c r="C121" s="115" t="s">
        <v>424</v>
      </c>
      <c r="D121" s="115"/>
      <c r="E121" s="44" t="s">
        <v>390</v>
      </c>
      <c r="F121" s="44" t="s">
        <v>398</v>
      </c>
      <c r="G121" s="115" t="s">
        <v>425</v>
      </c>
      <c r="H121" s="115"/>
      <c r="J121" s="44" t="s">
        <v>6</v>
      </c>
      <c r="K121" s="44" t="s">
        <v>413</v>
      </c>
      <c r="L121" s="44" t="s">
        <v>414</v>
      </c>
      <c r="M121" s="44" t="s">
        <v>415</v>
      </c>
      <c r="N121" s="44" t="s">
        <v>416</v>
      </c>
      <c r="O121" s="44" t="s">
        <v>18</v>
      </c>
    </row>
    <row r="122" spans="2:15" x14ac:dyDescent="0.35">
      <c r="B122" s="50" t="s">
        <v>406</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406</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407</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407</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408</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408</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409</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409</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410</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410</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93</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93</v>
      </c>
    </row>
    <row r="134" spans="2:24" ht="21" x14ac:dyDescent="0.5">
      <c r="B134" s="42" t="s">
        <v>426</v>
      </c>
      <c r="P134" s="59" t="s">
        <v>427</v>
      </c>
    </row>
    <row r="136" spans="2:24" ht="60" customHeight="1" x14ac:dyDescent="0.35">
      <c r="B136" s="118" t="s">
        <v>428</v>
      </c>
      <c r="C136" s="111"/>
      <c r="D136" s="111"/>
      <c r="E136" s="111"/>
      <c r="F136" s="111"/>
      <c r="P136" s="118" t="s">
        <v>429</v>
      </c>
      <c r="Q136" s="111"/>
      <c r="R136" s="111"/>
      <c r="S136" s="111"/>
      <c r="T136" s="111"/>
      <c r="U136" s="111"/>
      <c r="V136" s="111"/>
      <c r="W136" s="111"/>
    </row>
    <row r="138" spans="2:24" ht="30" customHeight="1" x14ac:dyDescent="0.35">
      <c r="P138" s="60" t="s">
        <v>430</v>
      </c>
      <c r="Q138" s="61">
        <f>C16</f>
        <v>0</v>
      </c>
      <c r="R138" s="62"/>
      <c r="S138" s="61">
        <f>C84</f>
        <v>0</v>
      </c>
      <c r="T138" s="62"/>
      <c r="U138" s="61">
        <f>C85</f>
        <v>0</v>
      </c>
      <c r="V138" s="62"/>
      <c r="W138" s="61">
        <f>C86</f>
        <v>0</v>
      </c>
      <c r="X138" s="62"/>
    </row>
    <row r="139" spans="2:24" ht="35" customHeight="1" x14ac:dyDescent="0.35">
      <c r="P139" s="63" t="s">
        <v>431</v>
      </c>
      <c r="Q139" s="63" t="s">
        <v>432</v>
      </c>
      <c r="R139" s="63" t="s">
        <v>433</v>
      </c>
      <c r="S139" s="63" t="s">
        <v>434</v>
      </c>
      <c r="T139" s="63" t="s">
        <v>435</v>
      </c>
      <c r="U139" s="63" t="s">
        <v>436</v>
      </c>
      <c r="V139" s="63" t="s">
        <v>437</v>
      </c>
      <c r="W139" s="63" t="s">
        <v>438</v>
      </c>
      <c r="X139" s="63" t="s">
        <v>439</v>
      </c>
    </row>
    <row r="140" spans="2:24" x14ac:dyDescent="0.35">
      <c r="O140" s="64" t="s">
        <v>440</v>
      </c>
      <c r="P140" s="65" t="s">
        <v>441</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442</v>
      </c>
      <c r="P175" s="59" t="s">
        <v>443</v>
      </c>
    </row>
    <row r="177" spans="2:22" ht="45" customHeight="1" x14ac:dyDescent="0.35">
      <c r="B177" s="118" t="s">
        <v>444</v>
      </c>
      <c r="C177" s="111"/>
      <c r="D177" s="111"/>
      <c r="E177" s="111"/>
      <c r="F177" s="111"/>
      <c r="P177" s="118" t="s">
        <v>445</v>
      </c>
      <c r="Q177" s="111"/>
      <c r="R177" s="111"/>
      <c r="S177" s="111"/>
      <c r="T177" s="111"/>
      <c r="U177" s="111"/>
    </row>
    <row r="178" spans="2:22" ht="35" customHeight="1" x14ac:dyDescent="0.35">
      <c r="P178" s="115" t="s">
        <v>446</v>
      </c>
      <c r="Q178" s="115"/>
      <c r="R178" s="115" t="s">
        <v>447</v>
      </c>
      <c r="S178" s="115"/>
      <c r="T178" s="115"/>
    </row>
    <row r="179" spans="2:22" ht="30" customHeight="1" x14ac:dyDescent="0.35">
      <c r="P179" s="119">
        <v>0</v>
      </c>
      <c r="Q179" s="120"/>
      <c r="R179" s="121" t="s">
        <v>448</v>
      </c>
      <c r="S179" s="122"/>
      <c r="T179" s="122"/>
    </row>
    <row r="182" spans="2:22" ht="25" customHeight="1" x14ac:dyDescent="0.35">
      <c r="P182" s="68" t="s">
        <v>431</v>
      </c>
      <c r="Q182" s="68" t="s">
        <v>449</v>
      </c>
      <c r="R182" s="68" t="s">
        <v>450</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319</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94"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32</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32</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32</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32</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32</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32</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32</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73</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32</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32</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32</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32</v>
      </c>
      <c r="D17" s="3" t="s">
        <v>17</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32</v>
      </c>
      <c r="D18" s="3" t="s">
        <v>17</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32</v>
      </c>
      <c r="D19" s="3" t="s">
        <v>17</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16</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32</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32</v>
      </c>
      <c r="D24" s="3" t="s">
        <v>17</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32</v>
      </c>
      <c r="D25" s="3" t="s">
        <v>17</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32</v>
      </c>
      <c r="D26" s="3" t="s">
        <v>17</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32</v>
      </c>
      <c r="D27" s="3" t="s">
        <v>17</v>
      </c>
      <c r="E27" s="4" t="s">
        <v>18</v>
      </c>
      <c r="F27" s="4" t="s">
        <v>19</v>
      </c>
      <c r="G27" s="4" t="s">
        <v>20</v>
      </c>
      <c r="H27" s="4" t="s">
        <v>21</v>
      </c>
      <c r="I27" s="5" t="s">
        <v>21</v>
      </c>
      <c r="J27" s="1" t="s">
        <v>149</v>
      </c>
      <c r="K27" s="1" t="s">
        <v>135</v>
      </c>
      <c r="L27" s="1" t="s">
        <v>150</v>
      </c>
      <c r="M27" s="4" t="str">
        <f t="shared" si="0"/>
        <v>Outstanding</v>
      </c>
      <c r="N27" s="13" t="s">
        <v>21</v>
      </c>
    </row>
    <row r="28" spans="1:14" ht="60" customHeight="1" x14ac:dyDescent="0.35">
      <c r="A28" s="11" t="s">
        <v>151</v>
      </c>
      <c r="B28" s="1" t="s">
        <v>152</v>
      </c>
      <c r="C28" s="2" t="s">
        <v>16</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32</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32</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16</v>
      </c>
      <c r="D31" s="3" t="s">
        <v>17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v>
      </c>
      <c r="D32" s="3" t="s">
        <v>17</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32</v>
      </c>
      <c r="D33" s="3" t="s">
        <v>17</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32</v>
      </c>
      <c r="D34" s="3" t="s">
        <v>17</v>
      </c>
      <c r="E34" s="4" t="s">
        <v>18</v>
      </c>
      <c r="F34" s="4" t="s">
        <v>19</v>
      </c>
      <c r="G34" s="4" t="s">
        <v>20</v>
      </c>
      <c r="H34" s="4" t="s">
        <v>21</v>
      </c>
      <c r="I34" s="5" t="s">
        <v>21</v>
      </c>
      <c r="J34" s="1" t="s">
        <v>183</v>
      </c>
      <c r="K34" s="1" t="s">
        <v>184</v>
      </c>
      <c r="L34" s="1" t="s">
        <v>185</v>
      </c>
      <c r="M34" s="4" t="str">
        <f t="shared" si="0"/>
        <v>Outstanding</v>
      </c>
      <c r="N34" s="13" t="s">
        <v>21</v>
      </c>
    </row>
    <row r="35" spans="1:14" ht="60" customHeight="1" x14ac:dyDescent="0.35">
      <c r="A35" s="11" t="s">
        <v>186</v>
      </c>
      <c r="B35" s="1" t="s">
        <v>187</v>
      </c>
      <c r="C35" s="2" t="s">
        <v>32</v>
      </c>
      <c r="D35" s="3" t="s">
        <v>17</v>
      </c>
      <c r="E35" s="4" t="s">
        <v>18</v>
      </c>
      <c r="F35" s="4" t="s">
        <v>19</v>
      </c>
      <c r="G35" s="4" t="s">
        <v>20</v>
      </c>
      <c r="H35" s="4" t="s">
        <v>21</v>
      </c>
      <c r="I35" s="5" t="s">
        <v>21</v>
      </c>
      <c r="J35" s="1" t="s">
        <v>188</v>
      </c>
      <c r="K35" s="1" t="s">
        <v>189</v>
      </c>
      <c r="L35" s="1" t="s">
        <v>190</v>
      </c>
      <c r="M35" s="4" t="str">
        <f t="shared" si="0"/>
        <v>Outstanding</v>
      </c>
      <c r="N35" s="13" t="s">
        <v>21</v>
      </c>
    </row>
    <row r="36" spans="1:14" ht="60" customHeight="1" x14ac:dyDescent="0.35">
      <c r="A36" s="11" t="s">
        <v>191</v>
      </c>
      <c r="B36" s="1" t="s">
        <v>192</v>
      </c>
      <c r="C36" s="2" t="s">
        <v>32</v>
      </c>
      <c r="D36" s="3" t="s">
        <v>17</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32</v>
      </c>
      <c r="D37" s="3" t="s">
        <v>17</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1" t="s">
        <v>201</v>
      </c>
      <c r="B38" s="1" t="s">
        <v>202</v>
      </c>
      <c r="C38" s="2" t="s">
        <v>32</v>
      </c>
      <c r="D38" s="3" t="s">
        <v>17</v>
      </c>
      <c r="E38" s="4" t="s">
        <v>18</v>
      </c>
      <c r="F38" s="4" t="s">
        <v>19</v>
      </c>
      <c r="G38" s="4" t="s">
        <v>20</v>
      </c>
      <c r="H38" s="4" t="s">
        <v>21</v>
      </c>
      <c r="I38" s="5" t="s">
        <v>21</v>
      </c>
      <c r="J38" s="1" t="s">
        <v>203</v>
      </c>
      <c r="K38" s="1" t="s">
        <v>204</v>
      </c>
      <c r="L38" s="1" t="s">
        <v>205</v>
      </c>
      <c r="M38" s="4" t="str">
        <f t="shared" si="0"/>
        <v>Outstanding</v>
      </c>
      <c r="N38" s="13" t="s">
        <v>21</v>
      </c>
    </row>
    <row r="39" spans="1:14" ht="60" customHeight="1" x14ac:dyDescent="0.35">
      <c r="A39" s="11" t="s">
        <v>206</v>
      </c>
      <c r="B39" s="1" t="s">
        <v>207</v>
      </c>
      <c r="C39" s="2" t="s">
        <v>32</v>
      </c>
      <c r="D39" s="3" t="s">
        <v>17</v>
      </c>
      <c r="E39" s="4" t="s">
        <v>18</v>
      </c>
      <c r="F39" s="4" t="s">
        <v>19</v>
      </c>
      <c r="G39" s="4" t="s">
        <v>20</v>
      </c>
      <c r="H39" s="4" t="s">
        <v>21</v>
      </c>
      <c r="I39" s="5" t="s">
        <v>21</v>
      </c>
      <c r="J39" s="1" t="s">
        <v>208</v>
      </c>
      <c r="K39" s="1" t="s">
        <v>209</v>
      </c>
      <c r="L39" s="1" t="s">
        <v>210</v>
      </c>
      <c r="M39" s="4" t="str">
        <f t="shared" si="0"/>
        <v>Outstanding</v>
      </c>
      <c r="N39" s="13" t="s">
        <v>21</v>
      </c>
    </row>
    <row r="40" spans="1:14" ht="60" customHeight="1" x14ac:dyDescent="0.35">
      <c r="A40" s="11" t="s">
        <v>211</v>
      </c>
      <c r="B40" s="1" t="s">
        <v>212</v>
      </c>
      <c r="C40" s="2" t="s">
        <v>32</v>
      </c>
      <c r="D40" s="3" t="s">
        <v>17</v>
      </c>
      <c r="E40" s="4" t="s">
        <v>18</v>
      </c>
      <c r="F40" s="4" t="s">
        <v>19</v>
      </c>
      <c r="G40" s="4" t="s">
        <v>20</v>
      </c>
      <c r="H40" s="4" t="s">
        <v>21</v>
      </c>
      <c r="I40" s="5" t="s">
        <v>21</v>
      </c>
      <c r="J40" s="1" t="s">
        <v>213</v>
      </c>
      <c r="K40" s="1" t="s">
        <v>214</v>
      </c>
      <c r="L40" s="1" t="s">
        <v>215</v>
      </c>
      <c r="M40" s="4" t="str">
        <f t="shared" si="0"/>
        <v>Outstanding</v>
      </c>
      <c r="N40" s="13" t="s">
        <v>21</v>
      </c>
    </row>
    <row r="41" spans="1:14" ht="60" customHeight="1" x14ac:dyDescent="0.35">
      <c r="A41" s="11" t="s">
        <v>216</v>
      </c>
      <c r="B41" s="1" t="s">
        <v>217</v>
      </c>
      <c r="C41" s="2" t="s">
        <v>32</v>
      </c>
      <c r="D41" s="3" t="s">
        <v>17</v>
      </c>
      <c r="E41" s="4" t="s">
        <v>18</v>
      </c>
      <c r="F41" s="4" t="s">
        <v>19</v>
      </c>
      <c r="G41" s="4" t="s">
        <v>20</v>
      </c>
      <c r="H41" s="4" t="s">
        <v>21</v>
      </c>
      <c r="I41" s="5" t="s">
        <v>21</v>
      </c>
      <c r="J41" s="1" t="s">
        <v>218</v>
      </c>
      <c r="K41" s="1" t="s">
        <v>219</v>
      </c>
      <c r="L41" s="1" t="s">
        <v>220</v>
      </c>
      <c r="M41" s="4" t="str">
        <f t="shared" si="0"/>
        <v>Outstanding</v>
      </c>
      <c r="N41" s="13" t="s">
        <v>21</v>
      </c>
    </row>
    <row r="42" spans="1:14" ht="60" customHeight="1" x14ac:dyDescent="0.35">
      <c r="A42" s="11" t="s">
        <v>221</v>
      </c>
      <c r="B42" s="1" t="s">
        <v>222</v>
      </c>
      <c r="C42" s="2" t="s">
        <v>73</v>
      </c>
      <c r="D42" s="3" t="s">
        <v>17</v>
      </c>
      <c r="E42" s="4" t="s">
        <v>18</v>
      </c>
      <c r="F42" s="4" t="s">
        <v>19</v>
      </c>
      <c r="G42" s="4" t="s">
        <v>20</v>
      </c>
      <c r="H42" s="4" t="s">
        <v>21</v>
      </c>
      <c r="I42" s="5" t="s">
        <v>21</v>
      </c>
      <c r="J42" s="1" t="s">
        <v>223</v>
      </c>
      <c r="K42" s="1" t="s">
        <v>224</v>
      </c>
      <c r="L42" s="1" t="s">
        <v>225</v>
      </c>
      <c r="M42" s="4" t="str">
        <f t="shared" si="0"/>
        <v>Outstanding</v>
      </c>
      <c r="N42" s="13" t="s">
        <v>21</v>
      </c>
    </row>
    <row r="43" spans="1:14" ht="60" customHeight="1" x14ac:dyDescent="0.35">
      <c r="A43" s="11" t="s">
        <v>226</v>
      </c>
      <c r="B43" s="1" t="s">
        <v>227</v>
      </c>
      <c r="C43" s="2" t="s">
        <v>32</v>
      </c>
      <c r="D43" s="3" t="s">
        <v>17</v>
      </c>
      <c r="E43" s="4" t="s">
        <v>18</v>
      </c>
      <c r="F43" s="4" t="s">
        <v>19</v>
      </c>
      <c r="G43" s="4" t="s">
        <v>20</v>
      </c>
      <c r="H43" s="4" t="s">
        <v>21</v>
      </c>
      <c r="I43" s="5" t="s">
        <v>21</v>
      </c>
      <c r="J43" s="1" t="s">
        <v>228</v>
      </c>
      <c r="K43" s="1" t="s">
        <v>229</v>
      </c>
      <c r="L43" s="1" t="s">
        <v>230</v>
      </c>
      <c r="M43" s="4" t="str">
        <f t="shared" si="0"/>
        <v>Outstanding</v>
      </c>
      <c r="N43" s="13" t="s">
        <v>21</v>
      </c>
    </row>
    <row r="44" spans="1:14" ht="60" customHeight="1" x14ac:dyDescent="0.35">
      <c r="A44" s="11" t="s">
        <v>231</v>
      </c>
      <c r="B44" s="1" t="s">
        <v>232</v>
      </c>
      <c r="C44" s="2" t="s">
        <v>32</v>
      </c>
      <c r="D44" s="3" t="s">
        <v>17</v>
      </c>
      <c r="E44" s="4" t="s">
        <v>18</v>
      </c>
      <c r="F44" s="4" t="s">
        <v>19</v>
      </c>
      <c r="G44" s="4" t="s">
        <v>20</v>
      </c>
      <c r="H44" s="4" t="s">
        <v>21</v>
      </c>
      <c r="I44" s="5" t="s">
        <v>21</v>
      </c>
      <c r="J44" s="1" t="s">
        <v>233</v>
      </c>
      <c r="K44" s="1" t="s">
        <v>234</v>
      </c>
      <c r="L44" s="1" t="s">
        <v>235</v>
      </c>
      <c r="M44" s="4" t="str">
        <f t="shared" si="0"/>
        <v>Outstanding</v>
      </c>
      <c r="N44" s="13" t="s">
        <v>21</v>
      </c>
    </row>
    <row r="45" spans="1:14" ht="60" customHeight="1" x14ac:dyDescent="0.35">
      <c r="A45" s="11" t="s">
        <v>236</v>
      </c>
      <c r="B45" s="1" t="s">
        <v>15</v>
      </c>
      <c r="C45" s="2" t="s">
        <v>16</v>
      </c>
      <c r="D45" s="3" t="s">
        <v>237</v>
      </c>
      <c r="E45" s="4" t="s">
        <v>18</v>
      </c>
      <c r="F45" s="4" t="s">
        <v>19</v>
      </c>
      <c r="G45" s="4" t="s">
        <v>20</v>
      </c>
      <c r="H45" s="4" t="s">
        <v>21</v>
      </c>
      <c r="I45" s="5" t="s">
        <v>21</v>
      </c>
      <c r="J45" s="1" t="s">
        <v>22</v>
      </c>
      <c r="K45" s="1" t="s">
        <v>23</v>
      </c>
      <c r="L45" s="1" t="s">
        <v>24</v>
      </c>
      <c r="M45" s="4" t="str">
        <f t="shared" si="0"/>
        <v>Outstanding</v>
      </c>
      <c r="N45" s="13" t="s">
        <v>21</v>
      </c>
    </row>
    <row r="46" spans="1:14" ht="60" customHeight="1" x14ac:dyDescent="0.35">
      <c r="A46" s="11" t="s">
        <v>238</v>
      </c>
      <c r="B46" s="1" t="s">
        <v>239</v>
      </c>
      <c r="C46" s="2" t="s">
        <v>32</v>
      </c>
      <c r="D46" s="3" t="s">
        <v>237</v>
      </c>
      <c r="E46" s="4" t="s">
        <v>18</v>
      </c>
      <c r="F46" s="4" t="s">
        <v>19</v>
      </c>
      <c r="G46" s="4" t="s">
        <v>20</v>
      </c>
      <c r="H46" s="4" t="s">
        <v>21</v>
      </c>
      <c r="I46" s="5" t="s">
        <v>21</v>
      </c>
      <c r="J46" s="1" t="s">
        <v>240</v>
      </c>
      <c r="K46" s="1" t="s">
        <v>241</v>
      </c>
      <c r="L46" s="1" t="s">
        <v>242</v>
      </c>
      <c r="M46" s="4" t="str">
        <f t="shared" si="0"/>
        <v>Outstanding</v>
      </c>
      <c r="N46" s="13" t="s">
        <v>21</v>
      </c>
    </row>
    <row r="47" spans="1:14" ht="60" customHeight="1" x14ac:dyDescent="0.35">
      <c r="A47" s="11" t="s">
        <v>243</v>
      </c>
      <c r="B47" s="1" t="s">
        <v>26</v>
      </c>
      <c r="C47" s="2" t="s">
        <v>16</v>
      </c>
      <c r="D47" s="3" t="s">
        <v>237</v>
      </c>
      <c r="E47" s="4" t="s">
        <v>18</v>
      </c>
      <c r="F47" s="4" t="s">
        <v>19</v>
      </c>
      <c r="G47" s="4" t="s">
        <v>20</v>
      </c>
      <c r="H47" s="4" t="s">
        <v>21</v>
      </c>
      <c r="I47" s="5" t="s">
        <v>21</v>
      </c>
      <c r="J47" s="1" t="s">
        <v>27</v>
      </c>
      <c r="K47" s="1" t="s">
        <v>28</v>
      </c>
      <c r="L47" s="1" t="s">
        <v>29</v>
      </c>
      <c r="M47" s="4" t="str">
        <f t="shared" si="0"/>
        <v>Outstanding</v>
      </c>
      <c r="N47" s="13" t="s">
        <v>21</v>
      </c>
    </row>
    <row r="48" spans="1:14" ht="60" customHeight="1" x14ac:dyDescent="0.35">
      <c r="A48" s="11" t="s">
        <v>244</v>
      </c>
      <c r="B48" s="1" t="s">
        <v>31</v>
      </c>
      <c r="C48" s="2" t="s">
        <v>32</v>
      </c>
      <c r="D48" s="3" t="s">
        <v>237</v>
      </c>
      <c r="E48" s="4" t="s">
        <v>18</v>
      </c>
      <c r="F48" s="4" t="s">
        <v>19</v>
      </c>
      <c r="G48" s="4" t="s">
        <v>20</v>
      </c>
      <c r="H48" s="4" t="s">
        <v>21</v>
      </c>
      <c r="I48" s="5" t="s">
        <v>21</v>
      </c>
      <c r="J48" s="1" t="s">
        <v>33</v>
      </c>
      <c r="K48" s="1" t="s">
        <v>34</v>
      </c>
      <c r="L48" s="1" t="s">
        <v>35</v>
      </c>
      <c r="M48" s="4" t="str">
        <f t="shared" si="0"/>
        <v>Outstanding</v>
      </c>
      <c r="N48" s="13" t="s">
        <v>21</v>
      </c>
    </row>
    <row r="49" spans="1:14" ht="60" customHeight="1" x14ac:dyDescent="0.35">
      <c r="A49" s="11" t="s">
        <v>245</v>
      </c>
      <c r="B49" s="1" t="s">
        <v>37</v>
      </c>
      <c r="C49" s="2" t="s">
        <v>32</v>
      </c>
      <c r="D49" s="3" t="s">
        <v>237</v>
      </c>
      <c r="E49" s="4" t="s">
        <v>18</v>
      </c>
      <c r="F49" s="4" t="s">
        <v>19</v>
      </c>
      <c r="G49" s="4" t="s">
        <v>20</v>
      </c>
      <c r="H49" s="4" t="s">
        <v>21</v>
      </c>
      <c r="I49" s="5" t="s">
        <v>21</v>
      </c>
      <c r="J49" s="1" t="s">
        <v>38</v>
      </c>
      <c r="K49" s="1" t="s">
        <v>39</v>
      </c>
      <c r="L49" s="1" t="s">
        <v>40</v>
      </c>
      <c r="M49" s="4" t="str">
        <f t="shared" si="0"/>
        <v>Outstanding</v>
      </c>
      <c r="N49" s="13" t="s">
        <v>21</v>
      </c>
    </row>
    <row r="50" spans="1:14" ht="60" customHeight="1" x14ac:dyDescent="0.35">
      <c r="A50" s="11" t="s">
        <v>246</v>
      </c>
      <c r="B50" s="1" t="s">
        <v>42</v>
      </c>
      <c r="C50" s="2" t="s">
        <v>32</v>
      </c>
      <c r="D50" s="3" t="s">
        <v>237</v>
      </c>
      <c r="E50" s="4" t="s">
        <v>18</v>
      </c>
      <c r="F50" s="4" t="s">
        <v>19</v>
      </c>
      <c r="G50" s="4" t="s">
        <v>20</v>
      </c>
      <c r="H50" s="4" t="s">
        <v>21</v>
      </c>
      <c r="I50" s="5" t="s">
        <v>21</v>
      </c>
      <c r="J50" s="1" t="s">
        <v>43</v>
      </c>
      <c r="K50" s="1" t="s">
        <v>44</v>
      </c>
      <c r="L50" s="1" t="s">
        <v>45</v>
      </c>
      <c r="M50" s="4" t="str">
        <f t="shared" si="0"/>
        <v>Outstanding</v>
      </c>
      <c r="N50" s="13" t="s">
        <v>21</v>
      </c>
    </row>
    <row r="51" spans="1:14" ht="60" customHeight="1" x14ac:dyDescent="0.35">
      <c r="A51" s="11" t="s">
        <v>247</v>
      </c>
      <c r="B51" s="1" t="s">
        <v>248</v>
      </c>
      <c r="C51" s="2" t="s">
        <v>32</v>
      </c>
      <c r="D51" s="3" t="s">
        <v>237</v>
      </c>
      <c r="E51" s="4" t="s">
        <v>18</v>
      </c>
      <c r="F51" s="4" t="s">
        <v>19</v>
      </c>
      <c r="G51" s="4" t="s">
        <v>20</v>
      </c>
      <c r="H51" s="4" t="s">
        <v>21</v>
      </c>
      <c r="I51" s="5" t="s">
        <v>21</v>
      </c>
      <c r="J51" s="1" t="s">
        <v>249</v>
      </c>
      <c r="K51" s="1" t="s">
        <v>250</v>
      </c>
      <c r="L51" s="1" t="s">
        <v>251</v>
      </c>
      <c r="M51" s="4" t="str">
        <f t="shared" si="0"/>
        <v>Outstanding</v>
      </c>
      <c r="N51" s="13" t="s">
        <v>21</v>
      </c>
    </row>
    <row r="52" spans="1:14" ht="60" customHeight="1" x14ac:dyDescent="0.35">
      <c r="A52" s="11" t="s">
        <v>252</v>
      </c>
      <c r="B52" s="1" t="s">
        <v>47</v>
      </c>
      <c r="C52" s="2" t="s">
        <v>32</v>
      </c>
      <c r="D52" s="3" t="s">
        <v>237</v>
      </c>
      <c r="E52" s="4" t="s">
        <v>18</v>
      </c>
      <c r="F52" s="4" t="s">
        <v>19</v>
      </c>
      <c r="G52" s="4" t="s">
        <v>20</v>
      </c>
      <c r="H52" s="4" t="s">
        <v>21</v>
      </c>
      <c r="I52" s="5" t="s">
        <v>21</v>
      </c>
      <c r="J52" s="1" t="s">
        <v>48</v>
      </c>
      <c r="K52" s="1" t="s">
        <v>49</v>
      </c>
      <c r="L52" s="1" t="s">
        <v>50</v>
      </c>
      <c r="M52" s="4" t="str">
        <f t="shared" si="0"/>
        <v>Outstanding</v>
      </c>
      <c r="N52" s="13" t="s">
        <v>21</v>
      </c>
    </row>
    <row r="53" spans="1:14" ht="60" customHeight="1" x14ac:dyDescent="0.35">
      <c r="A53" s="11" t="s">
        <v>253</v>
      </c>
      <c r="B53" s="1" t="s">
        <v>52</v>
      </c>
      <c r="C53" s="2" t="s">
        <v>32</v>
      </c>
      <c r="D53" s="3" t="s">
        <v>237</v>
      </c>
      <c r="E53" s="4" t="s">
        <v>18</v>
      </c>
      <c r="F53" s="4" t="s">
        <v>19</v>
      </c>
      <c r="G53" s="4" t="s">
        <v>20</v>
      </c>
      <c r="H53" s="4" t="s">
        <v>21</v>
      </c>
      <c r="I53" s="5" t="s">
        <v>21</v>
      </c>
      <c r="J53" s="1" t="s">
        <v>254</v>
      </c>
      <c r="K53" s="1" t="s">
        <v>54</v>
      </c>
      <c r="L53" s="1" t="s">
        <v>255</v>
      </c>
      <c r="M53" s="4" t="str">
        <f t="shared" si="0"/>
        <v>Outstanding</v>
      </c>
      <c r="N53" s="13" t="s">
        <v>21</v>
      </c>
    </row>
    <row r="54" spans="1:14" ht="60" customHeight="1" x14ac:dyDescent="0.35">
      <c r="A54" s="11" t="s">
        <v>256</v>
      </c>
      <c r="B54" s="1" t="s">
        <v>57</v>
      </c>
      <c r="C54" s="2" t="s">
        <v>32</v>
      </c>
      <c r="D54" s="3" t="s">
        <v>237</v>
      </c>
      <c r="E54" s="4" t="s">
        <v>18</v>
      </c>
      <c r="F54" s="4" t="s">
        <v>19</v>
      </c>
      <c r="G54" s="4" t="s">
        <v>20</v>
      </c>
      <c r="H54" s="4" t="s">
        <v>21</v>
      </c>
      <c r="I54" s="5" t="s">
        <v>21</v>
      </c>
      <c r="J54" s="1" t="s">
        <v>58</v>
      </c>
      <c r="K54" s="1" t="s">
        <v>59</v>
      </c>
      <c r="L54" s="1" t="s">
        <v>60</v>
      </c>
      <c r="M54" s="4" t="str">
        <f t="shared" si="0"/>
        <v>Outstanding</v>
      </c>
      <c r="N54" s="13" t="s">
        <v>21</v>
      </c>
    </row>
    <row r="55" spans="1:14" ht="60" customHeight="1" x14ac:dyDescent="0.35">
      <c r="A55" s="11" t="s">
        <v>257</v>
      </c>
      <c r="B55" s="1" t="s">
        <v>62</v>
      </c>
      <c r="C55" s="2" t="s">
        <v>32</v>
      </c>
      <c r="D55" s="3" t="s">
        <v>237</v>
      </c>
      <c r="E55" s="4" t="s">
        <v>18</v>
      </c>
      <c r="F55" s="4" t="s">
        <v>19</v>
      </c>
      <c r="G55" s="4" t="s">
        <v>20</v>
      </c>
      <c r="H55" s="4" t="s">
        <v>21</v>
      </c>
      <c r="I55" s="5" t="s">
        <v>21</v>
      </c>
      <c r="J55" s="1" t="s">
        <v>63</v>
      </c>
      <c r="K55" s="1" t="s">
        <v>64</v>
      </c>
      <c r="L55" s="1" t="s">
        <v>65</v>
      </c>
      <c r="M55" s="4" t="str">
        <f t="shared" si="0"/>
        <v>Outstanding</v>
      </c>
      <c r="N55" s="13" t="s">
        <v>21</v>
      </c>
    </row>
    <row r="56" spans="1:14" ht="60" customHeight="1" x14ac:dyDescent="0.35">
      <c r="A56" s="11" t="s">
        <v>258</v>
      </c>
      <c r="B56" s="1" t="s">
        <v>67</v>
      </c>
      <c r="C56" s="2" t="s">
        <v>32</v>
      </c>
      <c r="D56" s="3" t="s">
        <v>237</v>
      </c>
      <c r="E56" s="4" t="s">
        <v>18</v>
      </c>
      <c r="F56" s="4" t="s">
        <v>19</v>
      </c>
      <c r="G56" s="4" t="s">
        <v>20</v>
      </c>
      <c r="H56" s="4" t="s">
        <v>21</v>
      </c>
      <c r="I56" s="5" t="s">
        <v>21</v>
      </c>
      <c r="J56" s="1" t="s">
        <v>68</v>
      </c>
      <c r="K56" s="1" t="s">
        <v>69</v>
      </c>
      <c r="L56" s="1" t="s">
        <v>70</v>
      </c>
      <c r="M56" s="4" t="str">
        <f t="shared" si="0"/>
        <v>Outstanding</v>
      </c>
      <c r="N56" s="13" t="s">
        <v>21</v>
      </c>
    </row>
    <row r="57" spans="1:14" ht="60" customHeight="1" x14ac:dyDescent="0.35">
      <c r="A57" s="11" t="s">
        <v>259</v>
      </c>
      <c r="B57" s="1" t="s">
        <v>72</v>
      </c>
      <c r="C57" s="2" t="s">
        <v>73</v>
      </c>
      <c r="D57" s="3" t="s">
        <v>237</v>
      </c>
      <c r="E57" s="4" t="s">
        <v>18</v>
      </c>
      <c r="F57" s="4" t="s">
        <v>19</v>
      </c>
      <c r="G57" s="4" t="s">
        <v>20</v>
      </c>
      <c r="H57" s="4" t="s">
        <v>21</v>
      </c>
      <c r="I57" s="5" t="s">
        <v>21</v>
      </c>
      <c r="J57" s="1" t="s">
        <v>74</v>
      </c>
      <c r="K57" s="1" t="s">
        <v>75</v>
      </c>
      <c r="L57" s="1" t="s">
        <v>76</v>
      </c>
      <c r="M57" s="4" t="str">
        <f t="shared" si="0"/>
        <v>Outstanding</v>
      </c>
      <c r="N57" s="13" t="s">
        <v>21</v>
      </c>
    </row>
    <row r="58" spans="1:14" ht="60" customHeight="1" x14ac:dyDescent="0.35">
      <c r="A58" s="11" t="s">
        <v>260</v>
      </c>
      <c r="B58" s="1" t="s">
        <v>78</v>
      </c>
      <c r="C58" s="2" t="s">
        <v>16</v>
      </c>
      <c r="D58" s="3" t="s">
        <v>237</v>
      </c>
      <c r="E58" s="4" t="s">
        <v>18</v>
      </c>
      <c r="F58" s="4" t="s">
        <v>19</v>
      </c>
      <c r="G58" s="4" t="s">
        <v>20</v>
      </c>
      <c r="H58" s="4" t="s">
        <v>21</v>
      </c>
      <c r="I58" s="5" t="s">
        <v>21</v>
      </c>
      <c r="J58" s="1" t="s">
        <v>79</v>
      </c>
      <c r="K58" s="1" t="s">
        <v>80</v>
      </c>
      <c r="L58" s="1" t="s">
        <v>81</v>
      </c>
      <c r="M58" s="4" t="str">
        <f t="shared" si="0"/>
        <v>Outstanding</v>
      </c>
      <c r="N58" s="13" t="s">
        <v>21</v>
      </c>
    </row>
    <row r="59" spans="1:14" ht="60" customHeight="1" x14ac:dyDescent="0.35">
      <c r="A59" s="11" t="s">
        <v>261</v>
      </c>
      <c r="B59" s="1" t="s">
        <v>83</v>
      </c>
      <c r="C59" s="2" t="s">
        <v>32</v>
      </c>
      <c r="D59" s="3" t="s">
        <v>237</v>
      </c>
      <c r="E59" s="4" t="s">
        <v>18</v>
      </c>
      <c r="F59" s="4" t="s">
        <v>19</v>
      </c>
      <c r="G59" s="4" t="s">
        <v>20</v>
      </c>
      <c r="H59" s="4" t="s">
        <v>21</v>
      </c>
      <c r="I59" s="5" t="s">
        <v>21</v>
      </c>
      <c r="J59" s="1" t="s">
        <v>84</v>
      </c>
      <c r="K59" s="1" t="s">
        <v>85</v>
      </c>
      <c r="L59" s="1" t="s">
        <v>86</v>
      </c>
      <c r="M59" s="4" t="str">
        <f t="shared" si="0"/>
        <v>Outstanding</v>
      </c>
      <c r="N59" s="13" t="s">
        <v>21</v>
      </c>
    </row>
    <row r="60" spans="1:14" ht="60" customHeight="1" x14ac:dyDescent="0.35">
      <c r="A60" s="11" t="s">
        <v>262</v>
      </c>
      <c r="B60" s="1" t="s">
        <v>88</v>
      </c>
      <c r="C60" s="2" t="s">
        <v>32</v>
      </c>
      <c r="D60" s="3" t="s">
        <v>237</v>
      </c>
      <c r="E60" s="4" t="s">
        <v>18</v>
      </c>
      <c r="F60" s="4" t="s">
        <v>19</v>
      </c>
      <c r="G60" s="4" t="s">
        <v>20</v>
      </c>
      <c r="H60" s="4" t="s">
        <v>21</v>
      </c>
      <c r="I60" s="5" t="s">
        <v>21</v>
      </c>
      <c r="J60" s="1" t="s">
        <v>89</v>
      </c>
      <c r="K60" s="1" t="s">
        <v>90</v>
      </c>
      <c r="L60" s="1" t="s">
        <v>91</v>
      </c>
      <c r="M60" s="4" t="str">
        <f t="shared" si="0"/>
        <v>Outstanding</v>
      </c>
      <c r="N60" s="13" t="s">
        <v>21</v>
      </c>
    </row>
    <row r="61" spans="1:14" ht="60" customHeight="1" x14ac:dyDescent="0.35">
      <c r="A61" s="11" t="s">
        <v>263</v>
      </c>
      <c r="B61" s="1" t="s">
        <v>93</v>
      </c>
      <c r="C61" s="2" t="s">
        <v>32</v>
      </c>
      <c r="D61" s="3" t="s">
        <v>237</v>
      </c>
      <c r="E61" s="4" t="s">
        <v>18</v>
      </c>
      <c r="F61" s="4" t="s">
        <v>19</v>
      </c>
      <c r="G61" s="4" t="s">
        <v>20</v>
      </c>
      <c r="H61" s="4" t="s">
        <v>21</v>
      </c>
      <c r="I61" s="5" t="s">
        <v>21</v>
      </c>
      <c r="J61" s="1" t="s">
        <v>94</v>
      </c>
      <c r="K61" s="1" t="s">
        <v>95</v>
      </c>
      <c r="L61" s="1" t="s">
        <v>96</v>
      </c>
      <c r="M61" s="4" t="str">
        <f t="shared" si="0"/>
        <v>Outstanding</v>
      </c>
      <c r="N61" s="13" t="s">
        <v>21</v>
      </c>
    </row>
    <row r="62" spans="1:14" ht="60" customHeight="1" x14ac:dyDescent="0.35">
      <c r="A62" s="11" t="s">
        <v>264</v>
      </c>
      <c r="B62" s="1" t="s">
        <v>98</v>
      </c>
      <c r="C62" s="2" t="s">
        <v>32</v>
      </c>
      <c r="D62" s="3" t="s">
        <v>237</v>
      </c>
      <c r="E62" s="4" t="s">
        <v>18</v>
      </c>
      <c r="F62" s="4" t="s">
        <v>19</v>
      </c>
      <c r="G62" s="4" t="s">
        <v>20</v>
      </c>
      <c r="H62" s="4" t="s">
        <v>21</v>
      </c>
      <c r="I62" s="5" t="s">
        <v>21</v>
      </c>
      <c r="J62" s="1" t="s">
        <v>99</v>
      </c>
      <c r="K62" s="1" t="s">
        <v>100</v>
      </c>
      <c r="L62" s="1" t="s">
        <v>101</v>
      </c>
      <c r="M62" s="4" t="str">
        <f t="shared" si="0"/>
        <v>Outstanding</v>
      </c>
      <c r="N62" s="13" t="s">
        <v>21</v>
      </c>
    </row>
    <row r="63" spans="1:14" ht="60" customHeight="1" x14ac:dyDescent="0.35">
      <c r="A63" s="11" t="s">
        <v>265</v>
      </c>
      <c r="B63" s="1" t="s">
        <v>103</v>
      </c>
      <c r="C63" s="2" t="s">
        <v>32</v>
      </c>
      <c r="D63" s="3" t="s">
        <v>237</v>
      </c>
      <c r="E63" s="4" t="s">
        <v>18</v>
      </c>
      <c r="F63" s="4" t="s">
        <v>19</v>
      </c>
      <c r="G63" s="4" t="s">
        <v>20</v>
      </c>
      <c r="H63" s="4" t="s">
        <v>21</v>
      </c>
      <c r="I63" s="5" t="s">
        <v>21</v>
      </c>
      <c r="J63" s="1" t="s">
        <v>104</v>
      </c>
      <c r="K63" s="1" t="s">
        <v>105</v>
      </c>
      <c r="L63" s="1" t="s">
        <v>106</v>
      </c>
      <c r="M63" s="4" t="str">
        <f t="shared" si="0"/>
        <v>Outstanding</v>
      </c>
      <c r="N63" s="13" t="s">
        <v>21</v>
      </c>
    </row>
    <row r="64" spans="1:14" ht="60" customHeight="1" x14ac:dyDescent="0.35">
      <c r="A64" s="11" t="s">
        <v>266</v>
      </c>
      <c r="B64" s="1" t="s">
        <v>108</v>
      </c>
      <c r="C64" s="2" t="s">
        <v>32</v>
      </c>
      <c r="D64" s="3" t="s">
        <v>237</v>
      </c>
      <c r="E64" s="4" t="s">
        <v>18</v>
      </c>
      <c r="F64" s="4" t="s">
        <v>19</v>
      </c>
      <c r="G64" s="4" t="s">
        <v>20</v>
      </c>
      <c r="H64" s="4" t="s">
        <v>21</v>
      </c>
      <c r="I64" s="5" t="s">
        <v>21</v>
      </c>
      <c r="J64" s="1" t="s">
        <v>109</v>
      </c>
      <c r="K64" s="1" t="s">
        <v>110</v>
      </c>
      <c r="L64" s="1" t="s">
        <v>111</v>
      </c>
      <c r="M64" s="4" t="str">
        <f t="shared" si="0"/>
        <v>Outstanding</v>
      </c>
      <c r="N64" s="13" t="s">
        <v>21</v>
      </c>
    </row>
    <row r="65" spans="1:14" ht="60" customHeight="1" x14ac:dyDescent="0.35">
      <c r="A65" s="11" t="s">
        <v>267</v>
      </c>
      <c r="B65" s="1" t="s">
        <v>268</v>
      </c>
      <c r="C65" s="2" t="s">
        <v>32</v>
      </c>
      <c r="D65" s="3" t="s">
        <v>237</v>
      </c>
      <c r="E65" s="4" t="s">
        <v>18</v>
      </c>
      <c r="F65" s="4" t="s">
        <v>19</v>
      </c>
      <c r="G65" s="4" t="s">
        <v>20</v>
      </c>
      <c r="H65" s="4" t="s">
        <v>21</v>
      </c>
      <c r="I65" s="5" t="s">
        <v>21</v>
      </c>
      <c r="J65" s="1" t="s">
        <v>269</v>
      </c>
      <c r="K65" s="1" t="s">
        <v>270</v>
      </c>
      <c r="L65" s="1" t="s">
        <v>271</v>
      </c>
      <c r="M65" s="4" t="str">
        <f t="shared" si="0"/>
        <v>Outstanding</v>
      </c>
      <c r="N65" s="13" t="s">
        <v>21</v>
      </c>
    </row>
    <row r="66" spans="1:14" ht="60" customHeight="1" x14ac:dyDescent="0.35">
      <c r="A66" s="11" t="s">
        <v>272</v>
      </c>
      <c r="B66" s="1" t="s">
        <v>113</v>
      </c>
      <c r="C66" s="2" t="s">
        <v>16</v>
      </c>
      <c r="D66" s="3" t="s">
        <v>237</v>
      </c>
      <c r="E66" s="4" t="s">
        <v>18</v>
      </c>
      <c r="F66" s="4" t="s">
        <v>19</v>
      </c>
      <c r="G66" s="4" t="s">
        <v>20</v>
      </c>
      <c r="H66" s="4" t="s">
        <v>21</v>
      </c>
      <c r="I66" s="5" t="s">
        <v>21</v>
      </c>
      <c r="J66" s="1" t="s">
        <v>114</v>
      </c>
      <c r="K66" s="1" t="s">
        <v>115</v>
      </c>
      <c r="L66" s="1" t="s">
        <v>116</v>
      </c>
      <c r="M66" s="4" t="str">
        <f t="shared" si="0"/>
        <v>Outstanding</v>
      </c>
      <c r="N66" s="13" t="s">
        <v>21</v>
      </c>
    </row>
    <row r="67" spans="1:14" ht="60" customHeight="1" x14ac:dyDescent="0.35">
      <c r="A67" s="11" t="s">
        <v>273</v>
      </c>
      <c r="B67" s="1" t="s">
        <v>118</v>
      </c>
      <c r="C67" s="2" t="s">
        <v>16</v>
      </c>
      <c r="D67" s="3" t="s">
        <v>237</v>
      </c>
      <c r="E67" s="4" t="s">
        <v>18</v>
      </c>
      <c r="F67" s="4" t="s">
        <v>19</v>
      </c>
      <c r="G67" s="4" t="s">
        <v>20</v>
      </c>
      <c r="H67" s="4" t="s">
        <v>21</v>
      </c>
      <c r="I67" s="5" t="s">
        <v>21</v>
      </c>
      <c r="J67" s="1" t="s">
        <v>119</v>
      </c>
      <c r="K67" s="1" t="s">
        <v>120</v>
      </c>
      <c r="L67" s="1" t="s">
        <v>121</v>
      </c>
      <c r="M67" s="4" t="str">
        <f t="shared" si="0"/>
        <v>Outstanding</v>
      </c>
      <c r="N67" s="13" t="s">
        <v>21</v>
      </c>
    </row>
    <row r="68" spans="1:14" ht="60" customHeight="1" x14ac:dyDescent="0.35">
      <c r="A68" s="11" t="s">
        <v>274</v>
      </c>
      <c r="B68" s="1" t="s">
        <v>123</v>
      </c>
      <c r="C68" s="2" t="s">
        <v>16</v>
      </c>
      <c r="D68" s="3" t="s">
        <v>237</v>
      </c>
      <c r="E68" s="4" t="s">
        <v>18</v>
      </c>
      <c r="F68" s="4" t="s">
        <v>19</v>
      </c>
      <c r="G68" s="4" t="s">
        <v>20</v>
      </c>
      <c r="H68" s="4" t="s">
        <v>21</v>
      </c>
      <c r="I68" s="5" t="s">
        <v>21</v>
      </c>
      <c r="J68" s="1" t="s">
        <v>124</v>
      </c>
      <c r="K68" s="1" t="s">
        <v>125</v>
      </c>
      <c r="L68" s="1" t="s">
        <v>126</v>
      </c>
      <c r="M68" s="4" t="str">
        <f t="shared" si="0"/>
        <v>Outstanding</v>
      </c>
      <c r="N68" s="13" t="s">
        <v>21</v>
      </c>
    </row>
    <row r="69" spans="1:14" ht="60" customHeight="1" x14ac:dyDescent="0.35">
      <c r="A69" s="11" t="s">
        <v>275</v>
      </c>
      <c r="B69" s="1" t="s">
        <v>128</v>
      </c>
      <c r="C69" s="2" t="s">
        <v>32</v>
      </c>
      <c r="D69" s="3" t="s">
        <v>237</v>
      </c>
      <c r="E69" s="4" t="s">
        <v>18</v>
      </c>
      <c r="F69" s="4" t="s">
        <v>19</v>
      </c>
      <c r="G69" s="4" t="s">
        <v>20</v>
      </c>
      <c r="H69" s="4" t="s">
        <v>21</v>
      </c>
      <c r="I69" s="5" t="s">
        <v>21</v>
      </c>
      <c r="J69" s="1" t="s">
        <v>129</v>
      </c>
      <c r="K69" s="1" t="s">
        <v>130</v>
      </c>
      <c r="L69" s="1" t="s">
        <v>131</v>
      </c>
      <c r="M69" s="4" t="str">
        <f t="shared" si="0"/>
        <v>Outstanding</v>
      </c>
      <c r="N69" s="13" t="s">
        <v>21</v>
      </c>
    </row>
    <row r="70" spans="1:14" ht="60" customHeight="1" x14ac:dyDescent="0.35">
      <c r="A70" s="11" t="s">
        <v>276</v>
      </c>
      <c r="B70" s="1" t="s">
        <v>133</v>
      </c>
      <c r="C70" s="2" t="s">
        <v>32</v>
      </c>
      <c r="D70" s="3" t="s">
        <v>237</v>
      </c>
      <c r="E70" s="4" t="s">
        <v>18</v>
      </c>
      <c r="F70" s="4" t="s">
        <v>19</v>
      </c>
      <c r="G70" s="4" t="s">
        <v>20</v>
      </c>
      <c r="H70" s="4" t="s">
        <v>21</v>
      </c>
      <c r="I70" s="5" t="s">
        <v>21</v>
      </c>
      <c r="J70" s="1" t="s">
        <v>134</v>
      </c>
      <c r="K70" s="1" t="s">
        <v>135</v>
      </c>
      <c r="L70" s="1" t="s">
        <v>136</v>
      </c>
      <c r="M70" s="4" t="str">
        <f t="shared" si="0"/>
        <v>Outstanding</v>
      </c>
      <c r="N70" s="13" t="s">
        <v>21</v>
      </c>
    </row>
    <row r="71" spans="1:14" ht="60" customHeight="1" x14ac:dyDescent="0.35">
      <c r="A71" s="11" t="s">
        <v>277</v>
      </c>
      <c r="B71" s="1" t="s">
        <v>138</v>
      </c>
      <c r="C71" s="2" t="s">
        <v>32</v>
      </c>
      <c r="D71" s="3" t="s">
        <v>237</v>
      </c>
      <c r="E71" s="4" t="s">
        <v>18</v>
      </c>
      <c r="F71" s="4" t="s">
        <v>19</v>
      </c>
      <c r="G71" s="4" t="s">
        <v>20</v>
      </c>
      <c r="H71" s="4" t="s">
        <v>21</v>
      </c>
      <c r="I71" s="5" t="s">
        <v>21</v>
      </c>
      <c r="J71" s="1" t="s">
        <v>139</v>
      </c>
      <c r="K71" s="1" t="s">
        <v>140</v>
      </c>
      <c r="L71" s="1" t="s">
        <v>141</v>
      </c>
      <c r="M71" s="4" t="str">
        <f t="shared" si="0"/>
        <v>Outstanding</v>
      </c>
      <c r="N71" s="13" t="s">
        <v>21</v>
      </c>
    </row>
    <row r="72" spans="1:14" ht="60" customHeight="1" x14ac:dyDescent="0.35">
      <c r="A72" s="11" t="s">
        <v>278</v>
      </c>
      <c r="B72" s="1" t="s">
        <v>143</v>
      </c>
      <c r="C72" s="2" t="s">
        <v>32</v>
      </c>
      <c r="D72" s="3" t="s">
        <v>237</v>
      </c>
      <c r="E72" s="4" t="s">
        <v>18</v>
      </c>
      <c r="F72" s="4" t="s">
        <v>19</v>
      </c>
      <c r="G72" s="4" t="s">
        <v>20</v>
      </c>
      <c r="H72" s="4" t="s">
        <v>21</v>
      </c>
      <c r="I72" s="5" t="s">
        <v>21</v>
      </c>
      <c r="J72" s="1" t="s">
        <v>144</v>
      </c>
      <c r="K72" s="1" t="s">
        <v>145</v>
      </c>
      <c r="L72" s="1" t="s">
        <v>146</v>
      </c>
      <c r="M72" s="4" t="str">
        <f t="shared" si="0"/>
        <v>Outstanding</v>
      </c>
      <c r="N72" s="13" t="s">
        <v>21</v>
      </c>
    </row>
    <row r="73" spans="1:14" ht="60" customHeight="1" x14ac:dyDescent="0.35">
      <c r="A73" s="11" t="s">
        <v>279</v>
      </c>
      <c r="B73" s="1" t="s">
        <v>148</v>
      </c>
      <c r="C73" s="2" t="s">
        <v>32</v>
      </c>
      <c r="D73" s="3" t="s">
        <v>237</v>
      </c>
      <c r="E73" s="4" t="s">
        <v>18</v>
      </c>
      <c r="F73" s="4" t="s">
        <v>19</v>
      </c>
      <c r="G73" s="4" t="s">
        <v>20</v>
      </c>
      <c r="H73" s="4" t="s">
        <v>21</v>
      </c>
      <c r="I73" s="5" t="s">
        <v>21</v>
      </c>
      <c r="J73" s="1" t="s">
        <v>149</v>
      </c>
      <c r="K73" s="1" t="s">
        <v>135</v>
      </c>
      <c r="L73" s="1" t="s">
        <v>150</v>
      </c>
      <c r="M73" s="4" t="str">
        <f t="shared" si="0"/>
        <v>Outstanding</v>
      </c>
      <c r="N73" s="13" t="s">
        <v>21</v>
      </c>
    </row>
    <row r="74" spans="1:14" ht="60" customHeight="1" x14ac:dyDescent="0.35">
      <c r="A74" s="11" t="s">
        <v>280</v>
      </c>
      <c r="B74" s="1" t="s">
        <v>152</v>
      </c>
      <c r="C74" s="2" t="s">
        <v>16</v>
      </c>
      <c r="D74" s="3" t="s">
        <v>237</v>
      </c>
      <c r="E74" s="4" t="s">
        <v>18</v>
      </c>
      <c r="F74" s="4" t="s">
        <v>19</v>
      </c>
      <c r="G74" s="4" t="s">
        <v>20</v>
      </c>
      <c r="H74" s="4" t="s">
        <v>21</v>
      </c>
      <c r="I74" s="5" t="s">
        <v>21</v>
      </c>
      <c r="J74" s="1" t="s">
        <v>153</v>
      </c>
      <c r="K74" s="1" t="s">
        <v>154</v>
      </c>
      <c r="L74" s="1" t="s">
        <v>155</v>
      </c>
      <c r="M74" s="4" t="str">
        <f t="shared" si="0"/>
        <v>Outstanding</v>
      </c>
      <c r="N74" s="13" t="s">
        <v>21</v>
      </c>
    </row>
    <row r="75" spans="1:14" ht="60" customHeight="1" x14ac:dyDescent="0.35">
      <c r="A75" s="11" t="s">
        <v>281</v>
      </c>
      <c r="B75" s="1" t="s">
        <v>157</v>
      </c>
      <c r="C75" s="2" t="s">
        <v>32</v>
      </c>
      <c r="D75" s="3" t="s">
        <v>237</v>
      </c>
      <c r="E75" s="4" t="s">
        <v>18</v>
      </c>
      <c r="F75" s="4" t="s">
        <v>19</v>
      </c>
      <c r="G75" s="4" t="s">
        <v>20</v>
      </c>
      <c r="H75" s="4" t="s">
        <v>21</v>
      </c>
      <c r="I75" s="5" t="s">
        <v>21</v>
      </c>
      <c r="J75" s="1" t="s">
        <v>158</v>
      </c>
      <c r="K75" s="1" t="s">
        <v>159</v>
      </c>
      <c r="L75" s="1" t="s">
        <v>160</v>
      </c>
      <c r="M75" s="4" t="str">
        <f t="shared" si="0"/>
        <v>Outstanding</v>
      </c>
      <c r="N75" s="13" t="s">
        <v>21</v>
      </c>
    </row>
    <row r="76" spans="1:14" ht="60" customHeight="1" x14ac:dyDescent="0.35">
      <c r="A76" s="11" t="s">
        <v>282</v>
      </c>
      <c r="B76" s="1" t="s">
        <v>162</v>
      </c>
      <c r="C76" s="2" t="s">
        <v>32</v>
      </c>
      <c r="D76" s="3" t="s">
        <v>237</v>
      </c>
      <c r="E76" s="4" t="s">
        <v>18</v>
      </c>
      <c r="F76" s="4" t="s">
        <v>19</v>
      </c>
      <c r="G76" s="4" t="s">
        <v>20</v>
      </c>
      <c r="H76" s="4" t="s">
        <v>21</v>
      </c>
      <c r="I76" s="5" t="s">
        <v>21</v>
      </c>
      <c r="J76" s="1" t="s">
        <v>163</v>
      </c>
      <c r="K76" s="1" t="s">
        <v>164</v>
      </c>
      <c r="L76" s="1" t="s">
        <v>165</v>
      </c>
      <c r="M76" s="4" t="str">
        <f t="shared" si="0"/>
        <v>Outstanding</v>
      </c>
      <c r="N76" s="13" t="s">
        <v>21</v>
      </c>
    </row>
    <row r="77" spans="1:14" ht="60" customHeight="1" x14ac:dyDescent="0.35">
      <c r="A77" s="11" t="s">
        <v>283</v>
      </c>
      <c r="B77" s="1" t="s">
        <v>167</v>
      </c>
      <c r="C77" s="2" t="s">
        <v>16</v>
      </c>
      <c r="D77" s="3" t="s">
        <v>237</v>
      </c>
      <c r="E77" s="4" t="s">
        <v>18</v>
      </c>
      <c r="F77" s="4" t="s">
        <v>19</v>
      </c>
      <c r="G77" s="4" t="s">
        <v>20</v>
      </c>
      <c r="H77" s="4" t="s">
        <v>21</v>
      </c>
      <c r="I77" s="5" t="s">
        <v>21</v>
      </c>
      <c r="J77" s="1" t="s">
        <v>168</v>
      </c>
      <c r="K77" s="1" t="s">
        <v>169</v>
      </c>
      <c r="L77" s="1" t="s">
        <v>170</v>
      </c>
      <c r="M77" s="4" t="str">
        <f t="shared" si="0"/>
        <v>Outstanding</v>
      </c>
      <c r="N77" s="13" t="s">
        <v>21</v>
      </c>
    </row>
    <row r="78" spans="1:14" ht="60" customHeight="1" x14ac:dyDescent="0.35">
      <c r="A78" s="11" t="s">
        <v>284</v>
      </c>
      <c r="B78" s="1" t="s">
        <v>172</v>
      </c>
      <c r="C78" s="2" t="s">
        <v>16</v>
      </c>
      <c r="D78" s="3" t="s">
        <v>237</v>
      </c>
      <c r="E78" s="4" t="s">
        <v>18</v>
      </c>
      <c r="F78" s="4" t="s">
        <v>19</v>
      </c>
      <c r="G78" s="4" t="s">
        <v>20</v>
      </c>
      <c r="H78" s="4" t="s">
        <v>21</v>
      </c>
      <c r="I78" s="5" t="s">
        <v>21</v>
      </c>
      <c r="J78" s="1" t="s">
        <v>173</v>
      </c>
      <c r="K78" s="1" t="s">
        <v>174</v>
      </c>
      <c r="L78" s="1" t="s">
        <v>175</v>
      </c>
      <c r="M78" s="4" t="str">
        <f t="shared" si="0"/>
        <v>Outstanding</v>
      </c>
      <c r="N78" s="13" t="s">
        <v>21</v>
      </c>
    </row>
    <row r="79" spans="1:14" ht="60" customHeight="1" x14ac:dyDescent="0.35">
      <c r="A79" s="11" t="s">
        <v>285</v>
      </c>
      <c r="B79" s="1" t="s">
        <v>177</v>
      </c>
      <c r="C79" s="2" t="s">
        <v>32</v>
      </c>
      <c r="D79" s="3" t="s">
        <v>237</v>
      </c>
      <c r="E79" s="4" t="s">
        <v>18</v>
      </c>
      <c r="F79" s="4" t="s">
        <v>19</v>
      </c>
      <c r="G79" s="4" t="s">
        <v>20</v>
      </c>
      <c r="H79" s="4" t="s">
        <v>21</v>
      </c>
      <c r="I79" s="5" t="s">
        <v>21</v>
      </c>
      <c r="J79" s="1" t="s">
        <v>178</v>
      </c>
      <c r="K79" s="1" t="s">
        <v>179</v>
      </c>
      <c r="L79" s="1" t="s">
        <v>180</v>
      </c>
      <c r="M79" s="4" t="str">
        <f t="shared" si="0"/>
        <v>Outstanding</v>
      </c>
      <c r="N79" s="13" t="s">
        <v>21</v>
      </c>
    </row>
    <row r="80" spans="1:14" ht="60" customHeight="1" x14ac:dyDescent="0.35">
      <c r="A80" s="11" t="s">
        <v>286</v>
      </c>
      <c r="B80" s="1" t="s">
        <v>182</v>
      </c>
      <c r="C80" s="2" t="s">
        <v>32</v>
      </c>
      <c r="D80" s="3" t="s">
        <v>237</v>
      </c>
      <c r="E80" s="4" t="s">
        <v>18</v>
      </c>
      <c r="F80" s="4" t="s">
        <v>19</v>
      </c>
      <c r="G80" s="4" t="s">
        <v>20</v>
      </c>
      <c r="H80" s="4" t="s">
        <v>21</v>
      </c>
      <c r="I80" s="5" t="s">
        <v>21</v>
      </c>
      <c r="J80" s="1" t="s">
        <v>183</v>
      </c>
      <c r="K80" s="1" t="s">
        <v>184</v>
      </c>
      <c r="L80" s="1" t="s">
        <v>185</v>
      </c>
      <c r="M80" s="4" t="str">
        <f t="shared" si="0"/>
        <v>Outstanding</v>
      </c>
      <c r="N80" s="13" t="s">
        <v>21</v>
      </c>
    </row>
    <row r="81" spans="1:14" ht="60" customHeight="1" x14ac:dyDescent="0.35">
      <c r="A81" s="11" t="s">
        <v>287</v>
      </c>
      <c r="B81" s="1" t="s">
        <v>187</v>
      </c>
      <c r="C81" s="2" t="s">
        <v>32</v>
      </c>
      <c r="D81" s="3" t="s">
        <v>237</v>
      </c>
      <c r="E81" s="4" t="s">
        <v>18</v>
      </c>
      <c r="F81" s="4" t="s">
        <v>19</v>
      </c>
      <c r="G81" s="4" t="s">
        <v>20</v>
      </c>
      <c r="H81" s="4" t="s">
        <v>21</v>
      </c>
      <c r="I81" s="5" t="s">
        <v>21</v>
      </c>
      <c r="J81" s="1" t="s">
        <v>188</v>
      </c>
      <c r="K81" s="1" t="s">
        <v>189</v>
      </c>
      <c r="L81" s="1" t="s">
        <v>190</v>
      </c>
      <c r="M81" s="4" t="str">
        <f t="shared" si="0"/>
        <v>Outstanding</v>
      </c>
      <c r="N81" s="13" t="s">
        <v>21</v>
      </c>
    </row>
    <row r="82" spans="1:14" ht="60" customHeight="1" x14ac:dyDescent="0.35">
      <c r="A82" s="11" t="s">
        <v>288</v>
      </c>
      <c r="B82" s="1" t="s">
        <v>192</v>
      </c>
      <c r="C82" s="2" t="s">
        <v>32</v>
      </c>
      <c r="D82" s="3" t="s">
        <v>237</v>
      </c>
      <c r="E82" s="4" t="s">
        <v>18</v>
      </c>
      <c r="F82" s="4" t="s">
        <v>19</v>
      </c>
      <c r="G82" s="4" t="s">
        <v>20</v>
      </c>
      <c r="H82" s="4" t="s">
        <v>21</v>
      </c>
      <c r="I82" s="5" t="s">
        <v>21</v>
      </c>
      <c r="J82" s="1" t="s">
        <v>193</v>
      </c>
      <c r="K82" s="1" t="s">
        <v>194</v>
      </c>
      <c r="L82" s="1" t="s">
        <v>195</v>
      </c>
      <c r="M82" s="4" t="str">
        <f t="shared" si="0"/>
        <v>Outstanding</v>
      </c>
      <c r="N82" s="13" t="s">
        <v>21</v>
      </c>
    </row>
    <row r="83" spans="1:14" ht="60" customHeight="1" x14ac:dyDescent="0.35">
      <c r="A83" s="11" t="s">
        <v>289</v>
      </c>
      <c r="B83" s="1" t="s">
        <v>197</v>
      </c>
      <c r="C83" s="2" t="s">
        <v>32</v>
      </c>
      <c r="D83" s="3" t="s">
        <v>237</v>
      </c>
      <c r="E83" s="4" t="s">
        <v>18</v>
      </c>
      <c r="F83" s="4" t="s">
        <v>19</v>
      </c>
      <c r="G83" s="4" t="s">
        <v>20</v>
      </c>
      <c r="H83" s="4" t="s">
        <v>21</v>
      </c>
      <c r="I83" s="5" t="s">
        <v>21</v>
      </c>
      <c r="J83" s="1" t="s">
        <v>198</v>
      </c>
      <c r="K83" s="1" t="s">
        <v>199</v>
      </c>
      <c r="L83" s="1" t="s">
        <v>200</v>
      </c>
      <c r="M83" s="4" t="str">
        <f t="shared" si="0"/>
        <v>Outstanding</v>
      </c>
      <c r="N83" s="13" t="s">
        <v>21</v>
      </c>
    </row>
    <row r="84" spans="1:14" ht="60" customHeight="1" x14ac:dyDescent="0.35">
      <c r="A84" s="11" t="s">
        <v>290</v>
      </c>
      <c r="B84" s="1" t="s">
        <v>202</v>
      </c>
      <c r="C84" s="2" t="s">
        <v>32</v>
      </c>
      <c r="D84" s="3" t="s">
        <v>237</v>
      </c>
      <c r="E84" s="4" t="s">
        <v>18</v>
      </c>
      <c r="F84" s="4" t="s">
        <v>19</v>
      </c>
      <c r="G84" s="4" t="s">
        <v>20</v>
      </c>
      <c r="H84" s="4" t="s">
        <v>21</v>
      </c>
      <c r="I84" s="5" t="s">
        <v>21</v>
      </c>
      <c r="J84" s="1" t="s">
        <v>203</v>
      </c>
      <c r="K84" s="1" t="s">
        <v>204</v>
      </c>
      <c r="L84" s="1" t="s">
        <v>205</v>
      </c>
      <c r="M84" s="4" t="str">
        <f t="shared" si="0"/>
        <v>Outstanding</v>
      </c>
      <c r="N84" s="13" t="s">
        <v>21</v>
      </c>
    </row>
    <row r="85" spans="1:14" ht="60" customHeight="1" x14ac:dyDescent="0.35">
      <c r="A85" s="11" t="s">
        <v>291</v>
      </c>
      <c r="B85" s="1" t="s">
        <v>292</v>
      </c>
      <c r="C85" s="2" t="s">
        <v>32</v>
      </c>
      <c r="D85" s="3" t="s">
        <v>237</v>
      </c>
      <c r="E85" s="4" t="s">
        <v>18</v>
      </c>
      <c r="F85" s="4" t="s">
        <v>19</v>
      </c>
      <c r="G85" s="4" t="s">
        <v>20</v>
      </c>
      <c r="H85" s="4" t="s">
        <v>21</v>
      </c>
      <c r="I85" s="5" t="s">
        <v>21</v>
      </c>
      <c r="J85" s="1" t="s">
        <v>293</v>
      </c>
      <c r="K85" s="1" t="s">
        <v>294</v>
      </c>
      <c r="L85" s="1" t="s">
        <v>295</v>
      </c>
      <c r="M85" s="4" t="str">
        <f t="shared" si="0"/>
        <v>Outstanding</v>
      </c>
      <c r="N85" s="13" t="s">
        <v>21</v>
      </c>
    </row>
    <row r="86" spans="1:14" ht="60" customHeight="1" x14ac:dyDescent="0.35">
      <c r="A86" s="11" t="s">
        <v>296</v>
      </c>
      <c r="B86" s="1" t="s">
        <v>217</v>
      </c>
      <c r="C86" s="2" t="s">
        <v>32</v>
      </c>
      <c r="D86" s="3" t="s">
        <v>237</v>
      </c>
      <c r="E86" s="4" t="s">
        <v>18</v>
      </c>
      <c r="F86" s="4" t="s">
        <v>19</v>
      </c>
      <c r="G86" s="4" t="s">
        <v>20</v>
      </c>
      <c r="H86" s="4" t="s">
        <v>21</v>
      </c>
      <c r="I86" s="5" t="s">
        <v>21</v>
      </c>
      <c r="J86" s="1" t="s">
        <v>218</v>
      </c>
      <c r="K86" s="1" t="s">
        <v>219</v>
      </c>
      <c r="L86" s="1" t="s">
        <v>220</v>
      </c>
      <c r="M86" s="4" t="str">
        <f t="shared" si="0"/>
        <v>Outstanding</v>
      </c>
      <c r="N86" s="13" t="s">
        <v>21</v>
      </c>
    </row>
    <row r="87" spans="1:14" ht="60" customHeight="1" x14ac:dyDescent="0.35">
      <c r="A87" s="11" t="s">
        <v>297</v>
      </c>
      <c r="B87" s="1" t="s">
        <v>222</v>
      </c>
      <c r="C87" s="2" t="s">
        <v>73</v>
      </c>
      <c r="D87" s="3" t="s">
        <v>237</v>
      </c>
      <c r="E87" s="4" t="s">
        <v>18</v>
      </c>
      <c r="F87" s="4" t="s">
        <v>19</v>
      </c>
      <c r="G87" s="4" t="s">
        <v>20</v>
      </c>
      <c r="H87" s="4" t="s">
        <v>21</v>
      </c>
      <c r="I87" s="5" t="s">
        <v>21</v>
      </c>
      <c r="J87" s="1" t="s">
        <v>223</v>
      </c>
      <c r="K87" s="1" t="s">
        <v>224</v>
      </c>
      <c r="L87" s="1" t="s">
        <v>225</v>
      </c>
      <c r="M87" s="4" t="str">
        <f t="shared" si="0"/>
        <v>Outstanding</v>
      </c>
      <c r="N87" s="13" t="s">
        <v>21</v>
      </c>
    </row>
    <row r="88" spans="1:14" ht="60" customHeight="1" x14ac:dyDescent="0.35">
      <c r="A88" s="11" t="s">
        <v>298</v>
      </c>
      <c r="B88" s="1" t="s">
        <v>299</v>
      </c>
      <c r="C88" s="2" t="s">
        <v>32</v>
      </c>
      <c r="D88" s="3" t="s">
        <v>237</v>
      </c>
      <c r="E88" s="4" t="s">
        <v>18</v>
      </c>
      <c r="F88" s="4" t="s">
        <v>19</v>
      </c>
      <c r="G88" s="4" t="s">
        <v>20</v>
      </c>
      <c r="H88" s="4" t="s">
        <v>21</v>
      </c>
      <c r="I88" s="5" t="s">
        <v>21</v>
      </c>
      <c r="J88" s="1" t="s">
        <v>300</v>
      </c>
      <c r="K88" s="1" t="s">
        <v>301</v>
      </c>
      <c r="L88" s="1" t="s">
        <v>302</v>
      </c>
      <c r="M88" s="4" t="str">
        <f t="shared" si="0"/>
        <v>Outstanding</v>
      </c>
      <c r="N88" s="13" t="s">
        <v>21</v>
      </c>
    </row>
    <row r="89" spans="1:14" ht="60" customHeight="1" x14ac:dyDescent="0.35">
      <c r="A89" s="11" t="s">
        <v>303</v>
      </c>
      <c r="B89" s="1" t="s">
        <v>227</v>
      </c>
      <c r="C89" s="2" t="s">
        <v>32</v>
      </c>
      <c r="D89" s="3" t="s">
        <v>237</v>
      </c>
      <c r="E89" s="4" t="s">
        <v>18</v>
      </c>
      <c r="F89" s="4" t="s">
        <v>19</v>
      </c>
      <c r="G89" s="4" t="s">
        <v>20</v>
      </c>
      <c r="H89" s="4" t="s">
        <v>21</v>
      </c>
      <c r="I89" s="5" t="s">
        <v>21</v>
      </c>
      <c r="J89" s="1" t="s">
        <v>228</v>
      </c>
      <c r="K89" s="1" t="s">
        <v>229</v>
      </c>
      <c r="L89" s="1" t="s">
        <v>230</v>
      </c>
      <c r="M89" s="4" t="str">
        <f t="shared" si="0"/>
        <v>Outstanding</v>
      </c>
      <c r="N89" s="13" t="s">
        <v>21</v>
      </c>
    </row>
    <row r="90" spans="1:14" ht="60" customHeight="1" x14ac:dyDescent="0.35">
      <c r="A90" s="11" t="s">
        <v>304</v>
      </c>
      <c r="B90" s="1" t="s">
        <v>232</v>
      </c>
      <c r="C90" s="2" t="s">
        <v>32</v>
      </c>
      <c r="D90" s="3" t="s">
        <v>237</v>
      </c>
      <c r="E90" s="4" t="s">
        <v>18</v>
      </c>
      <c r="F90" s="4" t="s">
        <v>19</v>
      </c>
      <c r="G90" s="4" t="s">
        <v>20</v>
      </c>
      <c r="H90" s="4" t="s">
        <v>21</v>
      </c>
      <c r="I90" s="5" t="s">
        <v>21</v>
      </c>
      <c r="J90" s="1" t="s">
        <v>233</v>
      </c>
      <c r="K90" s="1" t="s">
        <v>234</v>
      </c>
      <c r="L90" s="1" t="s">
        <v>235</v>
      </c>
      <c r="M90" s="4" t="str">
        <f t="shared" si="0"/>
        <v>Outstanding</v>
      </c>
      <c r="N90" s="13" t="s">
        <v>21</v>
      </c>
    </row>
    <row r="91" spans="1:14" ht="60" customHeight="1" x14ac:dyDescent="0.35">
      <c r="A91" s="11" t="s">
        <v>305</v>
      </c>
      <c r="B91" s="1" t="s">
        <v>306</v>
      </c>
      <c r="C91" s="2" t="s">
        <v>32</v>
      </c>
      <c r="D91" s="3" t="s">
        <v>17</v>
      </c>
      <c r="E91" s="4" t="s">
        <v>18</v>
      </c>
      <c r="F91" s="4" t="s">
        <v>19</v>
      </c>
      <c r="G91" s="4" t="s">
        <v>20</v>
      </c>
      <c r="H91" s="4" t="s">
        <v>21</v>
      </c>
      <c r="I91" s="5" t="s">
        <v>21</v>
      </c>
      <c r="J91" s="1" t="s">
        <v>307</v>
      </c>
      <c r="K91" s="1" t="s">
        <v>308</v>
      </c>
      <c r="L91" s="1" t="s">
        <v>309</v>
      </c>
      <c r="M91" s="4" t="str">
        <f t="shared" si="0"/>
        <v>Outstanding</v>
      </c>
      <c r="N91" s="13" t="s">
        <v>21</v>
      </c>
    </row>
    <row r="92" spans="1:14" ht="60" customHeight="1" x14ac:dyDescent="0.35">
      <c r="A92" s="11" t="s">
        <v>310</v>
      </c>
      <c r="B92" s="1" t="s">
        <v>311</v>
      </c>
      <c r="C92" s="2" t="s">
        <v>32</v>
      </c>
      <c r="D92" s="3" t="s">
        <v>17</v>
      </c>
      <c r="E92" s="4" t="s">
        <v>18</v>
      </c>
      <c r="F92" s="4" t="s">
        <v>19</v>
      </c>
      <c r="G92" s="4" t="s">
        <v>20</v>
      </c>
      <c r="H92" s="4" t="s">
        <v>21</v>
      </c>
      <c r="I92" s="5" t="s">
        <v>21</v>
      </c>
      <c r="J92" s="1" t="s">
        <v>312</v>
      </c>
      <c r="K92" s="1" t="s">
        <v>313</v>
      </c>
      <c r="L92" s="1" t="s">
        <v>314</v>
      </c>
      <c r="M92" s="4" t="str">
        <f t="shared" si="0"/>
        <v>Outstanding</v>
      </c>
      <c r="N92" s="13" t="s">
        <v>21</v>
      </c>
    </row>
    <row r="93" spans="1:14" ht="60" customHeight="1" x14ac:dyDescent="0.35">
      <c r="A93" s="11" t="s">
        <v>315</v>
      </c>
      <c r="B93" s="1" t="s">
        <v>306</v>
      </c>
      <c r="C93" s="2" t="s">
        <v>32</v>
      </c>
      <c r="D93" s="3" t="s">
        <v>237</v>
      </c>
      <c r="E93" s="4" t="s">
        <v>18</v>
      </c>
      <c r="F93" s="4" t="s">
        <v>19</v>
      </c>
      <c r="G93" s="4" t="s">
        <v>20</v>
      </c>
      <c r="H93" s="4" t="s">
        <v>21</v>
      </c>
      <c r="I93" s="5" t="s">
        <v>21</v>
      </c>
      <c r="J93" s="1" t="s">
        <v>307</v>
      </c>
      <c r="K93" s="1" t="s">
        <v>308</v>
      </c>
      <c r="L93" s="1" t="s">
        <v>316</v>
      </c>
      <c r="M93" s="4" t="str">
        <f t="shared" si="0"/>
        <v>Outstanding</v>
      </c>
      <c r="N93" s="13" t="s">
        <v>21</v>
      </c>
    </row>
    <row r="94" spans="1:14" ht="60" customHeight="1" x14ac:dyDescent="0.35">
      <c r="A94" s="12" t="s">
        <v>317</v>
      </c>
      <c r="B94" s="6" t="s">
        <v>311</v>
      </c>
      <c r="C94" s="7" t="s">
        <v>32</v>
      </c>
      <c r="D94" s="8" t="s">
        <v>237</v>
      </c>
      <c r="E94" s="9" t="s">
        <v>18</v>
      </c>
      <c r="F94" s="9" t="s">
        <v>19</v>
      </c>
      <c r="G94" s="9" t="s">
        <v>20</v>
      </c>
      <c r="H94" s="9" t="s">
        <v>21</v>
      </c>
      <c r="I94" s="10" t="s">
        <v>21</v>
      </c>
      <c r="J94" s="6" t="s">
        <v>312</v>
      </c>
      <c r="K94" s="6" t="s">
        <v>318</v>
      </c>
      <c r="L94" s="6" t="s">
        <v>314</v>
      </c>
      <c r="M94" s="9" t="str">
        <f t="shared" si="0"/>
        <v>Outstanding</v>
      </c>
      <c r="N94" s="14" t="s">
        <v>21</v>
      </c>
    </row>
    <row r="98" spans="1:4" ht="32" customHeight="1" x14ac:dyDescent="0.35">
      <c r="A98" s="109" t="s">
        <v>319</v>
      </c>
      <c r="B98" s="109"/>
      <c r="C98" s="109"/>
      <c r="D98" s="109"/>
    </row>
  </sheetData>
  <mergeCells count="1">
    <mergeCell ref="A98:D98"/>
  </mergeCells>
  <conditionalFormatting sqref="C2:C94">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9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9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9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94" xr:uid="{00000000-0002-0000-0200-000000000000}">
      <formula1>"Must,Should,Could,Won't,Unassigned"</formula1>
    </dataValidation>
    <dataValidation type="list" showErrorMessage="1" errorTitle="Invalid Value" error="Please select a value from the list: Low, Medium, High, Unassessed." sqref="F2:F94" xr:uid="{00000000-0002-0000-0200-000001000000}">
      <formula1>"Low,Medium,High,Unassessed"</formula1>
    </dataValidation>
    <dataValidation type="list" showErrorMessage="1" errorTitle="Invalid Value" error="Please select a value from the list: Phase1, Phase2, Phase3, Phase4, Phase5, Pending." sqref="G2:G9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94" xr:uid="{00000000-0002-0000-0200-000003000000}">
      <formula1>"Implemented,Testing,Failed,Compensated,Risk Accepted,N/A"</formula1>
    </dataValidation>
  </dataValidations>
  <hyperlinks>
    <hyperlink ref="A9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451</v>
      </c>
      <c r="C2" s="126" t="s">
        <v>451</v>
      </c>
      <c r="D2" s="126" t="s">
        <v>451</v>
      </c>
      <c r="E2" s="126" t="s">
        <v>451</v>
      </c>
      <c r="F2" s="126" t="s">
        <v>451</v>
      </c>
      <c r="G2" s="126" t="s">
        <v>451</v>
      </c>
      <c r="H2" s="130" t="s">
        <v>452</v>
      </c>
      <c r="I2" s="130" t="s">
        <v>452</v>
      </c>
      <c r="J2" s="130" t="s">
        <v>452</v>
      </c>
      <c r="K2" s="130" t="s">
        <v>452</v>
      </c>
      <c r="L2" s="130" t="s">
        <v>452</v>
      </c>
      <c r="M2" s="129" t="s">
        <v>453</v>
      </c>
      <c r="N2" s="129" t="s">
        <v>453</v>
      </c>
      <c r="O2" s="131" t="s">
        <v>454</v>
      </c>
      <c r="P2" s="131" t="s">
        <v>454</v>
      </c>
      <c r="Q2" s="127" t="s">
        <v>12</v>
      </c>
      <c r="R2" s="127" t="s">
        <v>12</v>
      </c>
      <c r="S2" s="127" t="s">
        <v>12</v>
      </c>
      <c r="T2" s="128" t="s">
        <v>455</v>
      </c>
    </row>
    <row r="3" spans="2:20" ht="35" customHeight="1" x14ac:dyDescent="0.35">
      <c r="B3" s="73" t="s">
        <v>456</v>
      </c>
      <c r="C3" s="73" t="s">
        <v>457</v>
      </c>
      <c r="D3" s="73" t="s">
        <v>458</v>
      </c>
      <c r="E3" s="73" t="s">
        <v>459</v>
      </c>
      <c r="F3" s="73" t="s">
        <v>460</v>
      </c>
      <c r="G3" s="73" t="s">
        <v>10</v>
      </c>
      <c r="H3" s="74" t="s">
        <v>461</v>
      </c>
      <c r="I3" s="74" t="s">
        <v>462</v>
      </c>
      <c r="J3" s="74" t="s">
        <v>463</v>
      </c>
      <c r="K3" s="74" t="s">
        <v>464</v>
      </c>
      <c r="L3" s="74" t="s">
        <v>395</v>
      </c>
      <c r="M3" s="75" t="s">
        <v>465</v>
      </c>
      <c r="N3" s="75" t="s">
        <v>466</v>
      </c>
      <c r="O3" s="76" t="s">
        <v>467</v>
      </c>
      <c r="P3" s="76" t="s">
        <v>468</v>
      </c>
      <c r="Q3" s="77" t="s">
        <v>12</v>
      </c>
      <c r="R3" s="77" t="s">
        <v>469</v>
      </c>
      <c r="S3" s="77" t="s">
        <v>470</v>
      </c>
      <c r="T3" s="78" t="s">
        <v>471</v>
      </c>
    </row>
    <row r="4" spans="2:20" ht="60" customHeight="1" x14ac:dyDescent="0.35">
      <c r="B4" s="79" t="s">
        <v>472</v>
      </c>
      <c r="C4" s="79" t="s">
        <v>473</v>
      </c>
      <c r="D4" s="79" t="s">
        <v>474</v>
      </c>
      <c r="E4" s="79" t="s">
        <v>475</v>
      </c>
      <c r="F4" s="79" t="s">
        <v>476</v>
      </c>
      <c r="G4" s="79" t="s">
        <v>477</v>
      </c>
      <c r="H4" s="79" t="s">
        <v>478</v>
      </c>
      <c r="I4" s="79" t="s">
        <v>479</v>
      </c>
      <c r="J4" s="79" t="s">
        <v>480</v>
      </c>
      <c r="K4" s="79" t="s">
        <v>481</v>
      </c>
      <c r="L4" s="79" t="s">
        <v>482</v>
      </c>
      <c r="M4" s="79" t="s">
        <v>483</v>
      </c>
      <c r="N4" s="79" t="s">
        <v>484</v>
      </c>
      <c r="O4" s="79" t="s">
        <v>485</v>
      </c>
      <c r="P4" s="79" t="s">
        <v>486</v>
      </c>
      <c r="Q4" s="79" t="s">
        <v>487</v>
      </c>
      <c r="R4" s="79" t="s">
        <v>488</v>
      </c>
      <c r="S4" s="79" t="s">
        <v>489</v>
      </c>
      <c r="T4" s="79" t="s">
        <v>490</v>
      </c>
    </row>
    <row r="5" spans="2:20" ht="60" customHeight="1" x14ac:dyDescent="0.35">
      <c r="B5" s="41" t="s">
        <v>491</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492</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493</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494</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495</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496</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497</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498</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499</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500</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501</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502</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503</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504</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505</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506</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507</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508</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509</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510</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511</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512</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513</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514</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515</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516</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517</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518</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519</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520</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521</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522</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523</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524</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525</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526</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527</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528</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529</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530</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531</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532</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533</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534</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535</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536</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537</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538</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539</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540</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319</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541</v>
      </c>
      <c r="B1" s="107" t="s">
        <v>0</v>
      </c>
      <c r="C1" s="107" t="s">
        <v>542</v>
      </c>
      <c r="D1" s="107" t="s">
        <v>10</v>
      </c>
      <c r="E1" s="107" t="s">
        <v>543</v>
      </c>
      <c r="F1" s="107" t="s">
        <v>544</v>
      </c>
      <c r="G1" s="107" t="s">
        <v>545</v>
      </c>
      <c r="H1" s="107" t="s">
        <v>546</v>
      </c>
      <c r="I1" s="107" t="s">
        <v>547</v>
      </c>
      <c r="J1" s="107" t="s">
        <v>548</v>
      </c>
      <c r="K1" s="107" t="s">
        <v>549</v>
      </c>
      <c r="L1" s="107" t="s">
        <v>550</v>
      </c>
      <c r="M1" s="107" t="s">
        <v>551</v>
      </c>
      <c r="N1" s="107" t="s">
        <v>552</v>
      </c>
      <c r="O1" s="107" t="s">
        <v>553</v>
      </c>
      <c r="P1" s="107" t="s">
        <v>554</v>
      </c>
      <c r="Q1" s="107" t="s">
        <v>555</v>
      </c>
      <c r="R1" s="107" t="s">
        <v>556</v>
      </c>
      <c r="S1" s="107" t="s">
        <v>557</v>
      </c>
      <c r="T1" s="107" t="s">
        <v>558</v>
      </c>
      <c r="U1" s="107" t="s">
        <v>559</v>
      </c>
      <c r="V1" s="107" t="s">
        <v>560</v>
      </c>
      <c r="W1" s="107" t="s">
        <v>561</v>
      </c>
      <c r="X1" s="107" t="s">
        <v>562</v>
      </c>
      <c r="Y1" s="107" t="s">
        <v>563</v>
      </c>
      <c r="Z1" s="107" t="s">
        <v>564</v>
      </c>
      <c r="AA1" s="107" t="s">
        <v>565</v>
      </c>
      <c r="AB1" s="107" t="s">
        <v>566</v>
      </c>
      <c r="AC1" s="107" t="s">
        <v>567</v>
      </c>
      <c r="AD1" s="107" t="s">
        <v>568</v>
      </c>
      <c r="AE1" s="107" t="s">
        <v>569</v>
      </c>
      <c r="AF1" s="107" t="s">
        <v>570</v>
      </c>
      <c r="AG1" s="107" t="s">
        <v>571</v>
      </c>
      <c r="AH1" s="107" t="s">
        <v>572</v>
      </c>
      <c r="AI1" s="107" t="s">
        <v>573</v>
      </c>
      <c r="AJ1" s="107" t="s">
        <v>574</v>
      </c>
      <c r="AK1" s="107" t="s">
        <v>575</v>
      </c>
      <c r="AL1" s="107" t="s">
        <v>576</v>
      </c>
      <c r="AM1" s="107" t="s">
        <v>577</v>
      </c>
      <c r="AN1" s="107" t="s">
        <v>578</v>
      </c>
      <c r="AO1" s="107" t="s">
        <v>579</v>
      </c>
      <c r="AP1" s="107" t="s">
        <v>580</v>
      </c>
      <c r="AQ1" s="107" t="s">
        <v>581</v>
      </c>
      <c r="AR1" s="107" t="s">
        <v>582</v>
      </c>
      <c r="AS1" s="107" t="s">
        <v>583</v>
      </c>
      <c r="AT1" s="107" t="s">
        <v>584</v>
      </c>
      <c r="AU1" s="107" t="s">
        <v>585</v>
      </c>
      <c r="AV1" s="107" t="s">
        <v>586</v>
      </c>
      <c r="AW1" s="108" t="s">
        <v>587</v>
      </c>
    </row>
    <row r="2" spans="1:49" ht="60" customHeight="1" outlineLevel="1" x14ac:dyDescent="0.35">
      <c r="A2" s="100" t="s">
        <v>588</v>
      </c>
      <c r="B2" s="83">
        <v>1</v>
      </c>
      <c r="C2" s="85" t="s">
        <v>21</v>
      </c>
      <c r="D2" s="87" t="s">
        <v>589</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588</v>
      </c>
      <c r="B3" s="84" t="s">
        <v>590</v>
      </c>
      <c r="C3" s="86" t="s">
        <v>591</v>
      </c>
      <c r="D3" s="88" t="s">
        <v>592</v>
      </c>
      <c r="E3" s="88" t="s">
        <v>593</v>
      </c>
      <c r="F3" s="89" t="s">
        <v>594</v>
      </c>
      <c r="G3" s="89" t="s">
        <v>595</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588</v>
      </c>
      <c r="B4" s="84" t="s">
        <v>596</v>
      </c>
      <c r="C4" s="86" t="s">
        <v>597</v>
      </c>
      <c r="D4" s="88" t="s">
        <v>598</v>
      </c>
      <c r="E4" s="88" t="s">
        <v>599</v>
      </c>
      <c r="F4" s="89" t="s">
        <v>594</v>
      </c>
      <c r="G4" s="89" t="s">
        <v>600</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588</v>
      </c>
      <c r="B5" s="84" t="s">
        <v>601</v>
      </c>
      <c r="C5" s="86" t="s">
        <v>602</v>
      </c>
      <c r="D5" s="88" t="s">
        <v>603</v>
      </c>
      <c r="E5" s="88" t="s">
        <v>604</v>
      </c>
      <c r="F5" s="89" t="s">
        <v>594</v>
      </c>
      <c r="G5" s="89" t="s">
        <v>605</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588</v>
      </c>
      <c r="B6" s="84" t="s">
        <v>606</v>
      </c>
      <c r="C6" s="86" t="s">
        <v>607</v>
      </c>
      <c r="D6" s="88" t="s">
        <v>608</v>
      </c>
      <c r="E6" s="88" t="s">
        <v>609</v>
      </c>
      <c r="F6" s="89" t="s">
        <v>594</v>
      </c>
      <c r="G6" s="89" t="s">
        <v>595</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588</v>
      </c>
      <c r="B7" s="84" t="s">
        <v>610</v>
      </c>
      <c r="C7" s="86" t="s">
        <v>611</v>
      </c>
      <c r="D7" s="88" t="s">
        <v>612</v>
      </c>
      <c r="E7" s="88" t="s">
        <v>613</v>
      </c>
      <c r="F7" s="89" t="s">
        <v>594</v>
      </c>
      <c r="G7" s="89" t="s">
        <v>605</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614</v>
      </c>
      <c r="B8" s="83">
        <v>2</v>
      </c>
      <c r="C8" s="85" t="s">
        <v>21</v>
      </c>
      <c r="D8" s="87" t="s">
        <v>615</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614</v>
      </c>
      <c r="B9" s="84" t="s">
        <v>616</v>
      </c>
      <c r="C9" s="86" t="s">
        <v>617</v>
      </c>
      <c r="D9" s="88" t="s">
        <v>618</v>
      </c>
      <c r="E9" s="88" t="s">
        <v>619</v>
      </c>
      <c r="F9" s="89" t="s">
        <v>620</v>
      </c>
      <c r="G9" s="89" t="s">
        <v>595</v>
      </c>
      <c r="H9" s="89">
        <v>1</v>
      </c>
      <c r="I9" s="91">
        <f>IF(COUNTIF(J9:AW9,"&lt;&gt;")=0,"",SUMPRODUCT(((Recommendations[ImplStatus]="Implemented")+(Recommendations[ImplStatus]="Compensated"))*ISNUMBER(MATCH(Recommendations[Id],J9:AW9,0)))/COUNTIF(J9:AW9,"&lt;&gt;"))</f>
        <v>0</v>
      </c>
      <c r="J9" s="93" t="s">
        <v>137</v>
      </c>
      <c r="K9" s="93" t="s">
        <v>151</v>
      </c>
      <c r="L9" s="93" t="s">
        <v>277</v>
      </c>
      <c r="M9" s="93" t="s">
        <v>280</v>
      </c>
      <c r="N9" s="93" t="s">
        <v>298</v>
      </c>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614</v>
      </c>
      <c r="B10" s="84" t="s">
        <v>621</v>
      </c>
      <c r="C10" s="86" t="s">
        <v>622</v>
      </c>
      <c r="D10" s="88" t="s">
        <v>623</v>
      </c>
      <c r="E10" s="88" t="s">
        <v>624</v>
      </c>
      <c r="F10" s="89" t="s">
        <v>620</v>
      </c>
      <c r="G10" s="89" t="s">
        <v>595</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614</v>
      </c>
      <c r="B11" s="84" t="s">
        <v>625</v>
      </c>
      <c r="C11" s="86" t="s">
        <v>626</v>
      </c>
      <c r="D11" s="88" t="s">
        <v>627</v>
      </c>
      <c r="E11" s="88" t="s">
        <v>628</v>
      </c>
      <c r="F11" s="89" t="s">
        <v>620</v>
      </c>
      <c r="G11" s="89" t="s">
        <v>600</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614</v>
      </c>
      <c r="B12" s="84" t="s">
        <v>629</v>
      </c>
      <c r="C12" s="86" t="s">
        <v>630</v>
      </c>
      <c r="D12" s="88" t="s">
        <v>631</v>
      </c>
      <c r="E12" s="88" t="s">
        <v>632</v>
      </c>
      <c r="F12" s="89" t="s">
        <v>620</v>
      </c>
      <c r="G12" s="89" t="s">
        <v>605</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614</v>
      </c>
      <c r="B13" s="84" t="s">
        <v>633</v>
      </c>
      <c r="C13" s="86" t="s">
        <v>634</v>
      </c>
      <c r="D13" s="88" t="s">
        <v>635</v>
      </c>
      <c r="E13" s="88" t="s">
        <v>636</v>
      </c>
      <c r="F13" s="89" t="s">
        <v>620</v>
      </c>
      <c r="G13" s="89" t="s">
        <v>637</v>
      </c>
      <c r="H13" s="89">
        <v>2</v>
      </c>
      <c r="I13" s="91">
        <f>IF(COUNTIF(J13:AW13,"&lt;&gt;")=0,"",SUMPRODUCT(((Recommendations[ImplStatus]="Implemented")+(Recommendations[ImplStatus]="Compensated"))*ISNUMBER(MATCH(Recommendations[Id],J13:AW13,0)))/COUNTIF(J13:AW13,"&lt;&gt;"))</f>
        <v>0</v>
      </c>
      <c r="J13" s="93" t="s">
        <v>46</v>
      </c>
      <c r="K13" s="93" t="s">
        <v>56</v>
      </c>
      <c r="L13" s="93" t="s">
        <v>191</v>
      </c>
      <c r="M13" s="93" t="s">
        <v>238</v>
      </c>
      <c r="N13" s="93" t="s">
        <v>252</v>
      </c>
      <c r="O13" s="93" t="s">
        <v>256</v>
      </c>
      <c r="P13" s="93" t="s">
        <v>267</v>
      </c>
      <c r="Q13" s="93" t="s">
        <v>288</v>
      </c>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614</v>
      </c>
      <c r="B14" s="84" t="s">
        <v>638</v>
      </c>
      <c r="C14" s="86" t="s">
        <v>639</v>
      </c>
      <c r="D14" s="88" t="s">
        <v>640</v>
      </c>
      <c r="E14" s="88" t="s">
        <v>641</v>
      </c>
      <c r="F14" s="89" t="s">
        <v>620</v>
      </c>
      <c r="G14" s="89" t="s">
        <v>637</v>
      </c>
      <c r="H14" s="89">
        <v>2</v>
      </c>
      <c r="I14" s="91">
        <f>IF(COUNTIF(J14:AW14,"&lt;&gt;")=0,"",SUMPRODUCT(((Recommendations[ImplStatus]="Implemented")+(Recommendations[ImplStatus]="Compensated"))*ISNUMBER(MATCH(Recommendations[Id],J14:AW14,0)))/COUNTIF(J14:AW14,"&lt;&gt;"))</f>
        <v>0</v>
      </c>
      <c r="J14" s="93" t="s">
        <v>56</v>
      </c>
      <c r="K14" s="93" t="s">
        <v>191</v>
      </c>
      <c r="L14" s="93" t="s">
        <v>256</v>
      </c>
      <c r="M14" s="93" t="s">
        <v>288</v>
      </c>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614</v>
      </c>
      <c r="B15" s="84" t="s">
        <v>642</v>
      </c>
      <c r="C15" s="86" t="s">
        <v>643</v>
      </c>
      <c r="D15" s="88" t="s">
        <v>644</v>
      </c>
      <c r="E15" s="88" t="s">
        <v>645</v>
      </c>
      <c r="F15" s="89" t="s">
        <v>620</v>
      </c>
      <c r="G15" s="89" t="s">
        <v>637</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646</v>
      </c>
      <c r="B16" s="83">
        <v>3</v>
      </c>
      <c r="C16" s="85" t="s">
        <v>21</v>
      </c>
      <c r="D16" s="87" t="s">
        <v>647</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646</v>
      </c>
      <c r="B17" s="84" t="s">
        <v>648</v>
      </c>
      <c r="C17" s="86" t="s">
        <v>649</v>
      </c>
      <c r="D17" s="88" t="s">
        <v>650</v>
      </c>
      <c r="E17" s="88" t="s">
        <v>651</v>
      </c>
      <c r="F17" s="89" t="s">
        <v>652</v>
      </c>
      <c r="G17" s="89" t="s">
        <v>653</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646</v>
      </c>
      <c r="B18" s="84" t="s">
        <v>654</v>
      </c>
      <c r="C18" s="86" t="s">
        <v>655</v>
      </c>
      <c r="D18" s="88" t="s">
        <v>656</v>
      </c>
      <c r="E18" s="88" t="s">
        <v>657</v>
      </c>
      <c r="F18" s="89" t="s">
        <v>652</v>
      </c>
      <c r="G18" s="89" t="s">
        <v>595</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646</v>
      </c>
      <c r="B19" s="84" t="s">
        <v>658</v>
      </c>
      <c r="C19" s="86" t="s">
        <v>659</v>
      </c>
      <c r="D19" s="88" t="s">
        <v>660</v>
      </c>
      <c r="E19" s="88" t="s">
        <v>661</v>
      </c>
      <c r="F19" s="89" t="s">
        <v>652</v>
      </c>
      <c r="G19" s="89" t="s">
        <v>637</v>
      </c>
      <c r="H19" s="89">
        <v>1</v>
      </c>
      <c r="I19" s="91">
        <f>IF(COUNTIF(J19:AW19,"&lt;&gt;")=0,"",SUMPRODUCT(((Recommendations[ImplStatus]="Implemented")+(Recommendations[ImplStatus]="Compensated"))*ISNUMBER(MATCH(Recommendations[Id],J19:AW19,0)))/COUNTIF(J19:AW19,"&lt;&gt;"))</f>
        <v>0</v>
      </c>
      <c r="J19" s="93" t="s">
        <v>66</v>
      </c>
      <c r="K19" s="93" t="s">
        <v>171</v>
      </c>
      <c r="L19" s="93" t="s">
        <v>247</v>
      </c>
      <c r="M19" s="93" t="s">
        <v>258</v>
      </c>
      <c r="N19" s="93" t="s">
        <v>284</v>
      </c>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646</v>
      </c>
      <c r="B20" s="84" t="s">
        <v>662</v>
      </c>
      <c r="C20" s="86" t="s">
        <v>663</v>
      </c>
      <c r="D20" s="88" t="s">
        <v>664</v>
      </c>
      <c r="E20" s="88" t="s">
        <v>665</v>
      </c>
      <c r="F20" s="89" t="s">
        <v>652</v>
      </c>
      <c r="G20" s="89" t="s">
        <v>637</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646</v>
      </c>
      <c r="B21" s="84" t="s">
        <v>666</v>
      </c>
      <c r="C21" s="86" t="s">
        <v>667</v>
      </c>
      <c r="D21" s="88" t="s">
        <v>668</v>
      </c>
      <c r="E21" s="88" t="s">
        <v>669</v>
      </c>
      <c r="F21" s="89" t="s">
        <v>652</v>
      </c>
      <c r="G21" s="89" t="s">
        <v>637</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646</v>
      </c>
      <c r="B22" s="84" t="s">
        <v>670</v>
      </c>
      <c r="C22" s="86" t="s">
        <v>671</v>
      </c>
      <c r="D22" s="88" t="s">
        <v>672</v>
      </c>
      <c r="E22" s="88" t="s">
        <v>673</v>
      </c>
      <c r="F22" s="89" t="s">
        <v>652</v>
      </c>
      <c r="G22" s="89" t="s">
        <v>637</v>
      </c>
      <c r="H22" s="89">
        <v>1</v>
      </c>
      <c r="I22" s="91">
        <f>IF(COUNTIF(J22:AW22,"&lt;&gt;")=0,"",SUMPRODUCT(((Recommendations[ImplStatus]="Implemented")+(Recommendations[ImplStatus]="Compensated"))*ISNUMBER(MATCH(Recommendations[Id],J22:AW22,0)))/COUNTIF(J22:AW22,"&lt;&gt;"))</f>
        <v>0</v>
      </c>
      <c r="J22" s="93" t="s">
        <v>25</v>
      </c>
      <c r="K22" s="93" t="s">
        <v>71</v>
      </c>
      <c r="L22" s="93" t="s">
        <v>82</v>
      </c>
      <c r="M22" s="93" t="s">
        <v>181</v>
      </c>
      <c r="N22" s="93" t="s">
        <v>201</v>
      </c>
      <c r="O22" s="93" t="s">
        <v>243</v>
      </c>
      <c r="P22" s="93" t="s">
        <v>259</v>
      </c>
      <c r="Q22" s="93" t="s">
        <v>261</v>
      </c>
      <c r="R22" s="93" t="s">
        <v>286</v>
      </c>
      <c r="S22" s="93" t="s">
        <v>290</v>
      </c>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646</v>
      </c>
      <c r="B23" s="84" t="s">
        <v>674</v>
      </c>
      <c r="C23" s="86" t="s">
        <v>675</v>
      </c>
      <c r="D23" s="88" t="s">
        <v>676</v>
      </c>
      <c r="E23" s="88" t="s">
        <v>677</v>
      </c>
      <c r="F23" s="89" t="s">
        <v>652</v>
      </c>
      <c r="G23" s="89" t="s">
        <v>595</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646</v>
      </c>
      <c r="B24" s="84" t="s">
        <v>678</v>
      </c>
      <c r="C24" s="86" t="s">
        <v>679</v>
      </c>
      <c r="D24" s="88" t="s">
        <v>680</v>
      </c>
      <c r="E24" s="88" t="s">
        <v>681</v>
      </c>
      <c r="F24" s="89" t="s">
        <v>652</v>
      </c>
      <c r="G24" s="89" t="s">
        <v>595</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646</v>
      </c>
      <c r="B25" s="84" t="s">
        <v>682</v>
      </c>
      <c r="C25" s="86" t="s">
        <v>683</v>
      </c>
      <c r="D25" s="88" t="s">
        <v>684</v>
      </c>
      <c r="E25" s="88" t="s">
        <v>685</v>
      </c>
      <c r="F25" s="89" t="s">
        <v>652</v>
      </c>
      <c r="G25" s="89" t="s">
        <v>637</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646</v>
      </c>
      <c r="B26" s="84" t="s">
        <v>686</v>
      </c>
      <c r="C26" s="86" t="s">
        <v>687</v>
      </c>
      <c r="D26" s="88" t="s">
        <v>688</v>
      </c>
      <c r="E26" s="88" t="s">
        <v>689</v>
      </c>
      <c r="F26" s="89" t="s">
        <v>652</v>
      </c>
      <c r="G26" s="89" t="s">
        <v>637</v>
      </c>
      <c r="H26" s="89">
        <v>2</v>
      </c>
      <c r="I26" s="91">
        <f>IF(COUNTIF(J26:AW26,"&lt;&gt;")=0,"",SUMPRODUCT(((Recommendations[ImplStatus]="Implemented")+(Recommendations[ImplStatus]="Compensated"))*ISNUMBER(MATCH(Recommendations[Id],J26:AW26,0)))/COUNTIF(J26:AW26,"&lt;&gt;"))</f>
        <v>0</v>
      </c>
      <c r="J26" s="93" t="s">
        <v>30</v>
      </c>
      <c r="K26" s="93" t="s">
        <v>97</v>
      </c>
      <c r="L26" s="93" t="s">
        <v>102</v>
      </c>
      <c r="M26" s="93" t="s">
        <v>112</v>
      </c>
      <c r="N26" s="93" t="s">
        <v>186</v>
      </c>
      <c r="O26" s="93" t="s">
        <v>244</v>
      </c>
      <c r="P26" s="93" t="s">
        <v>264</v>
      </c>
      <c r="Q26" s="93" t="s">
        <v>265</v>
      </c>
      <c r="R26" s="93" t="s">
        <v>272</v>
      </c>
      <c r="S26" s="93" t="s">
        <v>287</v>
      </c>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646</v>
      </c>
      <c r="B27" s="84" t="s">
        <v>690</v>
      </c>
      <c r="C27" s="86" t="s">
        <v>691</v>
      </c>
      <c r="D27" s="88" t="s">
        <v>692</v>
      </c>
      <c r="E27" s="88" t="s">
        <v>693</v>
      </c>
      <c r="F27" s="89" t="s">
        <v>652</v>
      </c>
      <c r="G27" s="89" t="s">
        <v>637</v>
      </c>
      <c r="H27" s="89">
        <v>2</v>
      </c>
      <c r="I27" s="91">
        <f>IF(COUNTIF(J27:AW27,"&lt;&gt;")=0,"",SUMPRODUCT(((Recommendations[ImplStatus]="Implemented")+(Recommendations[ImplStatus]="Compensated"))*ISNUMBER(MATCH(Recommendations[Id],J27:AW27,0)))/COUNTIF(J27:AW27,"&lt;&gt;"))</f>
        <v>0</v>
      </c>
      <c r="J27" s="93" t="s">
        <v>25</v>
      </c>
      <c r="K27" s="93" t="s">
        <v>71</v>
      </c>
      <c r="L27" s="93" t="s">
        <v>201</v>
      </c>
      <c r="M27" s="93" t="s">
        <v>243</v>
      </c>
      <c r="N27" s="93" t="s">
        <v>259</v>
      </c>
      <c r="O27" s="93" t="s">
        <v>290</v>
      </c>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646</v>
      </c>
      <c r="B28" s="84" t="s">
        <v>694</v>
      </c>
      <c r="C28" s="86" t="s">
        <v>695</v>
      </c>
      <c r="D28" s="88" t="s">
        <v>696</v>
      </c>
      <c r="E28" s="88" t="s">
        <v>697</v>
      </c>
      <c r="F28" s="89" t="s">
        <v>652</v>
      </c>
      <c r="G28" s="89" t="s">
        <v>637</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646</v>
      </c>
      <c r="B29" s="84" t="s">
        <v>698</v>
      </c>
      <c r="C29" s="86" t="s">
        <v>699</v>
      </c>
      <c r="D29" s="88" t="s">
        <v>700</v>
      </c>
      <c r="E29" s="88" t="s">
        <v>701</v>
      </c>
      <c r="F29" s="89" t="s">
        <v>652</v>
      </c>
      <c r="G29" s="89" t="s">
        <v>637</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646</v>
      </c>
      <c r="B30" s="84" t="s">
        <v>702</v>
      </c>
      <c r="C30" s="86" t="s">
        <v>703</v>
      </c>
      <c r="D30" s="88" t="s">
        <v>704</v>
      </c>
      <c r="E30" s="88" t="s">
        <v>705</v>
      </c>
      <c r="F30" s="89" t="s">
        <v>652</v>
      </c>
      <c r="G30" s="89" t="s">
        <v>605</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706</v>
      </c>
      <c r="B31" s="83">
        <v>4</v>
      </c>
      <c r="C31" s="85" t="s">
        <v>21</v>
      </c>
      <c r="D31" s="87" t="s">
        <v>707</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706</v>
      </c>
      <c r="B32" s="84" t="s">
        <v>708</v>
      </c>
      <c r="C32" s="86" t="s">
        <v>709</v>
      </c>
      <c r="D32" s="88" t="s">
        <v>710</v>
      </c>
      <c r="E32" s="88" t="s">
        <v>711</v>
      </c>
      <c r="F32" s="89" t="s">
        <v>712</v>
      </c>
      <c r="G32" s="89" t="s">
        <v>653</v>
      </c>
      <c r="H32" s="89">
        <v>1</v>
      </c>
      <c r="I32" s="91">
        <f>IF(COUNTIF(J32:AW32,"&lt;&gt;")=0,"",SUMPRODUCT(((Recommendations[ImplStatus]="Implemented")+(Recommendations[ImplStatus]="Compensated"))*ISNUMBER(MATCH(Recommendations[Id],J32:AW32,0)))/COUNTIF(J32:AW32,"&lt;&gt;"))</f>
        <v>0</v>
      </c>
      <c r="J32" s="93" t="s">
        <v>211</v>
      </c>
      <c r="K32" s="93" t="s">
        <v>291</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706</v>
      </c>
      <c r="B33" s="84" t="s">
        <v>713</v>
      </c>
      <c r="C33" s="86" t="s">
        <v>714</v>
      </c>
      <c r="D33" s="88" t="s">
        <v>715</v>
      </c>
      <c r="E33" s="88" t="s">
        <v>716</v>
      </c>
      <c r="F33" s="89" t="s">
        <v>712</v>
      </c>
      <c r="G33" s="89" t="s">
        <v>653</v>
      </c>
      <c r="H33" s="89">
        <v>1</v>
      </c>
      <c r="I33" s="91">
        <f>IF(COUNTIF(J33:AW33,"&lt;&gt;")=0,"",SUMPRODUCT(((Recommendations[ImplStatus]="Implemented")+(Recommendations[ImplStatus]="Compensated"))*ISNUMBER(MATCH(Recommendations[Id],J33:AW33,0)))/COUNTIF(J33:AW33,"&lt;&gt;"))</f>
        <v>0</v>
      </c>
      <c r="J33" s="93" t="s">
        <v>211</v>
      </c>
      <c r="K33" s="93" t="s">
        <v>291</v>
      </c>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706</v>
      </c>
      <c r="B34" s="84" t="s">
        <v>717</v>
      </c>
      <c r="C34" s="86" t="s">
        <v>718</v>
      </c>
      <c r="D34" s="88" t="s">
        <v>719</v>
      </c>
      <c r="E34" s="88" t="s">
        <v>720</v>
      </c>
      <c r="F34" s="89" t="s">
        <v>594</v>
      </c>
      <c r="G34" s="89" t="s">
        <v>637</v>
      </c>
      <c r="H34" s="89">
        <v>1</v>
      </c>
      <c r="I34" s="91">
        <f>IF(COUNTIF(J34:AW34,"&lt;&gt;")=0,"",SUMPRODUCT(((Recommendations[ImplStatus]="Implemented")+(Recommendations[ImplStatus]="Compensated"))*ISNUMBER(MATCH(Recommendations[Id],J34:AW34,0)))/COUNTIF(J34:AW34,"&lt;&gt;"))</f>
        <v>0</v>
      </c>
      <c r="J34" s="93" t="s">
        <v>117</v>
      </c>
      <c r="K34" s="93" t="s">
        <v>127</v>
      </c>
      <c r="L34" s="93" t="s">
        <v>132</v>
      </c>
      <c r="M34" s="93" t="s">
        <v>147</v>
      </c>
      <c r="N34" s="93" t="s">
        <v>273</v>
      </c>
      <c r="O34" s="93" t="s">
        <v>275</v>
      </c>
      <c r="P34" s="93" t="s">
        <v>276</v>
      </c>
      <c r="Q34" s="93" t="s">
        <v>279</v>
      </c>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706</v>
      </c>
      <c r="B35" s="84" t="s">
        <v>721</v>
      </c>
      <c r="C35" s="86" t="s">
        <v>722</v>
      </c>
      <c r="D35" s="88" t="s">
        <v>723</v>
      </c>
      <c r="E35" s="88" t="s">
        <v>724</v>
      </c>
      <c r="F35" s="89" t="s">
        <v>594</v>
      </c>
      <c r="G35" s="89" t="s">
        <v>637</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706</v>
      </c>
      <c r="B36" s="84" t="s">
        <v>725</v>
      </c>
      <c r="C36" s="86" t="s">
        <v>726</v>
      </c>
      <c r="D36" s="88" t="s">
        <v>727</v>
      </c>
      <c r="E36" s="88" t="s">
        <v>728</v>
      </c>
      <c r="F36" s="89" t="s">
        <v>594</v>
      </c>
      <c r="G36" s="89" t="s">
        <v>637</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706</v>
      </c>
      <c r="B37" s="84" t="s">
        <v>729</v>
      </c>
      <c r="C37" s="86" t="s">
        <v>730</v>
      </c>
      <c r="D37" s="88" t="s">
        <v>731</v>
      </c>
      <c r="E37" s="88" t="s">
        <v>732</v>
      </c>
      <c r="F37" s="89" t="s">
        <v>594</v>
      </c>
      <c r="G37" s="89" t="s">
        <v>637</v>
      </c>
      <c r="H37" s="89">
        <v>1</v>
      </c>
      <c r="I37" s="91">
        <f>IF(COUNTIF(J37:AW37,"&lt;&gt;")=0,"",SUMPRODUCT(((Recommendations[ImplStatus]="Implemented")+(Recommendations[ImplStatus]="Compensated"))*ISNUMBER(MATCH(Recommendations[Id],J37:AW37,0)))/COUNTIF(J37:AW37,"&lt;&gt;"))</f>
        <v>0</v>
      </c>
      <c r="J37" s="93" t="s">
        <v>66</v>
      </c>
      <c r="K37" s="93" t="s">
        <v>137</v>
      </c>
      <c r="L37" s="93" t="s">
        <v>151</v>
      </c>
      <c r="M37" s="93" t="s">
        <v>258</v>
      </c>
      <c r="N37" s="93" t="s">
        <v>277</v>
      </c>
      <c r="O37" s="93" t="s">
        <v>280</v>
      </c>
      <c r="P37" s="93" t="s">
        <v>298</v>
      </c>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706</v>
      </c>
      <c r="B38" s="84" t="s">
        <v>733</v>
      </c>
      <c r="C38" s="86" t="s">
        <v>734</v>
      </c>
      <c r="D38" s="88" t="s">
        <v>735</v>
      </c>
      <c r="E38" s="88" t="s">
        <v>736</v>
      </c>
      <c r="F38" s="89" t="s">
        <v>737</v>
      </c>
      <c r="G38" s="89" t="s">
        <v>637</v>
      </c>
      <c r="H38" s="89">
        <v>1</v>
      </c>
      <c r="I38" s="91">
        <f>IF(COUNTIF(J38:AW38,"&lt;&gt;")=0,"",SUMPRODUCT(((Recommendations[ImplStatus]="Implemented")+(Recommendations[ImplStatus]="Compensated"))*ISNUMBER(MATCH(Recommendations[Id],J38:AW38,0)))/COUNTIF(J38:AW38,"&lt;&gt;"))</f>
        <v>0</v>
      </c>
      <c r="J38" s="93" t="s">
        <v>122</v>
      </c>
      <c r="K38" s="93" t="s">
        <v>156</v>
      </c>
      <c r="L38" s="93" t="s">
        <v>161</v>
      </c>
      <c r="M38" s="93" t="s">
        <v>274</v>
      </c>
      <c r="N38" s="93" t="s">
        <v>281</v>
      </c>
      <c r="O38" s="93" t="s">
        <v>282</v>
      </c>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706</v>
      </c>
      <c r="B39" s="84" t="s">
        <v>738</v>
      </c>
      <c r="C39" s="86" t="s">
        <v>739</v>
      </c>
      <c r="D39" s="88" t="s">
        <v>740</v>
      </c>
      <c r="E39" s="88" t="s">
        <v>741</v>
      </c>
      <c r="F39" s="89" t="s">
        <v>594</v>
      </c>
      <c r="G39" s="89" t="s">
        <v>637</v>
      </c>
      <c r="H39" s="89">
        <v>2</v>
      </c>
      <c r="I39" s="91">
        <f>IF(COUNTIF(J39:AW39,"&lt;&gt;")=0,"",SUMPRODUCT(((Recommendations[ImplStatus]="Implemented")+(Recommendations[ImplStatus]="Compensated"))*ISNUMBER(MATCH(Recommendations[Id],J39:AW39,0)))/COUNTIF(J39:AW39,"&lt;&gt;"))</f>
        <v>0</v>
      </c>
      <c r="J39" s="93" t="s">
        <v>41</v>
      </c>
      <c r="K39" s="93" t="s">
        <v>46</v>
      </c>
      <c r="L39" s="93" t="s">
        <v>171</v>
      </c>
      <c r="M39" s="93" t="s">
        <v>231</v>
      </c>
      <c r="N39" s="93" t="s">
        <v>246</v>
      </c>
      <c r="O39" s="93" t="s">
        <v>252</v>
      </c>
      <c r="P39" s="93" t="s">
        <v>284</v>
      </c>
      <c r="Q39" s="93" t="s">
        <v>304</v>
      </c>
      <c r="R39" s="93" t="s">
        <v>305</v>
      </c>
      <c r="S39" s="93" t="s">
        <v>315</v>
      </c>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706</v>
      </c>
      <c r="B40" s="84" t="s">
        <v>742</v>
      </c>
      <c r="C40" s="86" t="s">
        <v>743</v>
      </c>
      <c r="D40" s="88" t="s">
        <v>744</v>
      </c>
      <c r="E40" s="88" t="s">
        <v>745</v>
      </c>
      <c r="F40" s="89" t="s">
        <v>594</v>
      </c>
      <c r="G40" s="89" t="s">
        <v>637</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706</v>
      </c>
      <c r="B41" s="84" t="s">
        <v>746</v>
      </c>
      <c r="C41" s="86" t="s">
        <v>747</v>
      </c>
      <c r="D41" s="88" t="s">
        <v>748</v>
      </c>
      <c r="E41" s="88" t="s">
        <v>749</v>
      </c>
      <c r="F41" s="89" t="s">
        <v>594</v>
      </c>
      <c r="G41" s="89" t="s">
        <v>637</v>
      </c>
      <c r="H41" s="89">
        <v>2</v>
      </c>
      <c r="I41" s="91">
        <f>IF(COUNTIF(J41:AW41,"&lt;&gt;")=0,"",SUMPRODUCT(((Recommendations[ImplStatus]="Implemented")+(Recommendations[ImplStatus]="Compensated"))*ISNUMBER(MATCH(Recommendations[Id],J41:AW41,0)))/COUNTIF(J41:AW41,"&lt;&gt;"))</f>
        <v>0</v>
      </c>
      <c r="J41" s="93" t="s">
        <v>132</v>
      </c>
      <c r="K41" s="93" t="s">
        <v>142</v>
      </c>
      <c r="L41" s="93" t="s">
        <v>147</v>
      </c>
      <c r="M41" s="93" t="s">
        <v>276</v>
      </c>
      <c r="N41" s="93" t="s">
        <v>278</v>
      </c>
      <c r="O41" s="93" t="s">
        <v>279</v>
      </c>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706</v>
      </c>
      <c r="B42" s="84" t="s">
        <v>750</v>
      </c>
      <c r="C42" s="86" t="s">
        <v>751</v>
      </c>
      <c r="D42" s="88" t="s">
        <v>752</v>
      </c>
      <c r="E42" s="88" t="s">
        <v>753</v>
      </c>
      <c r="F42" s="89" t="s">
        <v>652</v>
      </c>
      <c r="G42" s="89" t="s">
        <v>637</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706</v>
      </c>
      <c r="B43" s="84" t="s">
        <v>754</v>
      </c>
      <c r="C43" s="86" t="s">
        <v>755</v>
      </c>
      <c r="D43" s="88" t="s">
        <v>756</v>
      </c>
      <c r="E43" s="88" t="s">
        <v>757</v>
      </c>
      <c r="F43" s="89" t="s">
        <v>652</v>
      </c>
      <c r="G43" s="89" t="s">
        <v>637</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758</v>
      </c>
      <c r="B44" s="83">
        <v>5</v>
      </c>
      <c r="C44" s="85" t="s">
        <v>21</v>
      </c>
      <c r="D44" s="87" t="s">
        <v>759</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758</v>
      </c>
      <c r="B45" s="84" t="s">
        <v>760</v>
      </c>
      <c r="C45" s="86" t="s">
        <v>761</v>
      </c>
      <c r="D45" s="88" t="s">
        <v>762</v>
      </c>
      <c r="E45" s="88" t="s">
        <v>763</v>
      </c>
      <c r="F45" s="89" t="s">
        <v>737</v>
      </c>
      <c r="G45" s="89" t="s">
        <v>595</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758</v>
      </c>
      <c r="B46" s="84" t="s">
        <v>764</v>
      </c>
      <c r="C46" s="86" t="s">
        <v>765</v>
      </c>
      <c r="D46" s="88" t="s">
        <v>766</v>
      </c>
      <c r="E46" s="88" t="s">
        <v>767</v>
      </c>
      <c r="F46" s="89" t="s">
        <v>737</v>
      </c>
      <c r="G46" s="89" t="s">
        <v>637</v>
      </c>
      <c r="H46" s="89">
        <v>1</v>
      </c>
      <c r="I46" s="91">
        <f>IF(COUNTIF(J46:AW46,"&lt;&gt;")=0,"",SUMPRODUCT(((Recommendations[ImplStatus]="Implemented")+(Recommendations[ImplStatus]="Compensated"))*ISNUMBER(MATCH(Recommendations[Id],J46:AW46,0)))/COUNTIF(J46:AW46,"&lt;&gt;"))</f>
        <v>0</v>
      </c>
      <c r="J46" s="93" t="s">
        <v>122</v>
      </c>
      <c r="K46" s="93" t="s">
        <v>142</v>
      </c>
      <c r="L46" s="93" t="s">
        <v>156</v>
      </c>
      <c r="M46" s="93" t="s">
        <v>161</v>
      </c>
      <c r="N46" s="93" t="s">
        <v>274</v>
      </c>
      <c r="O46" s="93" t="s">
        <v>278</v>
      </c>
      <c r="P46" s="93" t="s">
        <v>281</v>
      </c>
      <c r="Q46" s="93" t="s">
        <v>282</v>
      </c>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758</v>
      </c>
      <c r="B47" s="84" t="s">
        <v>768</v>
      </c>
      <c r="C47" s="86" t="s">
        <v>769</v>
      </c>
      <c r="D47" s="88" t="s">
        <v>770</v>
      </c>
      <c r="E47" s="88" t="s">
        <v>771</v>
      </c>
      <c r="F47" s="89" t="s">
        <v>737</v>
      </c>
      <c r="G47" s="89" t="s">
        <v>637</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758</v>
      </c>
      <c r="B48" s="84" t="s">
        <v>772</v>
      </c>
      <c r="C48" s="86" t="s">
        <v>773</v>
      </c>
      <c r="D48" s="88" t="s">
        <v>774</v>
      </c>
      <c r="E48" s="88" t="s">
        <v>775</v>
      </c>
      <c r="F48" s="89" t="s">
        <v>737</v>
      </c>
      <c r="G48" s="89" t="s">
        <v>637</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758</v>
      </c>
      <c r="B49" s="84" t="s">
        <v>776</v>
      </c>
      <c r="C49" s="86" t="s">
        <v>777</v>
      </c>
      <c r="D49" s="88" t="s">
        <v>778</v>
      </c>
      <c r="E49" s="88" t="s">
        <v>779</v>
      </c>
      <c r="F49" s="89" t="s">
        <v>737</v>
      </c>
      <c r="G49" s="89" t="s">
        <v>595</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758</v>
      </c>
      <c r="B50" s="84" t="s">
        <v>780</v>
      </c>
      <c r="C50" s="86" t="s">
        <v>781</v>
      </c>
      <c r="D50" s="88" t="s">
        <v>782</v>
      </c>
      <c r="E50" s="88" t="s">
        <v>783</v>
      </c>
      <c r="F50" s="89" t="s">
        <v>737</v>
      </c>
      <c r="G50" s="89" t="s">
        <v>653</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784</v>
      </c>
      <c r="B51" s="83">
        <v>6</v>
      </c>
      <c r="C51" s="85" t="s">
        <v>21</v>
      </c>
      <c r="D51" s="87" t="s">
        <v>785</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784</v>
      </c>
      <c r="B52" s="84" t="s">
        <v>786</v>
      </c>
      <c r="C52" s="86" t="s">
        <v>787</v>
      </c>
      <c r="D52" s="88" t="s">
        <v>788</v>
      </c>
      <c r="E52" s="88" t="s">
        <v>789</v>
      </c>
      <c r="F52" s="89" t="s">
        <v>712</v>
      </c>
      <c r="G52" s="89" t="s">
        <v>653</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784</v>
      </c>
      <c r="B53" s="84" t="s">
        <v>790</v>
      </c>
      <c r="C53" s="86" t="s">
        <v>791</v>
      </c>
      <c r="D53" s="88" t="s">
        <v>792</v>
      </c>
      <c r="E53" s="88" t="s">
        <v>793</v>
      </c>
      <c r="F53" s="89" t="s">
        <v>712</v>
      </c>
      <c r="G53" s="89" t="s">
        <v>653</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784</v>
      </c>
      <c r="B54" s="84" t="s">
        <v>794</v>
      </c>
      <c r="C54" s="86" t="s">
        <v>795</v>
      </c>
      <c r="D54" s="88" t="s">
        <v>796</v>
      </c>
      <c r="E54" s="88" t="s">
        <v>797</v>
      </c>
      <c r="F54" s="89" t="s">
        <v>737</v>
      </c>
      <c r="G54" s="89" t="s">
        <v>637</v>
      </c>
      <c r="H54" s="89">
        <v>1</v>
      </c>
      <c r="I54" s="91">
        <f>IF(COUNTIF(J54:AW54,"&lt;&gt;")=0,"",SUMPRODUCT(((Recommendations[ImplStatus]="Implemented")+(Recommendations[ImplStatus]="Compensated"))*ISNUMBER(MATCH(Recommendations[Id],J54:AW54,0)))/COUNTIF(J54:AW54,"&lt;&gt;"))</f>
        <v>0</v>
      </c>
      <c r="J54" s="93" t="s">
        <v>117</v>
      </c>
      <c r="K54" s="93" t="s">
        <v>127</v>
      </c>
      <c r="L54" s="93" t="s">
        <v>273</v>
      </c>
      <c r="M54" s="93" t="s">
        <v>275</v>
      </c>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784</v>
      </c>
      <c r="B55" s="84" t="s">
        <v>798</v>
      </c>
      <c r="C55" s="86" t="s">
        <v>799</v>
      </c>
      <c r="D55" s="88" t="s">
        <v>800</v>
      </c>
      <c r="E55" s="88" t="s">
        <v>801</v>
      </c>
      <c r="F55" s="89" t="s">
        <v>737</v>
      </c>
      <c r="G55" s="89" t="s">
        <v>637</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784</v>
      </c>
      <c r="B56" s="84" t="s">
        <v>802</v>
      </c>
      <c r="C56" s="86" t="s">
        <v>803</v>
      </c>
      <c r="D56" s="88" t="s">
        <v>804</v>
      </c>
      <c r="E56" s="88" t="s">
        <v>805</v>
      </c>
      <c r="F56" s="89" t="s">
        <v>737</v>
      </c>
      <c r="G56" s="89" t="s">
        <v>637</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784</v>
      </c>
      <c r="B57" s="84" t="s">
        <v>806</v>
      </c>
      <c r="C57" s="86" t="s">
        <v>807</v>
      </c>
      <c r="D57" s="88" t="s">
        <v>808</v>
      </c>
      <c r="E57" s="88" t="s">
        <v>809</v>
      </c>
      <c r="F57" s="89" t="s">
        <v>620</v>
      </c>
      <c r="G57" s="89" t="s">
        <v>595</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784</v>
      </c>
      <c r="B58" s="84" t="s">
        <v>810</v>
      </c>
      <c r="C58" s="86" t="s">
        <v>811</v>
      </c>
      <c r="D58" s="88" t="s">
        <v>812</v>
      </c>
      <c r="E58" s="88" t="s">
        <v>813</v>
      </c>
      <c r="F58" s="89" t="s">
        <v>737</v>
      </c>
      <c r="G58" s="89" t="s">
        <v>637</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784</v>
      </c>
      <c r="B59" s="84" t="s">
        <v>814</v>
      </c>
      <c r="C59" s="86" t="s">
        <v>815</v>
      </c>
      <c r="D59" s="88" t="s">
        <v>816</v>
      </c>
      <c r="E59" s="88" t="s">
        <v>817</v>
      </c>
      <c r="F59" s="89" t="s">
        <v>737</v>
      </c>
      <c r="G59" s="89" t="s">
        <v>653</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818</v>
      </c>
      <c r="B60" s="83">
        <v>7</v>
      </c>
      <c r="C60" s="85" t="s">
        <v>21</v>
      </c>
      <c r="D60" s="87" t="s">
        <v>819</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818</v>
      </c>
      <c r="B61" s="84" t="s">
        <v>820</v>
      </c>
      <c r="C61" s="86" t="s">
        <v>821</v>
      </c>
      <c r="D61" s="88" t="s">
        <v>822</v>
      </c>
      <c r="E61" s="88" t="s">
        <v>823</v>
      </c>
      <c r="F61" s="89" t="s">
        <v>712</v>
      </c>
      <c r="G61" s="89" t="s">
        <v>653</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818</v>
      </c>
      <c r="B62" s="84" t="s">
        <v>824</v>
      </c>
      <c r="C62" s="86" t="s">
        <v>825</v>
      </c>
      <c r="D62" s="88" t="s">
        <v>826</v>
      </c>
      <c r="E62" s="88" t="s">
        <v>827</v>
      </c>
      <c r="F62" s="89" t="s">
        <v>712</v>
      </c>
      <c r="G62" s="89" t="s">
        <v>653</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818</v>
      </c>
      <c r="B63" s="84" t="s">
        <v>828</v>
      </c>
      <c r="C63" s="86" t="s">
        <v>829</v>
      </c>
      <c r="D63" s="88" t="s">
        <v>830</v>
      </c>
      <c r="E63" s="88" t="s">
        <v>831</v>
      </c>
      <c r="F63" s="89" t="s">
        <v>620</v>
      </c>
      <c r="G63" s="89" t="s">
        <v>637</v>
      </c>
      <c r="H63" s="89">
        <v>1</v>
      </c>
      <c r="I63" s="91">
        <f>IF(COUNTIF(J63:AW63,"&lt;&gt;")=0,"",SUMPRODUCT(((Recommendations[ImplStatus]="Implemented")+(Recommendations[ImplStatus]="Compensated"))*ISNUMBER(MATCH(Recommendations[Id],J63:AW63,0)))/COUNTIF(J63:AW63,"&lt;&gt;"))</f>
        <v>0</v>
      </c>
      <c r="J63" s="93" t="s">
        <v>221</v>
      </c>
      <c r="K63" s="93" t="s">
        <v>297</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818</v>
      </c>
      <c r="B64" s="84" t="s">
        <v>832</v>
      </c>
      <c r="C64" s="86" t="s">
        <v>833</v>
      </c>
      <c r="D64" s="88" t="s">
        <v>834</v>
      </c>
      <c r="E64" s="88" t="s">
        <v>835</v>
      </c>
      <c r="F64" s="89" t="s">
        <v>620</v>
      </c>
      <c r="G64" s="89" t="s">
        <v>637</v>
      </c>
      <c r="H64" s="89">
        <v>1</v>
      </c>
      <c r="I64" s="91">
        <f>IF(COUNTIF(J64:AW64,"&lt;&gt;")=0,"",SUMPRODUCT(((Recommendations[ImplStatus]="Implemented")+(Recommendations[ImplStatus]="Compensated"))*ISNUMBER(MATCH(Recommendations[Id],J64:AW64,0)))/COUNTIF(J64:AW64,"&lt;&gt;"))</f>
        <v>0</v>
      </c>
      <c r="J64" s="93" t="s">
        <v>221</v>
      </c>
      <c r="K64" s="93" t="s">
        <v>297</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818</v>
      </c>
      <c r="B65" s="84" t="s">
        <v>836</v>
      </c>
      <c r="C65" s="86" t="s">
        <v>837</v>
      </c>
      <c r="D65" s="88" t="s">
        <v>838</v>
      </c>
      <c r="E65" s="88" t="s">
        <v>839</v>
      </c>
      <c r="F65" s="89" t="s">
        <v>620</v>
      </c>
      <c r="G65" s="89" t="s">
        <v>595</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818</v>
      </c>
      <c r="B66" s="84" t="s">
        <v>840</v>
      </c>
      <c r="C66" s="86" t="s">
        <v>841</v>
      </c>
      <c r="D66" s="88" t="s">
        <v>842</v>
      </c>
      <c r="E66" s="88" t="s">
        <v>843</v>
      </c>
      <c r="F66" s="89" t="s">
        <v>620</v>
      </c>
      <c r="G66" s="89" t="s">
        <v>595</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818</v>
      </c>
      <c r="B67" s="84" t="s">
        <v>844</v>
      </c>
      <c r="C67" s="86" t="s">
        <v>845</v>
      </c>
      <c r="D67" s="88" t="s">
        <v>846</v>
      </c>
      <c r="E67" s="88" t="s">
        <v>847</v>
      </c>
      <c r="F67" s="89" t="s">
        <v>620</v>
      </c>
      <c r="G67" s="89" t="s">
        <v>600</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848</v>
      </c>
      <c r="B68" s="83">
        <v>8</v>
      </c>
      <c r="C68" s="85" t="s">
        <v>21</v>
      </c>
      <c r="D68" s="87" t="s">
        <v>849</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848</v>
      </c>
      <c r="B69" s="84" t="s">
        <v>850</v>
      </c>
      <c r="C69" s="86" t="s">
        <v>851</v>
      </c>
      <c r="D69" s="88" t="s">
        <v>852</v>
      </c>
      <c r="E69" s="88" t="s">
        <v>853</v>
      </c>
      <c r="F69" s="89" t="s">
        <v>712</v>
      </c>
      <c r="G69" s="89" t="s">
        <v>653</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848</v>
      </c>
      <c r="B70" s="84" t="s">
        <v>854</v>
      </c>
      <c r="C70" s="86" t="s">
        <v>855</v>
      </c>
      <c r="D70" s="88" t="s">
        <v>856</v>
      </c>
      <c r="E70" s="88" t="s">
        <v>857</v>
      </c>
      <c r="F70" s="89" t="s">
        <v>652</v>
      </c>
      <c r="G70" s="89" t="s">
        <v>605</v>
      </c>
      <c r="H70" s="89">
        <v>1</v>
      </c>
      <c r="I70" s="91">
        <f>IF(COUNTIF(J70:AW70,"&lt;&gt;")=0,"",SUMPRODUCT(((Recommendations[ImplStatus]="Implemented")+(Recommendations[ImplStatus]="Compensated"))*ISNUMBER(MATCH(Recommendations[Id],J70:AW70,0)))/COUNTIF(J70:AW70,"&lt;&gt;"))</f>
        <v>0</v>
      </c>
      <c r="J70" s="93" t="s">
        <v>176</v>
      </c>
      <c r="K70" s="93" t="s">
        <v>285</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848</v>
      </c>
      <c r="B71" s="84" t="s">
        <v>858</v>
      </c>
      <c r="C71" s="86" t="s">
        <v>859</v>
      </c>
      <c r="D71" s="88" t="s">
        <v>860</v>
      </c>
      <c r="E71" s="88" t="s">
        <v>861</v>
      </c>
      <c r="F71" s="89" t="s">
        <v>652</v>
      </c>
      <c r="G71" s="89" t="s">
        <v>637</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848</v>
      </c>
      <c r="B72" s="84" t="s">
        <v>862</v>
      </c>
      <c r="C72" s="86" t="s">
        <v>863</v>
      </c>
      <c r="D72" s="88" t="s">
        <v>864</v>
      </c>
      <c r="E72" s="88" t="s">
        <v>865</v>
      </c>
      <c r="F72" s="89" t="s">
        <v>866</v>
      </c>
      <c r="G72" s="89" t="s">
        <v>637</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848</v>
      </c>
      <c r="B73" s="84" t="s">
        <v>867</v>
      </c>
      <c r="C73" s="86" t="s">
        <v>868</v>
      </c>
      <c r="D73" s="88" t="s">
        <v>869</v>
      </c>
      <c r="E73" s="88" t="s">
        <v>870</v>
      </c>
      <c r="F73" s="89" t="s">
        <v>652</v>
      </c>
      <c r="G73" s="89" t="s">
        <v>605</v>
      </c>
      <c r="H73" s="89">
        <v>2</v>
      </c>
      <c r="I73" s="91">
        <f>IF(COUNTIF(J73:AW73,"&lt;&gt;")=0,"",SUMPRODUCT(((Recommendations[ImplStatus]="Implemented")+(Recommendations[ImplStatus]="Compensated"))*ISNUMBER(MATCH(Recommendations[Id],J73:AW73,0)))/COUNTIF(J73:AW73,"&lt;&gt;"))</f>
        <v>0</v>
      </c>
      <c r="J73" s="93" t="s">
        <v>176</v>
      </c>
      <c r="K73" s="93" t="s">
        <v>285</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848</v>
      </c>
      <c r="B74" s="84" t="s">
        <v>871</v>
      </c>
      <c r="C74" s="86" t="s">
        <v>872</v>
      </c>
      <c r="D74" s="88" t="s">
        <v>873</v>
      </c>
      <c r="E74" s="88" t="s">
        <v>874</v>
      </c>
      <c r="F74" s="89" t="s">
        <v>652</v>
      </c>
      <c r="G74" s="89" t="s">
        <v>605</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848</v>
      </c>
      <c r="B75" s="84" t="s">
        <v>875</v>
      </c>
      <c r="C75" s="86" t="s">
        <v>876</v>
      </c>
      <c r="D75" s="88" t="s">
        <v>877</v>
      </c>
      <c r="E75" s="88" t="s">
        <v>878</v>
      </c>
      <c r="F75" s="89" t="s">
        <v>652</v>
      </c>
      <c r="G75" s="89" t="s">
        <v>605</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848</v>
      </c>
      <c r="B76" s="84" t="s">
        <v>879</v>
      </c>
      <c r="C76" s="86" t="s">
        <v>880</v>
      </c>
      <c r="D76" s="88" t="s">
        <v>881</v>
      </c>
      <c r="E76" s="88" t="s">
        <v>882</v>
      </c>
      <c r="F76" s="89" t="s">
        <v>652</v>
      </c>
      <c r="G76" s="89" t="s">
        <v>605</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848</v>
      </c>
      <c r="B77" s="84" t="s">
        <v>883</v>
      </c>
      <c r="C77" s="86" t="s">
        <v>884</v>
      </c>
      <c r="D77" s="88" t="s">
        <v>885</v>
      </c>
      <c r="E77" s="88" t="s">
        <v>886</v>
      </c>
      <c r="F77" s="89" t="s">
        <v>652</v>
      </c>
      <c r="G77" s="89" t="s">
        <v>605</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848</v>
      </c>
      <c r="B78" s="84" t="s">
        <v>887</v>
      </c>
      <c r="C78" s="86" t="s">
        <v>888</v>
      </c>
      <c r="D78" s="88" t="s">
        <v>889</v>
      </c>
      <c r="E78" s="88" t="s">
        <v>890</v>
      </c>
      <c r="F78" s="89" t="s">
        <v>652</v>
      </c>
      <c r="G78" s="89" t="s">
        <v>637</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848</v>
      </c>
      <c r="B79" s="84" t="s">
        <v>891</v>
      </c>
      <c r="C79" s="86" t="s">
        <v>892</v>
      </c>
      <c r="D79" s="88" t="s">
        <v>893</v>
      </c>
      <c r="E79" s="88" t="s">
        <v>894</v>
      </c>
      <c r="F79" s="89" t="s">
        <v>652</v>
      </c>
      <c r="G79" s="89" t="s">
        <v>605</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848</v>
      </c>
      <c r="B80" s="84" t="s">
        <v>895</v>
      </c>
      <c r="C80" s="86" t="s">
        <v>896</v>
      </c>
      <c r="D80" s="88" t="s">
        <v>897</v>
      </c>
      <c r="E80" s="88" t="s">
        <v>898</v>
      </c>
      <c r="F80" s="89" t="s">
        <v>652</v>
      </c>
      <c r="G80" s="89" t="s">
        <v>605</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899</v>
      </c>
      <c r="B81" s="83">
        <v>9</v>
      </c>
      <c r="C81" s="85" t="s">
        <v>21</v>
      </c>
      <c r="D81" s="87" t="s">
        <v>900</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899</v>
      </c>
      <c r="B82" s="84" t="s">
        <v>901</v>
      </c>
      <c r="C82" s="86" t="s">
        <v>902</v>
      </c>
      <c r="D82" s="88" t="s">
        <v>903</v>
      </c>
      <c r="E82" s="88" t="s">
        <v>904</v>
      </c>
      <c r="F82" s="89" t="s">
        <v>620</v>
      </c>
      <c r="G82" s="89" t="s">
        <v>637</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899</v>
      </c>
      <c r="B83" s="84" t="s">
        <v>905</v>
      </c>
      <c r="C83" s="86" t="s">
        <v>906</v>
      </c>
      <c r="D83" s="88" t="s">
        <v>907</v>
      </c>
      <c r="E83" s="88" t="s">
        <v>908</v>
      </c>
      <c r="F83" s="89" t="s">
        <v>594</v>
      </c>
      <c r="G83" s="89" t="s">
        <v>637</v>
      </c>
      <c r="H83" s="89">
        <v>1</v>
      </c>
      <c r="I83" s="91">
        <f>IF(COUNTIF(J83:AW83,"&lt;&gt;")=0,"",SUMPRODUCT(((Recommendations[ImplStatus]="Implemented")+(Recommendations[ImplStatus]="Compensated"))*ISNUMBER(MATCH(Recommendations[Id],J83:AW83,0)))/COUNTIF(J83:AW83,"&lt;&gt;"))</f>
        <v>0</v>
      </c>
      <c r="J83" s="93" t="s">
        <v>238</v>
      </c>
      <c r="K83" s="93" t="s">
        <v>267</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899</v>
      </c>
      <c r="B84" s="84" t="s">
        <v>909</v>
      </c>
      <c r="C84" s="86" t="s">
        <v>910</v>
      </c>
      <c r="D84" s="88" t="s">
        <v>911</v>
      </c>
      <c r="E84" s="88" t="s">
        <v>912</v>
      </c>
      <c r="F84" s="89" t="s">
        <v>866</v>
      </c>
      <c r="G84" s="89" t="s">
        <v>637</v>
      </c>
      <c r="H84" s="89">
        <v>2</v>
      </c>
      <c r="I84" s="91">
        <f>IF(COUNTIF(J84:AW84,"&lt;&gt;")=0,"",SUMPRODUCT(((Recommendations[ImplStatus]="Implemented")+(Recommendations[ImplStatus]="Compensated"))*ISNUMBER(MATCH(Recommendations[Id],J84:AW84,0)))/COUNTIF(J84:AW84,"&lt;&gt;"))</f>
        <v>0</v>
      </c>
      <c r="J84" s="93" t="s">
        <v>238</v>
      </c>
      <c r="K84" s="93" t="s">
        <v>267</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899</v>
      </c>
      <c r="B85" s="84" t="s">
        <v>913</v>
      </c>
      <c r="C85" s="86" t="s">
        <v>914</v>
      </c>
      <c r="D85" s="88" t="s">
        <v>915</v>
      </c>
      <c r="E85" s="88" t="s">
        <v>916</v>
      </c>
      <c r="F85" s="89" t="s">
        <v>620</v>
      </c>
      <c r="G85" s="89" t="s">
        <v>637</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899</v>
      </c>
      <c r="B86" s="84" t="s">
        <v>917</v>
      </c>
      <c r="C86" s="86" t="s">
        <v>918</v>
      </c>
      <c r="D86" s="88" t="s">
        <v>919</v>
      </c>
      <c r="E86" s="88" t="s">
        <v>920</v>
      </c>
      <c r="F86" s="89" t="s">
        <v>866</v>
      </c>
      <c r="G86" s="89" t="s">
        <v>637</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899</v>
      </c>
      <c r="B87" s="84" t="s">
        <v>921</v>
      </c>
      <c r="C87" s="86" t="s">
        <v>922</v>
      </c>
      <c r="D87" s="88" t="s">
        <v>923</v>
      </c>
      <c r="E87" s="88" t="s">
        <v>924</v>
      </c>
      <c r="F87" s="89" t="s">
        <v>866</v>
      </c>
      <c r="G87" s="89" t="s">
        <v>637</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899</v>
      </c>
      <c r="B88" s="84" t="s">
        <v>925</v>
      </c>
      <c r="C88" s="86" t="s">
        <v>926</v>
      </c>
      <c r="D88" s="88" t="s">
        <v>927</v>
      </c>
      <c r="E88" s="88" t="s">
        <v>928</v>
      </c>
      <c r="F88" s="89" t="s">
        <v>866</v>
      </c>
      <c r="G88" s="89" t="s">
        <v>637</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929</v>
      </c>
      <c r="B89" s="83">
        <v>10</v>
      </c>
      <c r="C89" s="85" t="s">
        <v>21</v>
      </c>
      <c r="D89" s="87" t="s">
        <v>930</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929</v>
      </c>
      <c r="B90" s="84" t="s">
        <v>931</v>
      </c>
      <c r="C90" s="86" t="s">
        <v>932</v>
      </c>
      <c r="D90" s="88" t="s">
        <v>933</v>
      </c>
      <c r="E90" s="88" t="s">
        <v>934</v>
      </c>
      <c r="F90" s="89" t="s">
        <v>594</v>
      </c>
      <c r="G90" s="89" t="s">
        <v>605</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929</v>
      </c>
      <c r="B91" s="84" t="s">
        <v>935</v>
      </c>
      <c r="C91" s="86" t="s">
        <v>936</v>
      </c>
      <c r="D91" s="88" t="s">
        <v>937</v>
      </c>
      <c r="E91" s="88" t="s">
        <v>938</v>
      </c>
      <c r="F91" s="89" t="s">
        <v>594</v>
      </c>
      <c r="G91" s="89" t="s">
        <v>637</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929</v>
      </c>
      <c r="B92" s="84" t="s">
        <v>939</v>
      </c>
      <c r="C92" s="86" t="s">
        <v>940</v>
      </c>
      <c r="D92" s="88" t="s">
        <v>941</v>
      </c>
      <c r="E92" s="88" t="s">
        <v>942</v>
      </c>
      <c r="F92" s="89" t="s">
        <v>594</v>
      </c>
      <c r="G92" s="89" t="s">
        <v>637</v>
      </c>
      <c r="H92" s="89">
        <v>1</v>
      </c>
      <c r="I92" s="91">
        <f>IF(COUNTIF(J92:AW92,"&lt;&gt;")=0,"",SUMPRODUCT(((Recommendations[ImplStatus]="Implemented")+(Recommendations[ImplStatus]="Compensated"))*ISNUMBER(MATCH(Recommendations[Id],J92:AW92,0)))/COUNTIF(J92:AW92,"&lt;&gt;"))</f>
        <v>0</v>
      </c>
      <c r="J92" s="93" t="s">
        <v>82</v>
      </c>
      <c r="K92" s="93" t="s">
        <v>181</v>
      </c>
      <c r="L92" s="93" t="s">
        <v>261</v>
      </c>
      <c r="M92" s="93" t="s">
        <v>286</v>
      </c>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929</v>
      </c>
      <c r="B93" s="84" t="s">
        <v>943</v>
      </c>
      <c r="C93" s="86" t="s">
        <v>944</v>
      </c>
      <c r="D93" s="88" t="s">
        <v>945</v>
      </c>
      <c r="E93" s="88" t="s">
        <v>946</v>
      </c>
      <c r="F93" s="89" t="s">
        <v>594</v>
      </c>
      <c r="G93" s="89" t="s">
        <v>605</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929</v>
      </c>
      <c r="B94" s="84" t="s">
        <v>947</v>
      </c>
      <c r="C94" s="86" t="s">
        <v>948</v>
      </c>
      <c r="D94" s="88" t="s">
        <v>949</v>
      </c>
      <c r="E94" s="88" t="s">
        <v>950</v>
      </c>
      <c r="F94" s="89" t="s">
        <v>594</v>
      </c>
      <c r="G94" s="89" t="s">
        <v>637</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929</v>
      </c>
      <c r="B95" s="84" t="s">
        <v>951</v>
      </c>
      <c r="C95" s="86" t="s">
        <v>952</v>
      </c>
      <c r="D95" s="88" t="s">
        <v>953</v>
      </c>
      <c r="E95" s="88" t="s">
        <v>954</v>
      </c>
      <c r="F95" s="89" t="s">
        <v>594</v>
      </c>
      <c r="G95" s="89" t="s">
        <v>637</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929</v>
      </c>
      <c r="B96" s="84" t="s">
        <v>955</v>
      </c>
      <c r="C96" s="86" t="s">
        <v>956</v>
      </c>
      <c r="D96" s="88" t="s">
        <v>957</v>
      </c>
      <c r="E96" s="88" t="s">
        <v>958</v>
      </c>
      <c r="F96" s="89" t="s">
        <v>594</v>
      </c>
      <c r="G96" s="89" t="s">
        <v>605</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959</v>
      </c>
      <c r="B97" s="83">
        <v>11</v>
      </c>
      <c r="C97" s="85" t="s">
        <v>21</v>
      </c>
      <c r="D97" s="87" t="s">
        <v>960</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959</v>
      </c>
      <c r="B98" s="84" t="s">
        <v>961</v>
      </c>
      <c r="C98" s="86" t="s">
        <v>962</v>
      </c>
      <c r="D98" s="88" t="s">
        <v>963</v>
      </c>
      <c r="E98" s="88" t="s">
        <v>964</v>
      </c>
      <c r="F98" s="89" t="s">
        <v>712</v>
      </c>
      <c r="G98" s="89" t="s">
        <v>653</v>
      </c>
      <c r="H98" s="89">
        <v>1</v>
      </c>
      <c r="I98" s="91">
        <f>IF(COUNTIF(J98:AW98,"&lt;&gt;")=0,"",SUMPRODUCT(((Recommendations[ImplStatus]="Implemented")+(Recommendations[ImplStatus]="Compensated"))*ISNUMBER(MATCH(Recommendations[Id],J98:AW98,0)))/COUNTIF(J98:AW98,"&lt;&gt;"))</f>
        <v>0</v>
      </c>
      <c r="J98" s="93" t="s">
        <v>61</v>
      </c>
      <c r="K98" s="93" t="s">
        <v>87</v>
      </c>
      <c r="L98" s="93" t="s">
        <v>206</v>
      </c>
      <c r="M98" s="93" t="s">
        <v>257</v>
      </c>
      <c r="N98" s="93" t="s">
        <v>262</v>
      </c>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959</v>
      </c>
      <c r="B99" s="84" t="s">
        <v>965</v>
      </c>
      <c r="C99" s="86" t="s">
        <v>966</v>
      </c>
      <c r="D99" s="88" t="s">
        <v>967</v>
      </c>
      <c r="E99" s="88" t="s">
        <v>968</v>
      </c>
      <c r="F99" s="89" t="s">
        <v>652</v>
      </c>
      <c r="G99" s="89" t="s">
        <v>969</v>
      </c>
      <c r="H99" s="89">
        <v>1</v>
      </c>
      <c r="I99" s="91">
        <f>IF(COUNTIF(J99:AW99,"&lt;&gt;")=0,"",SUMPRODUCT(((Recommendations[ImplStatus]="Implemented")+(Recommendations[ImplStatus]="Compensated"))*ISNUMBER(MATCH(Recommendations[Id],J99:AW99,0)))/COUNTIF(J99:AW99,"&lt;&gt;"))</f>
        <v>0</v>
      </c>
      <c r="J99" s="93" t="s">
        <v>61</v>
      </c>
      <c r="K99" s="93" t="s">
        <v>87</v>
      </c>
      <c r="L99" s="93" t="s">
        <v>206</v>
      </c>
      <c r="M99" s="93" t="s">
        <v>257</v>
      </c>
      <c r="N99" s="93" t="s">
        <v>262</v>
      </c>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959</v>
      </c>
      <c r="B100" s="84" t="s">
        <v>970</v>
      </c>
      <c r="C100" s="86" t="s">
        <v>971</v>
      </c>
      <c r="D100" s="88" t="s">
        <v>972</v>
      </c>
      <c r="E100" s="88" t="s">
        <v>973</v>
      </c>
      <c r="F100" s="89" t="s">
        <v>652</v>
      </c>
      <c r="G100" s="89" t="s">
        <v>637</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959</v>
      </c>
      <c r="B101" s="84" t="s">
        <v>974</v>
      </c>
      <c r="C101" s="86" t="s">
        <v>975</v>
      </c>
      <c r="D101" s="88" t="s">
        <v>976</v>
      </c>
      <c r="E101" s="88" t="s">
        <v>977</v>
      </c>
      <c r="F101" s="89" t="s">
        <v>652</v>
      </c>
      <c r="G101" s="89" t="s">
        <v>969</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959</v>
      </c>
      <c r="B102" s="84" t="s">
        <v>978</v>
      </c>
      <c r="C102" s="86" t="s">
        <v>979</v>
      </c>
      <c r="D102" s="88" t="s">
        <v>980</v>
      </c>
      <c r="E102" s="88" t="s">
        <v>981</v>
      </c>
      <c r="F102" s="89" t="s">
        <v>652</v>
      </c>
      <c r="G102" s="89" t="s">
        <v>969</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982</v>
      </c>
      <c r="B103" s="83">
        <v>12</v>
      </c>
      <c r="C103" s="85" t="s">
        <v>21</v>
      </c>
      <c r="D103" s="87" t="s">
        <v>983</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982</v>
      </c>
      <c r="B104" s="84" t="s">
        <v>984</v>
      </c>
      <c r="C104" s="86" t="s">
        <v>985</v>
      </c>
      <c r="D104" s="88" t="s">
        <v>986</v>
      </c>
      <c r="E104" s="88" t="s">
        <v>987</v>
      </c>
      <c r="F104" s="89" t="s">
        <v>866</v>
      </c>
      <c r="G104" s="89" t="s">
        <v>637</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982</v>
      </c>
      <c r="B105" s="84" t="s">
        <v>988</v>
      </c>
      <c r="C105" s="86" t="s">
        <v>989</v>
      </c>
      <c r="D105" s="88" t="s">
        <v>990</v>
      </c>
      <c r="E105" s="88" t="s">
        <v>991</v>
      </c>
      <c r="F105" s="89" t="s">
        <v>866</v>
      </c>
      <c r="G105" s="89" t="s">
        <v>637</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982</v>
      </c>
      <c r="B106" s="84" t="s">
        <v>992</v>
      </c>
      <c r="C106" s="86" t="s">
        <v>993</v>
      </c>
      <c r="D106" s="88" t="s">
        <v>994</v>
      </c>
      <c r="E106" s="88" t="s">
        <v>995</v>
      </c>
      <c r="F106" s="89" t="s">
        <v>866</v>
      </c>
      <c r="G106" s="89" t="s">
        <v>637</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982</v>
      </c>
      <c r="B107" s="84" t="s">
        <v>996</v>
      </c>
      <c r="C107" s="86" t="s">
        <v>997</v>
      </c>
      <c r="D107" s="88" t="s">
        <v>998</v>
      </c>
      <c r="E107" s="88" t="s">
        <v>999</v>
      </c>
      <c r="F107" s="89" t="s">
        <v>712</v>
      </c>
      <c r="G107" s="89" t="s">
        <v>653</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982</v>
      </c>
      <c r="B108" s="84" t="s">
        <v>1000</v>
      </c>
      <c r="C108" s="86" t="s">
        <v>1001</v>
      </c>
      <c r="D108" s="88" t="s">
        <v>1002</v>
      </c>
      <c r="E108" s="88" t="s">
        <v>1003</v>
      </c>
      <c r="F108" s="89" t="s">
        <v>866</v>
      </c>
      <c r="G108" s="89" t="s">
        <v>637</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982</v>
      </c>
      <c r="B109" s="84" t="s">
        <v>1004</v>
      </c>
      <c r="C109" s="86" t="s">
        <v>1005</v>
      </c>
      <c r="D109" s="88" t="s">
        <v>1006</v>
      </c>
      <c r="E109" s="88" t="s">
        <v>1007</v>
      </c>
      <c r="F109" s="89" t="s">
        <v>866</v>
      </c>
      <c r="G109" s="89" t="s">
        <v>637</v>
      </c>
      <c r="H109" s="89">
        <v>2</v>
      </c>
      <c r="I109" s="91">
        <f>IF(COUNTIF(J109:AW109,"&lt;&gt;")=0,"",SUMPRODUCT(((Recommendations[ImplStatus]="Implemented")+(Recommendations[ImplStatus]="Compensated"))*ISNUMBER(MATCH(Recommendations[Id],J109:AW109,0)))/COUNTIF(J109:AW109,"&lt;&gt;"))</f>
        <v>0</v>
      </c>
      <c r="J109" s="93" t="s">
        <v>36</v>
      </c>
      <c r="K109" s="93" t="s">
        <v>77</v>
      </c>
      <c r="L109" s="93" t="s">
        <v>92</v>
      </c>
      <c r="M109" s="93" t="s">
        <v>107</v>
      </c>
      <c r="N109" s="93" t="s">
        <v>196</v>
      </c>
      <c r="O109" s="93" t="s">
        <v>245</v>
      </c>
      <c r="P109" s="93" t="s">
        <v>260</v>
      </c>
      <c r="Q109" s="93" t="s">
        <v>263</v>
      </c>
      <c r="R109" s="93" t="s">
        <v>266</v>
      </c>
      <c r="S109" s="93" t="s">
        <v>289</v>
      </c>
      <c r="T109" s="93" t="s">
        <v>310</v>
      </c>
      <c r="U109" s="93" t="s">
        <v>317</v>
      </c>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982</v>
      </c>
      <c r="B110" s="84" t="s">
        <v>1008</v>
      </c>
      <c r="C110" s="86" t="s">
        <v>1009</v>
      </c>
      <c r="D110" s="88" t="s">
        <v>1010</v>
      </c>
      <c r="E110" s="88" t="s">
        <v>1011</v>
      </c>
      <c r="F110" s="89" t="s">
        <v>594</v>
      </c>
      <c r="G110" s="89" t="s">
        <v>637</v>
      </c>
      <c r="H110" s="89">
        <v>2</v>
      </c>
      <c r="I110" s="91">
        <f>IF(COUNTIF(J110:AW110,"&lt;&gt;")=0,"",SUMPRODUCT(((Recommendations[ImplStatus]="Implemented")+(Recommendations[ImplStatus]="Compensated"))*ISNUMBER(MATCH(Recommendations[Id],J110:AW110,0)))/COUNTIF(J110:AW110,"&lt;&gt;"))</f>
        <v>0</v>
      </c>
      <c r="J110" s="93" t="s">
        <v>36</v>
      </c>
      <c r="K110" s="93" t="s">
        <v>41</v>
      </c>
      <c r="L110" s="93" t="s">
        <v>77</v>
      </c>
      <c r="M110" s="93" t="s">
        <v>92</v>
      </c>
      <c r="N110" s="93" t="s">
        <v>107</v>
      </c>
      <c r="O110" s="93" t="s">
        <v>196</v>
      </c>
      <c r="P110" s="93" t="s">
        <v>245</v>
      </c>
      <c r="Q110" s="93" t="s">
        <v>246</v>
      </c>
      <c r="R110" s="93" t="s">
        <v>260</v>
      </c>
      <c r="S110" s="93" t="s">
        <v>263</v>
      </c>
      <c r="T110" s="93" t="s">
        <v>266</v>
      </c>
      <c r="U110" s="93" t="s">
        <v>289</v>
      </c>
      <c r="V110" s="93" t="s">
        <v>305</v>
      </c>
      <c r="W110" s="93" t="s">
        <v>310</v>
      </c>
      <c r="X110" s="93" t="s">
        <v>315</v>
      </c>
      <c r="Y110" s="93" t="s">
        <v>317</v>
      </c>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982</v>
      </c>
      <c r="B111" s="84" t="s">
        <v>1012</v>
      </c>
      <c r="C111" s="86" t="s">
        <v>1013</v>
      </c>
      <c r="D111" s="88" t="s">
        <v>1014</v>
      </c>
      <c r="E111" s="88" t="s">
        <v>1015</v>
      </c>
      <c r="F111" s="89" t="s">
        <v>594</v>
      </c>
      <c r="G111" s="89" t="s">
        <v>637</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1016</v>
      </c>
      <c r="B112" s="83">
        <v>13</v>
      </c>
      <c r="C112" s="85" t="s">
        <v>21</v>
      </c>
      <c r="D112" s="87" t="s">
        <v>1017</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1016</v>
      </c>
      <c r="B113" s="84" t="s">
        <v>1018</v>
      </c>
      <c r="C113" s="86" t="s">
        <v>1019</v>
      </c>
      <c r="D113" s="88" t="s">
        <v>1020</v>
      </c>
      <c r="E113" s="88" t="s">
        <v>1021</v>
      </c>
      <c r="F113" s="89" t="s">
        <v>866</v>
      </c>
      <c r="G113" s="89" t="s">
        <v>605</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1016</v>
      </c>
      <c r="B114" s="84" t="s">
        <v>1022</v>
      </c>
      <c r="C114" s="86" t="s">
        <v>1023</v>
      </c>
      <c r="D114" s="88" t="s">
        <v>1024</v>
      </c>
      <c r="E114" s="88" t="s">
        <v>1025</v>
      </c>
      <c r="F114" s="89" t="s">
        <v>594</v>
      </c>
      <c r="G114" s="89" t="s">
        <v>605</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1016</v>
      </c>
      <c r="B115" s="84" t="s">
        <v>1026</v>
      </c>
      <c r="C115" s="86" t="s">
        <v>1027</v>
      </c>
      <c r="D115" s="88" t="s">
        <v>1028</v>
      </c>
      <c r="E115" s="88" t="s">
        <v>1029</v>
      </c>
      <c r="F115" s="89" t="s">
        <v>866</v>
      </c>
      <c r="G115" s="89" t="s">
        <v>605</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1016</v>
      </c>
      <c r="B116" s="84" t="s">
        <v>1030</v>
      </c>
      <c r="C116" s="86" t="s">
        <v>1031</v>
      </c>
      <c r="D116" s="88" t="s">
        <v>1032</v>
      </c>
      <c r="E116" s="88" t="s">
        <v>1033</v>
      </c>
      <c r="F116" s="89" t="s">
        <v>866</v>
      </c>
      <c r="G116" s="89" t="s">
        <v>637</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1016</v>
      </c>
      <c r="B117" s="84" t="s">
        <v>1034</v>
      </c>
      <c r="C117" s="86" t="s">
        <v>1035</v>
      </c>
      <c r="D117" s="88" t="s">
        <v>1036</v>
      </c>
      <c r="E117" s="88" t="s">
        <v>1037</v>
      </c>
      <c r="F117" s="89" t="s">
        <v>594</v>
      </c>
      <c r="G117" s="89" t="s">
        <v>637</v>
      </c>
      <c r="H117" s="89">
        <v>2</v>
      </c>
      <c r="I117" s="91">
        <f>IF(COUNTIF(J117:AW117,"&lt;&gt;")=0,"",SUMPRODUCT(((Recommendations[ImplStatus]="Implemented")+(Recommendations[ImplStatus]="Compensated"))*ISNUMBER(MATCH(Recommendations[Id],J117:AW117,0)))/COUNTIF(J117:AW117,"&lt;&gt;"))</f>
        <v>0</v>
      </c>
      <c r="J117" s="93" t="s">
        <v>30</v>
      </c>
      <c r="K117" s="93" t="s">
        <v>97</v>
      </c>
      <c r="L117" s="93" t="s">
        <v>102</v>
      </c>
      <c r="M117" s="93" t="s">
        <v>112</v>
      </c>
      <c r="N117" s="93" t="s">
        <v>244</v>
      </c>
      <c r="O117" s="93" t="s">
        <v>264</v>
      </c>
      <c r="P117" s="93" t="s">
        <v>265</v>
      </c>
      <c r="Q117" s="93" t="s">
        <v>272</v>
      </c>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1016</v>
      </c>
      <c r="B118" s="84" t="s">
        <v>1038</v>
      </c>
      <c r="C118" s="86" t="s">
        <v>1039</v>
      </c>
      <c r="D118" s="88" t="s">
        <v>1040</v>
      </c>
      <c r="E118" s="88" t="s">
        <v>1041</v>
      </c>
      <c r="F118" s="89" t="s">
        <v>866</v>
      </c>
      <c r="G118" s="89" t="s">
        <v>605</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1016</v>
      </c>
      <c r="B119" s="84" t="s">
        <v>1042</v>
      </c>
      <c r="C119" s="86" t="s">
        <v>1043</v>
      </c>
      <c r="D119" s="88" t="s">
        <v>1044</v>
      </c>
      <c r="E119" s="88" t="s">
        <v>1045</v>
      </c>
      <c r="F119" s="89" t="s">
        <v>594</v>
      </c>
      <c r="G119" s="89" t="s">
        <v>637</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1016</v>
      </c>
      <c r="B120" s="84" t="s">
        <v>1046</v>
      </c>
      <c r="C120" s="86" t="s">
        <v>1047</v>
      </c>
      <c r="D120" s="88" t="s">
        <v>1048</v>
      </c>
      <c r="E120" s="88" t="s">
        <v>1049</v>
      </c>
      <c r="F120" s="89" t="s">
        <v>866</v>
      </c>
      <c r="G120" s="89" t="s">
        <v>637</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1016</v>
      </c>
      <c r="B121" s="84" t="s">
        <v>1050</v>
      </c>
      <c r="C121" s="86" t="s">
        <v>1051</v>
      </c>
      <c r="D121" s="88" t="s">
        <v>1052</v>
      </c>
      <c r="E121" s="88" t="s">
        <v>1053</v>
      </c>
      <c r="F121" s="89" t="s">
        <v>866</v>
      </c>
      <c r="G121" s="89" t="s">
        <v>637</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1016</v>
      </c>
      <c r="B122" s="84" t="s">
        <v>1054</v>
      </c>
      <c r="C122" s="86" t="s">
        <v>1055</v>
      </c>
      <c r="D122" s="88" t="s">
        <v>1056</v>
      </c>
      <c r="E122" s="88" t="s">
        <v>1057</v>
      </c>
      <c r="F122" s="89" t="s">
        <v>866</v>
      </c>
      <c r="G122" s="89" t="s">
        <v>637</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1016</v>
      </c>
      <c r="B123" s="84" t="s">
        <v>1058</v>
      </c>
      <c r="C123" s="86" t="s">
        <v>1059</v>
      </c>
      <c r="D123" s="88" t="s">
        <v>1060</v>
      </c>
      <c r="E123" s="88" t="s">
        <v>1061</v>
      </c>
      <c r="F123" s="89" t="s">
        <v>866</v>
      </c>
      <c r="G123" s="89" t="s">
        <v>605</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1062</v>
      </c>
      <c r="B124" s="83">
        <v>14</v>
      </c>
      <c r="C124" s="85" t="s">
        <v>21</v>
      </c>
      <c r="D124" s="87" t="s">
        <v>1063</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1062</v>
      </c>
      <c r="B125" s="84" t="s">
        <v>1064</v>
      </c>
      <c r="C125" s="86" t="s">
        <v>1065</v>
      </c>
      <c r="D125" s="88" t="s">
        <v>1066</v>
      </c>
      <c r="E125" s="88" t="s">
        <v>1067</v>
      </c>
      <c r="F125" s="89" t="s">
        <v>712</v>
      </c>
      <c r="G125" s="89" t="s">
        <v>653</v>
      </c>
      <c r="H125" s="89">
        <v>1</v>
      </c>
      <c r="I125" s="91">
        <f>IF(COUNTIF(J125:AW125,"&lt;&gt;")=0,"",SUMPRODUCT(((Recommendations[ImplStatus]="Implemented")+(Recommendations[ImplStatus]="Compensated"))*ISNUMBER(MATCH(Recommendations[Id],J125:AW125,0)))/COUNTIF(J125:AW125,"&lt;&gt;"))</f>
        <v>0</v>
      </c>
      <c r="J125" s="93" t="s">
        <v>216</v>
      </c>
      <c r="K125" s="93" t="s">
        <v>296</v>
      </c>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1062</v>
      </c>
      <c r="B126" s="84" t="s">
        <v>1068</v>
      </c>
      <c r="C126" s="86" t="s">
        <v>1069</v>
      </c>
      <c r="D126" s="88" t="s">
        <v>1070</v>
      </c>
      <c r="E126" s="88" t="s">
        <v>1071</v>
      </c>
      <c r="F126" s="89" t="s">
        <v>737</v>
      </c>
      <c r="G126" s="89" t="s">
        <v>637</v>
      </c>
      <c r="H126" s="89">
        <v>1</v>
      </c>
      <c r="I126" s="91">
        <f>IF(COUNTIF(J126:AW126,"&lt;&gt;")=0,"",SUMPRODUCT(((Recommendations[ImplStatus]="Implemented")+(Recommendations[ImplStatus]="Compensated"))*ISNUMBER(MATCH(Recommendations[Id],J126:AW126,0)))/COUNTIF(J126:AW126,"&lt;&gt;"))</f>
        <v>0</v>
      </c>
      <c r="J126" s="93" t="s">
        <v>216</v>
      </c>
      <c r="K126" s="93" t="s">
        <v>296</v>
      </c>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1062</v>
      </c>
      <c r="B127" s="84" t="s">
        <v>1072</v>
      </c>
      <c r="C127" s="86" t="s">
        <v>1073</v>
      </c>
      <c r="D127" s="88" t="s">
        <v>1074</v>
      </c>
      <c r="E127" s="88" t="s">
        <v>1075</v>
      </c>
      <c r="F127" s="89" t="s">
        <v>737</v>
      </c>
      <c r="G127" s="89" t="s">
        <v>637</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1062</v>
      </c>
      <c r="B128" s="84" t="s">
        <v>1076</v>
      </c>
      <c r="C128" s="86" t="s">
        <v>1077</v>
      </c>
      <c r="D128" s="88" t="s">
        <v>1078</v>
      </c>
      <c r="E128" s="88" t="s">
        <v>1079</v>
      </c>
      <c r="F128" s="89" t="s">
        <v>737</v>
      </c>
      <c r="G128" s="89" t="s">
        <v>637</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1062</v>
      </c>
      <c r="B129" s="84" t="s">
        <v>1080</v>
      </c>
      <c r="C129" s="86" t="s">
        <v>1081</v>
      </c>
      <c r="D129" s="88" t="s">
        <v>1082</v>
      </c>
      <c r="E129" s="88" t="s">
        <v>1083</v>
      </c>
      <c r="F129" s="89" t="s">
        <v>737</v>
      </c>
      <c r="G129" s="89" t="s">
        <v>637</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1062</v>
      </c>
      <c r="B130" s="84" t="s">
        <v>1084</v>
      </c>
      <c r="C130" s="86" t="s">
        <v>1085</v>
      </c>
      <c r="D130" s="88" t="s">
        <v>1086</v>
      </c>
      <c r="E130" s="88" t="s">
        <v>1087</v>
      </c>
      <c r="F130" s="89" t="s">
        <v>737</v>
      </c>
      <c r="G130" s="89" t="s">
        <v>637</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1062</v>
      </c>
      <c r="B131" s="84" t="s">
        <v>1088</v>
      </c>
      <c r="C131" s="86" t="s">
        <v>1089</v>
      </c>
      <c r="D131" s="88" t="s">
        <v>1090</v>
      </c>
      <c r="E131" s="88" t="s">
        <v>1091</v>
      </c>
      <c r="F131" s="89" t="s">
        <v>737</v>
      </c>
      <c r="G131" s="89" t="s">
        <v>637</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1062</v>
      </c>
      <c r="B132" s="84" t="s">
        <v>1092</v>
      </c>
      <c r="C132" s="86" t="s">
        <v>1093</v>
      </c>
      <c r="D132" s="88" t="s">
        <v>1094</v>
      </c>
      <c r="E132" s="88" t="s">
        <v>1095</v>
      </c>
      <c r="F132" s="89" t="s">
        <v>737</v>
      </c>
      <c r="G132" s="89" t="s">
        <v>637</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1062</v>
      </c>
      <c r="B133" s="84" t="s">
        <v>1096</v>
      </c>
      <c r="C133" s="86" t="s">
        <v>1097</v>
      </c>
      <c r="D133" s="88" t="s">
        <v>1098</v>
      </c>
      <c r="E133" s="88" t="s">
        <v>1099</v>
      </c>
      <c r="F133" s="89" t="s">
        <v>737</v>
      </c>
      <c r="G133" s="89" t="s">
        <v>637</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1100</v>
      </c>
      <c r="B134" s="83">
        <v>15</v>
      </c>
      <c r="C134" s="85" t="s">
        <v>21</v>
      </c>
      <c r="D134" s="87" t="s">
        <v>1101</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1100</v>
      </c>
      <c r="B135" s="84" t="s">
        <v>1102</v>
      </c>
      <c r="C135" s="86" t="s">
        <v>1103</v>
      </c>
      <c r="D135" s="88" t="s">
        <v>1104</v>
      </c>
      <c r="E135" s="88" t="s">
        <v>1105</v>
      </c>
      <c r="F135" s="89" t="s">
        <v>737</v>
      </c>
      <c r="G135" s="89" t="s">
        <v>595</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1100</v>
      </c>
      <c r="B136" s="84" t="s">
        <v>1106</v>
      </c>
      <c r="C136" s="86" t="s">
        <v>1107</v>
      </c>
      <c r="D136" s="88" t="s">
        <v>1108</v>
      </c>
      <c r="E136" s="88" t="s">
        <v>1109</v>
      </c>
      <c r="F136" s="89" t="s">
        <v>712</v>
      </c>
      <c r="G136" s="89" t="s">
        <v>653</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1100</v>
      </c>
      <c r="B137" s="84" t="s">
        <v>1110</v>
      </c>
      <c r="C137" s="86" t="s">
        <v>1111</v>
      </c>
      <c r="D137" s="88" t="s">
        <v>1112</v>
      </c>
      <c r="E137" s="88" t="s">
        <v>1113</v>
      </c>
      <c r="F137" s="89" t="s">
        <v>737</v>
      </c>
      <c r="G137" s="89" t="s">
        <v>653</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1100</v>
      </c>
      <c r="B138" s="84" t="s">
        <v>1114</v>
      </c>
      <c r="C138" s="86" t="s">
        <v>1115</v>
      </c>
      <c r="D138" s="88" t="s">
        <v>1116</v>
      </c>
      <c r="E138" s="88" t="s">
        <v>1117</v>
      </c>
      <c r="F138" s="89" t="s">
        <v>712</v>
      </c>
      <c r="G138" s="89" t="s">
        <v>653</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1100</v>
      </c>
      <c r="B139" s="84" t="s">
        <v>1118</v>
      </c>
      <c r="C139" s="86" t="s">
        <v>1119</v>
      </c>
      <c r="D139" s="88" t="s">
        <v>1120</v>
      </c>
      <c r="E139" s="88" t="s">
        <v>1121</v>
      </c>
      <c r="F139" s="89" t="s">
        <v>737</v>
      </c>
      <c r="G139" s="89" t="s">
        <v>653</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1100</v>
      </c>
      <c r="B140" s="84" t="s">
        <v>1122</v>
      </c>
      <c r="C140" s="86" t="s">
        <v>1123</v>
      </c>
      <c r="D140" s="88" t="s">
        <v>1124</v>
      </c>
      <c r="E140" s="88" t="s">
        <v>1125</v>
      </c>
      <c r="F140" s="89" t="s">
        <v>652</v>
      </c>
      <c r="G140" s="89" t="s">
        <v>653</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1100</v>
      </c>
      <c r="B141" s="84" t="s">
        <v>1126</v>
      </c>
      <c r="C141" s="86" t="s">
        <v>1127</v>
      </c>
      <c r="D141" s="88" t="s">
        <v>1128</v>
      </c>
      <c r="E141" s="88" t="s">
        <v>1129</v>
      </c>
      <c r="F141" s="89" t="s">
        <v>652</v>
      </c>
      <c r="G141" s="89" t="s">
        <v>637</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1130</v>
      </c>
      <c r="B142" s="83">
        <v>16</v>
      </c>
      <c r="C142" s="85" t="s">
        <v>21</v>
      </c>
      <c r="D142" s="87" t="s">
        <v>1131</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1130</v>
      </c>
      <c r="B143" s="84" t="s">
        <v>1132</v>
      </c>
      <c r="C143" s="86" t="s">
        <v>1133</v>
      </c>
      <c r="D143" s="88" t="s">
        <v>1134</v>
      </c>
      <c r="E143" s="88" t="s">
        <v>1135</v>
      </c>
      <c r="F143" s="89" t="s">
        <v>712</v>
      </c>
      <c r="G143" s="89" t="s">
        <v>653</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1130</v>
      </c>
      <c r="B144" s="84" t="s">
        <v>1136</v>
      </c>
      <c r="C144" s="86" t="s">
        <v>1137</v>
      </c>
      <c r="D144" s="88" t="s">
        <v>1138</v>
      </c>
      <c r="E144" s="88" t="s">
        <v>1139</v>
      </c>
      <c r="F144" s="89" t="s">
        <v>712</v>
      </c>
      <c r="G144" s="89" t="s">
        <v>653</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1130</v>
      </c>
      <c r="B145" s="84" t="s">
        <v>1140</v>
      </c>
      <c r="C145" s="86" t="s">
        <v>1141</v>
      </c>
      <c r="D145" s="88" t="s">
        <v>1142</v>
      </c>
      <c r="E145" s="88" t="s">
        <v>1143</v>
      </c>
      <c r="F145" s="89" t="s">
        <v>620</v>
      </c>
      <c r="G145" s="89" t="s">
        <v>605</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1130</v>
      </c>
      <c r="B146" s="84" t="s">
        <v>1144</v>
      </c>
      <c r="C146" s="86" t="s">
        <v>1145</v>
      </c>
      <c r="D146" s="88" t="s">
        <v>1146</v>
      </c>
      <c r="E146" s="88" t="s">
        <v>1147</v>
      </c>
      <c r="F146" s="89" t="s">
        <v>620</v>
      </c>
      <c r="G146" s="89" t="s">
        <v>595</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1130</v>
      </c>
      <c r="B147" s="84" t="s">
        <v>1148</v>
      </c>
      <c r="C147" s="86" t="s">
        <v>1149</v>
      </c>
      <c r="D147" s="88" t="s">
        <v>1150</v>
      </c>
      <c r="E147" s="88" t="s">
        <v>1151</v>
      </c>
      <c r="F147" s="89" t="s">
        <v>620</v>
      </c>
      <c r="G147" s="89" t="s">
        <v>637</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1130</v>
      </c>
      <c r="B148" s="84" t="s">
        <v>1152</v>
      </c>
      <c r="C148" s="86" t="s">
        <v>1153</v>
      </c>
      <c r="D148" s="88" t="s">
        <v>1154</v>
      </c>
      <c r="E148" s="88" t="s">
        <v>1155</v>
      </c>
      <c r="F148" s="89" t="s">
        <v>712</v>
      </c>
      <c r="G148" s="89" t="s">
        <v>653</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1130</v>
      </c>
      <c r="B149" s="84" t="s">
        <v>1156</v>
      </c>
      <c r="C149" s="86" t="s">
        <v>1157</v>
      </c>
      <c r="D149" s="88" t="s">
        <v>1158</v>
      </c>
      <c r="E149" s="88" t="s">
        <v>1159</v>
      </c>
      <c r="F149" s="89" t="s">
        <v>620</v>
      </c>
      <c r="G149" s="89" t="s">
        <v>637</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1130</v>
      </c>
      <c r="B150" s="84" t="s">
        <v>1160</v>
      </c>
      <c r="C150" s="86" t="s">
        <v>1161</v>
      </c>
      <c r="D150" s="88" t="s">
        <v>1162</v>
      </c>
      <c r="E150" s="88" t="s">
        <v>1163</v>
      </c>
      <c r="F150" s="89" t="s">
        <v>866</v>
      </c>
      <c r="G150" s="89" t="s">
        <v>637</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1130</v>
      </c>
      <c r="B151" s="84" t="s">
        <v>1164</v>
      </c>
      <c r="C151" s="86" t="s">
        <v>1165</v>
      </c>
      <c r="D151" s="88" t="s">
        <v>1166</v>
      </c>
      <c r="E151" s="88" t="s">
        <v>1167</v>
      </c>
      <c r="F151" s="89" t="s">
        <v>737</v>
      </c>
      <c r="G151" s="89" t="s">
        <v>637</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1130</v>
      </c>
      <c r="B152" s="84" t="s">
        <v>1168</v>
      </c>
      <c r="C152" s="86" t="s">
        <v>1169</v>
      </c>
      <c r="D152" s="88" t="s">
        <v>1170</v>
      </c>
      <c r="E152" s="88" t="s">
        <v>1171</v>
      </c>
      <c r="F152" s="89" t="s">
        <v>620</v>
      </c>
      <c r="G152" s="89" t="s">
        <v>637</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1130</v>
      </c>
      <c r="B153" s="84" t="s">
        <v>1172</v>
      </c>
      <c r="C153" s="86" t="s">
        <v>1173</v>
      </c>
      <c r="D153" s="88" t="s">
        <v>1174</v>
      </c>
      <c r="E153" s="88" t="s">
        <v>1175</v>
      </c>
      <c r="F153" s="89" t="s">
        <v>620</v>
      </c>
      <c r="G153" s="89" t="s">
        <v>637</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1130</v>
      </c>
      <c r="B154" s="84" t="s">
        <v>1176</v>
      </c>
      <c r="C154" s="86" t="s">
        <v>1177</v>
      </c>
      <c r="D154" s="88" t="s">
        <v>1178</v>
      </c>
      <c r="E154" s="88" t="s">
        <v>1179</v>
      </c>
      <c r="F154" s="89" t="s">
        <v>620</v>
      </c>
      <c r="G154" s="89" t="s">
        <v>637</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1130</v>
      </c>
      <c r="B155" s="84" t="s">
        <v>1180</v>
      </c>
      <c r="C155" s="86" t="s">
        <v>1181</v>
      </c>
      <c r="D155" s="88" t="s">
        <v>1182</v>
      </c>
      <c r="E155" s="88" t="s">
        <v>1183</v>
      </c>
      <c r="F155" s="89" t="s">
        <v>620</v>
      </c>
      <c r="G155" s="89" t="s">
        <v>605</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1130</v>
      </c>
      <c r="B156" s="84" t="s">
        <v>1184</v>
      </c>
      <c r="C156" s="86" t="s">
        <v>1185</v>
      </c>
      <c r="D156" s="88" t="s">
        <v>1186</v>
      </c>
      <c r="E156" s="88" t="s">
        <v>1187</v>
      </c>
      <c r="F156" s="89" t="s">
        <v>620</v>
      </c>
      <c r="G156" s="89" t="s">
        <v>637</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1188</v>
      </c>
      <c r="B157" s="83">
        <v>17</v>
      </c>
      <c r="C157" s="85" t="s">
        <v>21</v>
      </c>
      <c r="D157" s="87" t="s">
        <v>1189</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1188</v>
      </c>
      <c r="B158" s="84" t="s">
        <v>1190</v>
      </c>
      <c r="C158" s="86" t="s">
        <v>1191</v>
      </c>
      <c r="D158" s="88" t="s">
        <v>1192</v>
      </c>
      <c r="E158" s="88" t="s">
        <v>1193</v>
      </c>
      <c r="F158" s="89" t="s">
        <v>737</v>
      </c>
      <c r="G158" s="89" t="s">
        <v>600</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1188</v>
      </c>
      <c r="B159" s="84" t="s">
        <v>1194</v>
      </c>
      <c r="C159" s="86" t="s">
        <v>1195</v>
      </c>
      <c r="D159" s="88" t="s">
        <v>1196</v>
      </c>
      <c r="E159" s="88" t="s">
        <v>1197</v>
      </c>
      <c r="F159" s="89" t="s">
        <v>712</v>
      </c>
      <c r="G159" s="89" t="s">
        <v>653</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1188</v>
      </c>
      <c r="B160" s="84" t="s">
        <v>1198</v>
      </c>
      <c r="C160" s="86" t="s">
        <v>1199</v>
      </c>
      <c r="D160" s="88" t="s">
        <v>1200</v>
      </c>
      <c r="E160" s="88" t="s">
        <v>1201</v>
      </c>
      <c r="F160" s="89" t="s">
        <v>712</v>
      </c>
      <c r="G160" s="89" t="s">
        <v>653</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1188</v>
      </c>
      <c r="B161" s="84" t="s">
        <v>1202</v>
      </c>
      <c r="C161" s="86" t="s">
        <v>1203</v>
      </c>
      <c r="D161" s="88" t="s">
        <v>1204</v>
      </c>
      <c r="E161" s="88" t="s">
        <v>1205</v>
      </c>
      <c r="F161" s="89" t="s">
        <v>712</v>
      </c>
      <c r="G161" s="89" t="s">
        <v>653</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1188</v>
      </c>
      <c r="B162" s="84" t="s">
        <v>1206</v>
      </c>
      <c r="C162" s="86" t="s">
        <v>1207</v>
      </c>
      <c r="D162" s="88" t="s">
        <v>1208</v>
      </c>
      <c r="E162" s="88" t="s">
        <v>1209</v>
      </c>
      <c r="F162" s="89" t="s">
        <v>737</v>
      </c>
      <c r="G162" s="89" t="s">
        <v>600</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1188</v>
      </c>
      <c r="B163" s="84" t="s">
        <v>1210</v>
      </c>
      <c r="C163" s="86" t="s">
        <v>1211</v>
      </c>
      <c r="D163" s="88" t="s">
        <v>1212</v>
      </c>
      <c r="E163" s="88" t="s">
        <v>1213</v>
      </c>
      <c r="F163" s="89" t="s">
        <v>737</v>
      </c>
      <c r="G163" s="89" t="s">
        <v>600</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1188</v>
      </c>
      <c r="B164" s="84" t="s">
        <v>1214</v>
      </c>
      <c r="C164" s="86" t="s">
        <v>1215</v>
      </c>
      <c r="D164" s="88" t="s">
        <v>1216</v>
      </c>
      <c r="E164" s="88" t="s">
        <v>1217</v>
      </c>
      <c r="F164" s="89" t="s">
        <v>737</v>
      </c>
      <c r="G164" s="89" t="s">
        <v>969</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1188</v>
      </c>
      <c r="B165" s="84" t="s">
        <v>1218</v>
      </c>
      <c r="C165" s="86" t="s">
        <v>1219</v>
      </c>
      <c r="D165" s="88" t="s">
        <v>1220</v>
      </c>
      <c r="E165" s="88" t="s">
        <v>1221</v>
      </c>
      <c r="F165" s="89" t="s">
        <v>737</v>
      </c>
      <c r="G165" s="89" t="s">
        <v>969</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1188</v>
      </c>
      <c r="B166" s="84" t="s">
        <v>1222</v>
      </c>
      <c r="C166" s="86" t="s">
        <v>1223</v>
      </c>
      <c r="D166" s="88" t="s">
        <v>1224</v>
      </c>
      <c r="E166" s="88" t="s">
        <v>1225</v>
      </c>
      <c r="F166" s="89" t="s">
        <v>712</v>
      </c>
      <c r="G166" s="89" t="s">
        <v>969</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1226</v>
      </c>
      <c r="B167" s="83">
        <v>18</v>
      </c>
      <c r="C167" s="85" t="s">
        <v>21</v>
      </c>
      <c r="D167" s="87" t="s">
        <v>1227</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1226</v>
      </c>
      <c r="B168" s="84" t="s">
        <v>1228</v>
      </c>
      <c r="C168" s="86" t="s">
        <v>1229</v>
      </c>
      <c r="D168" s="88" t="s">
        <v>1230</v>
      </c>
      <c r="E168" s="88" t="s">
        <v>1231</v>
      </c>
      <c r="F168" s="89" t="s">
        <v>712</v>
      </c>
      <c r="G168" s="89" t="s">
        <v>653</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1226</v>
      </c>
      <c r="B169" s="84" t="s">
        <v>1232</v>
      </c>
      <c r="C169" s="86" t="s">
        <v>1233</v>
      </c>
      <c r="D169" s="88" t="s">
        <v>1234</v>
      </c>
      <c r="E169" s="88" t="s">
        <v>1235</v>
      </c>
      <c r="F169" s="89" t="s">
        <v>866</v>
      </c>
      <c r="G169" s="89" t="s">
        <v>605</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1226</v>
      </c>
      <c r="B170" s="84" t="s">
        <v>1236</v>
      </c>
      <c r="C170" s="86" t="s">
        <v>1237</v>
      </c>
      <c r="D170" s="88" t="s">
        <v>1238</v>
      </c>
      <c r="E170" s="88" t="s">
        <v>1239</v>
      </c>
      <c r="F170" s="89" t="s">
        <v>866</v>
      </c>
      <c r="G170" s="89" t="s">
        <v>637</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1226</v>
      </c>
      <c r="B171" s="84" t="s">
        <v>1240</v>
      </c>
      <c r="C171" s="86" t="s">
        <v>1241</v>
      </c>
      <c r="D171" s="88" t="s">
        <v>1242</v>
      </c>
      <c r="E171" s="88" t="s">
        <v>1243</v>
      </c>
      <c r="F171" s="89" t="s">
        <v>866</v>
      </c>
      <c r="G171" s="89" t="s">
        <v>637</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1226</v>
      </c>
      <c r="B172" s="94" t="s">
        <v>1244</v>
      </c>
      <c r="C172" s="95" t="s">
        <v>1245</v>
      </c>
      <c r="D172" s="96" t="s">
        <v>1246</v>
      </c>
      <c r="E172" s="96" t="s">
        <v>1247</v>
      </c>
      <c r="F172" s="97" t="s">
        <v>866</v>
      </c>
      <c r="G172" s="97" t="s">
        <v>605</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319</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IFERROR(INDEX('Recommendations'!$H$2:$H$94, MATCH(J2,'Recommendations'!$A$2:$A$94,0))="Implemented", FALSE))</xm:f>
            <x14:dxf>
              <font>
                <color rgb="FF000000"/>
              </font>
              <fill>
                <patternFill>
                  <bgColor rgb="FF3C7D22"/>
                </patternFill>
              </fill>
            </x14:dxf>
          </x14:cfRule>
          <x14:cfRule type="expression" priority="2" id="{00000000-000E-0000-0400-000002000000}">
            <xm:f>AND(J2&lt;&gt;"", IFERROR(INDEX('Recommendations'!$H$2:$H$94, MATCH(J2,'Recommendations'!$A$2:$A$94,0))="Compensated", FALSE))</xm:f>
            <x14:dxf>
              <font>
                <color rgb="FF000000"/>
              </font>
              <fill>
                <patternFill>
                  <bgColor rgb="FFC6E0B4"/>
                </patternFill>
              </fill>
            </x14:dxf>
          </x14:cfRule>
          <x14:cfRule type="expression" priority="3" id="{00000000-000E-0000-0400-000003000000}">
            <xm:f>AND(J2&lt;&gt;"", IFERROR(INDEX('Recommendations'!$H$2:$H$94, MATCH(J2,'Recommendations'!$A$2:$A$94,0))="Testing", FALSE))</xm:f>
            <x14:dxf>
              <font>
                <color rgb="FF000000"/>
              </font>
              <fill>
                <patternFill>
                  <bgColor rgb="FFFFC000"/>
                </patternFill>
              </fill>
            </x14:dxf>
          </x14:cfRule>
          <x14:cfRule type="expression" priority="4" id="{00000000-000E-0000-0400-000004000000}">
            <xm:f>AND(J2&lt;&gt;"", IFERROR(INDEX('Recommendations'!$H$2:$H$94, MATCH(J2,'Recommendations'!$A$2:$A$94,0))="Failed", FALSE))</xm:f>
            <x14:dxf>
              <font>
                <color rgb="FF000000"/>
              </font>
              <fill>
                <patternFill>
                  <bgColor rgb="FFD82891"/>
                </patternFill>
              </fill>
            </x14:dxf>
          </x14:cfRule>
          <x14:cfRule type="expression" priority="5" id="{00000000-000E-0000-0400-000005000000}">
            <xm:f>AND(J2&lt;&gt;"", IFERROR(INDEX('Recommendations'!$H$2:$H$94, MATCH(J2,'Recommendations'!$A$2:$A$94,0))="Risk Accepted", FALSE))</xm:f>
            <x14:dxf>
              <font>
                <color rgb="FF000000"/>
              </font>
              <fill>
                <patternFill>
                  <bgColor rgb="FFD9D9D9"/>
                </patternFill>
              </fill>
            </x14:dxf>
          </x14:cfRule>
          <x14:cfRule type="expression" priority="6" id="{00000000-000E-0000-0400-000006000000}">
            <xm:f>AND(J2&lt;&gt;"", IFERROR(INDEX('Recommendations'!$H$2:$H$94, MATCH(J2,'Recommendations'!$A$2:$A$94,0))="N/A",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Android 16 Security Technical Implementation Guide - SHGIR</dc:title>
  <dc:subject>Generated on: 2026-06-08 13:45:00</dc:subject>
  <dc:creator>Anicet Fopa Tchoffo</dc:creator>
  <cp:keywords>Baseline;Hardening;DISA;STIG</cp:keywords>
  <dc:description>Baseline Developed By: Samsung and Defense Information Systems Agency (DISA) for the US DoD</dc:description>
  <cp:lastModifiedBy>Anicet Fopa Tchoffo</cp:lastModifiedBy>
  <dcterms:modified xsi:type="dcterms:W3CDTF">2026-06-08T12:45:07Z</dcterms:modified>
  <cp:category>DISA-STIG</cp:category>
  <cp:contentStatus>Draft</cp:contentStatus>
</cp:coreProperties>
</file>