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19257700D9B3E95F535C72FDCA16C3630867D5EA" xr6:coauthVersionLast="47" xr6:coauthVersionMax="47" xr10:uidLastSave="{3C09B01F-E6A2-4713-B38F-C257CA7A404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F112" i="3" s="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F73" i="3"/>
  <c r="E81" i="3" s="1"/>
  <c r="E73" i="3"/>
  <c r="D73" i="3"/>
  <c r="C73" i="3"/>
  <c r="E72" i="3"/>
  <c r="F72" i="3" s="1"/>
  <c r="D72" i="3"/>
  <c r="C72" i="3"/>
  <c r="E71" i="3"/>
  <c r="D71" i="3"/>
  <c r="C71" i="3"/>
  <c r="W123" i="3" s="1"/>
  <c r="F70" i="3"/>
  <c r="V151" i="3" s="1"/>
  <c r="E70" i="3"/>
  <c r="D70" i="3"/>
  <c r="C70" i="3"/>
  <c r="U123" i="3" s="1"/>
  <c r="F69" i="3"/>
  <c r="E77" i="3" s="1"/>
  <c r="E69" i="3"/>
  <c r="D69" i="3"/>
  <c r="C69" i="3"/>
  <c r="S123" i="3" s="1"/>
  <c r="E54" i="3"/>
  <c r="D54" i="3"/>
  <c r="C54" i="3"/>
  <c r="F54" i="3" s="1"/>
  <c r="E53" i="3"/>
  <c r="D53" i="3"/>
  <c r="C53" i="3"/>
  <c r="F53" i="3" s="1"/>
  <c r="E52" i="3"/>
  <c r="D52" i="3"/>
  <c r="C52" i="3"/>
  <c r="F52" i="3" s="1"/>
  <c r="E34" i="3"/>
  <c r="D34" i="3"/>
  <c r="F34" i="3" s="1"/>
  <c r="C34" i="3"/>
  <c r="E33" i="3"/>
  <c r="D33" i="3"/>
  <c r="C33" i="3"/>
  <c r="F33" i="3" s="1"/>
  <c r="E32" i="3"/>
  <c r="D32" i="3"/>
  <c r="C32" i="3"/>
  <c r="F32" i="3" s="1"/>
  <c r="E31" i="3"/>
  <c r="D31" i="3"/>
  <c r="C31" i="3"/>
  <c r="F31" i="3" s="1"/>
  <c r="E30" i="3"/>
  <c r="D30" i="3"/>
  <c r="F30" i="3" s="1"/>
  <c r="C30" i="3"/>
  <c r="E29" i="3"/>
  <c r="D29" i="3"/>
  <c r="C29" i="3"/>
  <c r="F29" i="3" s="1"/>
  <c r="F16" i="3"/>
  <c r="R151" i="3" s="1"/>
  <c r="E16" i="3"/>
  <c r="D16" i="3"/>
  <c r="C16" i="3"/>
  <c r="Q123" i="3" s="1"/>
  <c r="C9" i="3"/>
  <c r="D9" i="3" s="1"/>
  <c r="D8" i="3"/>
  <c r="C8" i="3"/>
  <c r="D42" i="3" l="1"/>
  <c r="E42" i="3"/>
  <c r="C42" i="3"/>
  <c r="E98" i="3"/>
  <c r="D98" i="3"/>
  <c r="C98" i="3"/>
  <c r="E40" i="3"/>
  <c r="D40" i="3"/>
  <c r="C40" i="3"/>
  <c r="G112" i="3"/>
  <c r="E97" i="3"/>
  <c r="D97" i="3"/>
  <c r="C97" i="3"/>
  <c r="E41" i="3"/>
  <c r="D41" i="3"/>
  <c r="C41" i="3"/>
  <c r="E100" i="3"/>
  <c r="D100" i="3"/>
  <c r="C100" i="3"/>
  <c r="E43" i="3"/>
  <c r="D43" i="3"/>
  <c r="C43" i="3"/>
  <c r="D38" i="3"/>
  <c r="C38" i="3"/>
  <c r="E38" i="3"/>
  <c r="E80" i="3"/>
  <c r="D80" i="3"/>
  <c r="C80" i="3"/>
  <c r="E60" i="3"/>
  <c r="D60" i="3"/>
  <c r="C60" i="3"/>
  <c r="E58" i="3"/>
  <c r="D58" i="3"/>
  <c r="C58" i="3"/>
  <c r="E39" i="3"/>
  <c r="D39" i="3"/>
  <c r="C39" i="3"/>
  <c r="E99" i="3"/>
  <c r="D99" i="3"/>
  <c r="C99" i="3"/>
  <c r="C59" i="3"/>
  <c r="D59" i="3"/>
  <c r="E59" i="3"/>
  <c r="R127" i="3"/>
  <c r="R132" i="3"/>
  <c r="R137" i="3"/>
  <c r="R142" i="3"/>
  <c r="R147" i="3"/>
  <c r="R152" i="3"/>
  <c r="C7" i="3"/>
  <c r="D7" i="3" s="1"/>
  <c r="D78" i="3"/>
  <c r="T127" i="3"/>
  <c r="T132" i="3"/>
  <c r="T137" i="3"/>
  <c r="T142" i="3"/>
  <c r="T147" i="3"/>
  <c r="T152" i="3"/>
  <c r="E78" i="3"/>
  <c r="V127" i="3"/>
  <c r="V132" i="3"/>
  <c r="V137" i="3"/>
  <c r="V142" i="3"/>
  <c r="V147" i="3"/>
  <c r="V152" i="3"/>
  <c r="R128" i="3"/>
  <c r="R133" i="3"/>
  <c r="R138" i="3"/>
  <c r="R143" i="3"/>
  <c r="R148" i="3"/>
  <c r="R153" i="3"/>
  <c r="T128" i="3"/>
  <c r="T133" i="3"/>
  <c r="T138" i="3"/>
  <c r="T143" i="3"/>
  <c r="T148" i="3"/>
  <c r="T153" i="3"/>
  <c r="V128" i="3"/>
  <c r="V133" i="3"/>
  <c r="V138" i="3"/>
  <c r="V143" i="3"/>
  <c r="V148" i="3"/>
  <c r="V153" i="3"/>
  <c r="R129" i="3"/>
  <c r="R134" i="3"/>
  <c r="R139" i="3"/>
  <c r="R144" i="3"/>
  <c r="R149" i="3"/>
  <c r="R154" i="3"/>
  <c r="F71" i="3"/>
  <c r="C81" i="3"/>
  <c r="T129" i="3"/>
  <c r="T134" i="3"/>
  <c r="T139" i="3"/>
  <c r="T144" i="3"/>
  <c r="T149" i="3"/>
  <c r="T154" i="3"/>
  <c r="D81" i="3"/>
  <c r="V129" i="3"/>
  <c r="V134" i="3"/>
  <c r="V139" i="3"/>
  <c r="V144" i="3"/>
  <c r="V149" i="3"/>
  <c r="V154" i="3"/>
  <c r="C20" i="3"/>
  <c r="R125" i="3"/>
  <c r="R130" i="3"/>
  <c r="R135" i="3"/>
  <c r="R140" i="3"/>
  <c r="R145" i="3"/>
  <c r="R150" i="3"/>
  <c r="R155" i="3"/>
  <c r="E20" i="3"/>
  <c r="T125" i="3"/>
  <c r="T130" i="3"/>
  <c r="T135" i="3"/>
  <c r="T140" i="3"/>
  <c r="T145" i="3"/>
  <c r="T150" i="3"/>
  <c r="T155" i="3"/>
  <c r="V125" i="3"/>
  <c r="V130" i="3"/>
  <c r="V135" i="3"/>
  <c r="V140" i="3"/>
  <c r="V145" i="3"/>
  <c r="V150" i="3"/>
  <c r="V155" i="3"/>
  <c r="D20" i="3"/>
  <c r="R126" i="3"/>
  <c r="R131" i="3"/>
  <c r="R136" i="3"/>
  <c r="R141" i="3"/>
  <c r="R146" i="3"/>
  <c r="C77" i="3"/>
  <c r="T126" i="3"/>
  <c r="T131" i="3"/>
  <c r="T136" i="3"/>
  <c r="T141" i="3"/>
  <c r="T146" i="3"/>
  <c r="T151" i="3"/>
  <c r="D77" i="3"/>
  <c r="V126" i="3"/>
  <c r="V131" i="3"/>
  <c r="V136" i="3"/>
  <c r="V141" i="3"/>
  <c r="V146" i="3"/>
  <c r="X151" i="3" l="1"/>
  <c r="X146" i="3"/>
  <c r="X141" i="3"/>
  <c r="X136" i="3"/>
  <c r="X131" i="3"/>
  <c r="X126" i="3"/>
  <c r="X155" i="3"/>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Samsung Android must be configured to not display the following (Work Environment) notifications when the device is locked: all notifications.</t>
        </r>
      </text>
    </comment>
    <comment ref="J13" authorId="0" shapeId="0" xr:uid="{00000000-0006-0000-0400-000002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K13" authorId="0" shapeId="0" xr:uid="{00000000-0006-0000-0400-000005000000}">
      <text>
        <r>
          <rPr>
            <sz val="11"/>
            <rFont val="Calibri"/>
          </rPr>
          <t>Samsung Android must be configured to disable developer modes.</t>
        </r>
      </text>
    </comment>
    <comment ref="L13" authorId="0" shapeId="0" xr:uid="{00000000-0006-0000-0400-000003000000}">
      <text>
        <r>
          <rPr>
            <sz val="11"/>
            <rFont val="Calibri"/>
          </rPr>
          <t>The Samsung Android Work Environment must be configured to prevent users from adding personal email accounts to the work email app.</t>
        </r>
      </text>
    </comment>
    <comment ref="M13" authorId="0" shapeId="0" xr:uid="{00000000-0006-0000-0400-000004000000}">
      <text>
        <r>
          <rPr>
            <sz val="11"/>
            <rFont val="Calibri"/>
          </rPr>
          <t>Samsung Android Work Environment must be configured to disable the Auto Fill services.</t>
        </r>
      </text>
    </comment>
    <comment ref="J14" authorId="0" shapeId="0" xr:uid="{00000000-0006-0000-0400-000006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K14" authorId="0" shapeId="0" xr:uid="{00000000-0006-0000-0400-000007000000}">
      <text>
        <r>
          <rPr>
            <sz val="11"/>
            <rFont val="Calibri"/>
          </rPr>
          <t>The Samsung Android Work Environment must be configured to prevent users from adding personal email accounts to the work email app.</t>
        </r>
      </text>
    </comment>
    <comment ref="J19" authorId="0" shapeId="0" xr:uid="{00000000-0006-0000-0400-000008000000}">
      <text>
        <r>
          <rPr>
            <sz val="11"/>
            <rFont val="Calibri"/>
          </rPr>
          <t>Samsung Android Work Environment must be configured to disable exceptions to the access control policy that prevents application processes, groups of application processes from accessing all, private data stored by other application processes, groups of application processes. - Disable Move files to personal</t>
        </r>
      </text>
    </comment>
    <comment ref="K19" authorId="0" shapeId="0" xr:uid="{00000000-0006-0000-0400-000009000000}">
      <text>
        <r>
          <rPr>
            <sz val="11"/>
            <rFont val="Calibri"/>
          </rPr>
          <t>Samsung Android Work Environment must be configured to disable exceptions to the access control policy that prevents application processes, groups of application processes from accessing all, private data stored by other application processes, groups of application processes. - Disable Copy and Paste data</t>
        </r>
      </text>
    </comment>
    <comment ref="L19" authorId="0" shapeId="0" xr:uid="{00000000-0006-0000-0400-00000A000000}">
      <text>
        <r>
          <rPr>
            <sz val="11"/>
            <rFont val="Calibri"/>
          </rPr>
          <t>Samsung Android Work Environment must be configured to disable exceptions to the access control policy that prevents application processes, groups of application processes from accessing all, private data stored by other application processes, groups of application processes. - Disable Sync Calendar to personal</t>
        </r>
      </text>
    </comment>
    <comment ref="J22" authorId="0" shapeId="0" xr:uid="{00000000-0006-0000-0400-00000B000000}">
      <text>
        <r>
          <rPr>
            <sz val="11"/>
            <rFont val="Calibri"/>
          </rPr>
          <t>The Samsung Android Work Environment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K22" authorId="0" shapeId="0" xr:uid="{00000000-0006-0000-0400-00000D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L22" authorId="0" shapeId="0" xr:uid="{00000000-0006-0000-0400-00000E000000}">
      <text>
        <r>
          <rPr>
            <sz val="11"/>
            <rFont val="Calibri"/>
          </rPr>
          <t>Samsung Android must be configured to enable encryption for data at rest on removable storage media or alternatively, the use of removable storage media must be disabled.</t>
        </r>
      </text>
    </comment>
    <comment ref="M22" authorId="0" shapeId="0" xr:uid="{00000000-0006-0000-0400-00000F000000}">
      <text>
        <r>
          <rPr>
            <sz val="11"/>
            <rFont val="Calibri"/>
          </rPr>
          <t>Samsung Android must be configured to disable USB mass storage mode.</t>
        </r>
      </text>
    </comment>
    <comment ref="N22" authorId="0" shapeId="0" xr:uid="{00000000-0006-0000-0400-00000C000000}">
      <text>
        <r>
          <rPr>
            <sz val="11"/>
            <rFont val="Calibri"/>
          </rPr>
          <t>Samsung Android must be configured to enforce a USB host mode exception list. Note: This configuration allows DeX mode (with input devices), which is DoD-approved for use.</t>
        </r>
      </text>
    </comment>
    <comment ref="J26" authorId="0" shapeId="0" xr:uid="{00000000-0006-0000-0400-000010000000}">
      <text>
        <r>
          <rPr>
            <sz val="11"/>
            <rFont val="Calibri"/>
          </rPr>
          <t>Samsung Android must [not accept the certificate] when it cannot establish a connection to determine the validity of a certificate.</t>
        </r>
      </text>
    </comment>
    <comment ref="K26" authorId="0" shapeId="0" xr:uid="{00000000-0006-0000-0400-000011000000}">
      <text>
        <r>
          <rPr>
            <sz val="11"/>
            <rFont val="Calibri"/>
          </rPr>
          <t>Samsung Android Work Environment must be configured to enforce that Wi-Fi Sharing is disabled.</t>
        </r>
      </text>
    </comment>
    <comment ref="L26" authorId="0" shapeId="0" xr:uid="{00000000-0006-0000-0400-000012000000}">
      <text>
        <r>
          <rPr>
            <sz val="11"/>
            <rFont val="Calibri"/>
          </rPr>
          <t>Samsung Android Work Environment must have the DoD root and intermediate PKI certificates installed.</t>
        </r>
      </text>
    </comment>
    <comment ref="M26" authorId="0" shapeId="0" xr:uid="{00000000-0006-0000-0400-000013000000}">
      <text>
        <r>
          <rPr>
            <sz val="11"/>
            <rFont val="Calibri"/>
          </rPr>
          <t>Samsung Android Work Environment must allow only the Administrator (management tool) to perform the following management function: install/remove DoD root and intermediate PKI certificates.</t>
        </r>
      </text>
    </comment>
    <comment ref="J27" authorId="0" shapeId="0" xr:uid="{00000000-0006-0000-0400-000014000000}">
      <text>
        <r>
          <rPr>
            <sz val="11"/>
            <rFont val="Calibri"/>
          </rPr>
          <t>The Samsung Android Work Environment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K27" authorId="0" shapeId="0" xr:uid="{00000000-0006-0000-0400-000015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L27" authorId="0" shapeId="0" xr:uid="{00000000-0006-0000-0400-000016000000}">
      <text>
        <r>
          <rPr>
            <sz val="11"/>
            <rFont val="Calibri"/>
          </rPr>
          <t>Samsung Android must be configured to enable encryption for data at rest on removable storage media or alternatively, the use of removable storage media must be disabled.</t>
        </r>
      </text>
    </comment>
    <comment ref="M27" authorId="0" shapeId="0" xr:uid="{00000000-0006-0000-0400-000017000000}">
      <text>
        <r>
          <rPr>
            <sz val="11"/>
            <rFont val="Calibri"/>
          </rPr>
          <t>Samsung Android must be configured to enforce a USB host mode exception list. Note: This configuration allows DeX mode (with input devices), which is DoD-approved for use.</t>
        </r>
      </text>
    </comment>
    <comment ref="J32" authorId="0" shapeId="0" xr:uid="{00000000-0006-0000-0400-000018000000}">
      <text>
        <r>
          <rPr>
            <sz val="11"/>
            <rFont val="Calibri"/>
          </rPr>
          <t>Samsung Android must be enrolled as a COPE/COBO device.</t>
        </r>
      </text>
    </comment>
    <comment ref="K32" authorId="0" shapeId="0" xr:uid="{00000000-0006-0000-0400-000019000000}">
      <text>
        <r>
          <rPr>
            <sz val="11"/>
            <rFont val="Calibri"/>
          </rPr>
          <t>Samsung Android must be configured to enable Knox CC Mode.</t>
        </r>
      </text>
    </comment>
    <comment ref="L32" authorId="0" shapeId="0" xr:uid="{00000000-0006-0000-0400-00001A000000}">
      <text>
        <r>
          <rPr>
            <sz val="11"/>
            <rFont val="Calibri"/>
          </rPr>
          <t>Samsung Android Work Environment must be configured to enable Certificate Revocation checking.</t>
        </r>
      </text>
    </comment>
    <comment ref="M32" authorId="0" shapeId="0" xr:uid="{00000000-0006-0000-0400-00001B000000}">
      <text>
        <r>
          <rPr>
            <sz val="11"/>
            <rFont val="Calibri"/>
          </rPr>
          <t>Samsung Android must be configured to require the user to present the Password Authentication Factor prior to decryption of protected data, encrypted DEKs, KEKs, and [selection: long-term trusted channel key material, all software-based key storage, no other keys] at startup.</t>
        </r>
      </text>
    </comment>
    <comment ref="J33" authorId="0" shapeId="0" xr:uid="{00000000-0006-0000-0400-00001C000000}">
      <text>
        <r>
          <rPr>
            <sz val="11"/>
            <rFont val="Calibri"/>
          </rPr>
          <t>Samsung Android must be enrolled as a COPE/COBO device.</t>
        </r>
      </text>
    </comment>
    <comment ref="K33" authorId="0" shapeId="0" xr:uid="{00000000-0006-0000-0400-00001D000000}">
      <text>
        <r>
          <rPr>
            <sz val="11"/>
            <rFont val="Calibri"/>
          </rPr>
          <t>Samsung Android must be configured to enable Knox CC Mode.</t>
        </r>
      </text>
    </comment>
    <comment ref="L33" authorId="0" shapeId="0" xr:uid="{00000000-0006-0000-0400-00001E000000}">
      <text>
        <r>
          <rPr>
            <sz val="11"/>
            <rFont val="Calibri"/>
          </rPr>
          <t>Samsung Android Work Environment must be configured to enable Certificate Revocation checking.</t>
        </r>
      </text>
    </comment>
    <comment ref="M33" authorId="0" shapeId="0" xr:uid="{00000000-0006-0000-0400-00001F000000}">
      <text>
        <r>
          <rPr>
            <sz val="11"/>
            <rFont val="Calibri"/>
          </rPr>
          <t>Samsung Android must be configured to require the user to present the Password Authentication Factor prior to decryption of protected data, encrypted DEKs, KEKs, and [selection: long-term trusted channel key material, all software-based key storage, no other keys] at startup.</t>
        </r>
      </text>
    </comment>
    <comment ref="J34" authorId="0" shapeId="0" xr:uid="{00000000-0006-0000-0400-000020000000}">
      <text>
        <r>
          <rPr>
            <sz val="11"/>
            <rFont val="Calibri"/>
          </rPr>
          <t>Samsung Android must be configured to enable a screen-lock policy that will lock the display after a period of inactivity.</t>
        </r>
      </text>
    </comment>
    <comment ref="K34" authorId="0" shapeId="0" xr:uid="{00000000-0006-0000-0400-000021000000}">
      <text>
        <r>
          <rPr>
            <sz val="11"/>
            <rFont val="Calibri"/>
          </rPr>
          <t>Samsung Android must be configured to lock the display after 15 minutes (or less) of inactivity.</t>
        </r>
      </text>
    </comment>
    <comment ref="L34" authorId="0" shapeId="0" xr:uid="{00000000-0006-0000-0400-000022000000}">
      <text>
        <r>
          <rPr>
            <sz val="11"/>
            <rFont val="Calibri"/>
          </rPr>
          <t>Samsung Android must be configured to disable trust agents. Note: This requirement is not applicable (NA) for specific biometric authentication factors included in the product Common Criteria evaluation.</t>
        </r>
      </text>
    </comment>
    <comment ref="M34" authorId="0" shapeId="0" xr:uid="{00000000-0006-0000-0400-000023000000}">
      <text>
        <r>
          <rPr>
            <sz val="11"/>
            <rFont val="Calibri"/>
          </rPr>
          <t>Samsung Android must be configured to disable Face Recognition. Note: This requirement is not applicable (NA) for specific biometric authentication factors included in the product Common Criteria evaluation.</t>
        </r>
      </text>
    </comment>
    <comment ref="J37" authorId="0" shapeId="0" xr:uid="{00000000-0006-0000-0400-000024000000}">
      <text>
        <r>
          <rPr>
            <sz val="11"/>
            <rFont val="Calibri"/>
          </rPr>
          <t>Samsung Android must be configured to not display the following (Work Environment) notifications when the device is locked: all notifications.</t>
        </r>
      </text>
    </comment>
    <comment ref="J38" authorId="0" shapeId="0" xr:uid="{00000000-0006-0000-0400-000025000000}">
      <text>
        <r>
          <rPr>
            <sz val="11"/>
            <rFont val="Calibri"/>
          </rPr>
          <t>Samsung Android must be configured to enforce a minimum password length of six characters.</t>
        </r>
      </text>
    </comment>
    <comment ref="K38" authorId="0" shapeId="0" xr:uid="{00000000-0006-0000-0400-000026000000}">
      <text>
        <r>
          <rPr>
            <sz val="11"/>
            <rFont val="Calibri"/>
          </rPr>
          <t>Samsung Android must be configured to not allow passwords that include more than two repeating or sequential characters.</t>
        </r>
      </text>
    </comment>
    <comment ref="L38" authorId="0" shapeId="0" xr:uid="{00000000-0006-0000-0400-000027000000}">
      <text>
        <r>
          <rPr>
            <sz val="11"/>
            <rFont val="Calibri"/>
          </rPr>
          <t>Samsung Android must be configured to display the DoD advisory warning message at start-up or each time the user unlocks the device.</t>
        </r>
      </text>
    </comment>
    <comment ref="J39" authorId="0" shapeId="0" xr:uid="{00000000-0006-0000-0400-000028000000}">
      <text>
        <r>
          <rPr>
            <sz val="11"/>
            <rFont val="Calibri"/>
          </rPr>
          <t>Samsung Android must be configured to disable developer modes.</t>
        </r>
      </text>
    </comment>
    <comment ref="K39" authorId="0" shapeId="0" xr:uid="{00000000-0006-0000-0400-000029000000}">
      <text>
        <r>
          <rPr>
            <sz val="11"/>
            <rFont val="Calibri"/>
          </rPr>
          <t>Samsung Android must be configured to enable authentication of personal hotspot connections to the device using a pre-shared key.</t>
        </r>
      </text>
    </comment>
    <comment ref="L39" authorId="0" shapeId="0" xr:uid="{00000000-0006-0000-0400-00002A000000}">
      <text>
        <r>
          <rPr>
            <sz val="11"/>
            <rFont val="Calibri"/>
          </rPr>
          <t>Samsung Android must be configured to disallow outgoing beam.</t>
        </r>
      </text>
    </comment>
    <comment ref="J41" authorId="0" shapeId="0" xr:uid="{00000000-0006-0000-0400-00002B000000}">
      <text>
        <r>
          <rPr>
            <sz val="11"/>
            <rFont val="Calibri"/>
          </rPr>
          <t>Samsung Android must be configured to enable a screen-lock policy that will lock the display after a period of inactivity.</t>
        </r>
      </text>
    </comment>
    <comment ref="K41" authorId="0" shapeId="0" xr:uid="{00000000-0006-0000-0400-00002C000000}">
      <text>
        <r>
          <rPr>
            <sz val="11"/>
            <rFont val="Calibri"/>
          </rPr>
          <t>Samsung Android must be configured to lock the display after 15 minutes (or less) of inactivity.</t>
        </r>
      </text>
    </comment>
    <comment ref="L41" authorId="0" shapeId="0" xr:uid="{00000000-0006-0000-0400-00002D000000}">
      <text>
        <r>
          <rPr>
            <sz val="11"/>
            <rFont val="Calibri"/>
          </rPr>
          <t>Samsung Android must be configured to not allow more than 10 consecutive failed authentication attempts.</t>
        </r>
      </text>
    </comment>
    <comment ref="J45" authorId="0" shapeId="0" xr:uid="{00000000-0006-0000-0400-00002E000000}">
      <text>
        <r>
          <rPr>
            <sz val="11"/>
            <rFont val="Calibri"/>
          </rPr>
          <t>Samsung Android must be configured to disable multi-user modes (tablets only).</t>
        </r>
      </text>
    </comment>
    <comment ref="J46" authorId="0" shapeId="0" xr:uid="{00000000-0006-0000-0400-00002F000000}">
      <text>
        <r>
          <rPr>
            <sz val="11"/>
            <rFont val="Calibri"/>
          </rPr>
          <t>Samsung Android must be configured to enforce a minimum password length of six characters.</t>
        </r>
      </text>
    </comment>
    <comment ref="K46" authorId="0" shapeId="0" xr:uid="{00000000-0006-0000-0400-000030000000}">
      <text>
        <r>
          <rPr>
            <sz val="11"/>
            <rFont val="Calibri"/>
          </rPr>
          <t>Samsung Android must be configured to not allow passwords that include more than two repeating or sequential characters.</t>
        </r>
      </text>
    </comment>
    <comment ref="L46" authorId="0" shapeId="0" xr:uid="{00000000-0006-0000-0400-000031000000}">
      <text>
        <r>
          <rPr>
            <sz val="11"/>
            <rFont val="Calibri"/>
          </rPr>
          <t>Samsung Android must be configured to not allow more than 10 consecutive failed authentication attempts.</t>
        </r>
      </text>
    </comment>
    <comment ref="M46" authorId="0" shapeId="0" xr:uid="{00000000-0006-0000-0400-000032000000}">
      <text>
        <r>
          <rPr>
            <sz val="11"/>
            <rFont val="Calibri"/>
          </rPr>
          <t>Samsung Android must be configured to display the DoD advisory warning message at start-up or each time the user unlocks the device.</t>
        </r>
      </text>
    </comment>
    <comment ref="J47" authorId="0" shapeId="0" xr:uid="{00000000-0006-0000-0400-000033000000}">
      <text>
        <r>
          <rPr>
            <sz val="11"/>
            <rFont val="Calibri"/>
          </rPr>
          <t>Samsung Android must be configured to disable multi-user modes (tablets only).</t>
        </r>
      </text>
    </comment>
    <comment ref="J54" authorId="0" shapeId="0" xr:uid="{00000000-0006-0000-0400-000034000000}">
      <text>
        <r>
          <rPr>
            <sz val="11"/>
            <rFont val="Calibri"/>
          </rPr>
          <t>Samsung Android must be configured to disable trust agents. Note: This requirement is not applicable (NA) for specific biometric authentication factors included in the product Common Criteria evaluation.</t>
        </r>
      </text>
    </comment>
    <comment ref="K54" authorId="0" shapeId="0" xr:uid="{00000000-0006-0000-0400-000035000000}">
      <text>
        <r>
          <rPr>
            <sz val="11"/>
            <rFont val="Calibri"/>
          </rPr>
          <t>Samsung Android must be configured to disable Face Recognition. Note: This requirement is not applicable (NA) for specific biometric authentication factors included in the product Common Criteria evaluation.</t>
        </r>
      </text>
    </comment>
    <comment ref="J63" authorId="0" shapeId="0" xr:uid="{00000000-0006-0000-0400-000036000000}">
      <text>
        <r>
          <rPr>
            <sz val="11"/>
            <rFont val="Calibri"/>
          </rPr>
          <t>The Samsung Android device must have the latest available Samsung Android operating system (OS) installed.</t>
        </r>
      </text>
    </comment>
    <comment ref="J64" authorId="0" shapeId="0" xr:uid="{00000000-0006-0000-0400-000037000000}">
      <text>
        <r>
          <rPr>
            <sz val="11"/>
            <rFont val="Calibri"/>
          </rPr>
          <t>The Samsung Android device must have the latest available Samsung Android operating system (OS) installed.</t>
        </r>
      </text>
    </comment>
    <comment ref="J70" authorId="0" shapeId="0" xr:uid="{00000000-0006-0000-0400-000038000000}">
      <text>
        <r>
          <rPr>
            <sz val="11"/>
            <rFont val="Calibri"/>
          </rPr>
          <t>Samsung Android must be configured to enable audit logging.</t>
        </r>
      </text>
    </comment>
    <comment ref="J73" authorId="0" shapeId="0" xr:uid="{00000000-0006-0000-0400-000039000000}">
      <text>
        <r>
          <rPr>
            <sz val="11"/>
            <rFont val="Calibri"/>
          </rPr>
          <t>Samsung Android must be configured to enable audit logging.</t>
        </r>
      </text>
    </comment>
    <comment ref="J83" authorId="0" shapeId="0" xr:uid="{00000000-0006-0000-0400-00003A000000}">
      <text>
        <r>
          <rPr>
            <sz val="11"/>
            <rFont val="Calibri"/>
          </rPr>
          <t>Samsung Android Work Environment must be configured to disable the Auto Fill services.</t>
        </r>
      </text>
    </comment>
    <comment ref="J84" authorId="0" shapeId="0" xr:uid="{00000000-0006-0000-0400-00003B000000}">
      <text>
        <r>
          <rPr>
            <sz val="11"/>
            <rFont val="Calibri"/>
          </rPr>
          <t>Samsung Android Work Environment must be configured to disable the Auto Fill services.</t>
        </r>
      </text>
    </comment>
    <comment ref="J92" authorId="0" shapeId="0" xr:uid="{00000000-0006-0000-0400-00003C000000}">
      <text>
        <r>
          <rPr>
            <sz val="11"/>
            <rFont val="Calibri"/>
          </rPr>
          <t>Samsung Android must be configured to disable USB mass storage mode.</t>
        </r>
      </text>
    </comment>
    <comment ref="J98" authorId="0" shapeId="0" xr:uid="{00000000-0006-0000-0400-00003D000000}">
      <text>
        <r>
          <rPr>
            <sz val="11"/>
            <rFont val="Calibri"/>
          </rPr>
          <t>Samsung Android must be configured to not allow backup of all applications, configuration data to locally connected systems.</t>
        </r>
      </text>
    </comment>
    <comment ref="K98" authorId="0" shapeId="0" xr:uid="{00000000-0006-0000-0400-00003E000000}">
      <text>
        <r>
          <rPr>
            <sz val="11"/>
            <rFont val="Calibri"/>
          </rPr>
          <t>Samsung Android Work Environment must be configured to not allow backup of all applications, configuration data to remote systems (device management backup). - Disable Backup Services</t>
        </r>
      </text>
    </comment>
    <comment ref="L98" authorId="0" shapeId="0" xr:uid="{00000000-0006-0000-0400-00003F000000}">
      <text>
        <r>
          <rPr>
            <sz val="11"/>
            <rFont val="Calibri"/>
          </rPr>
          <t>Samsung Android Work Environment must be configured to not allow backup of all applications, configuration data to remote systems (account management backup). - Disable Data Sync</t>
        </r>
      </text>
    </comment>
    <comment ref="J99" authorId="0" shapeId="0" xr:uid="{00000000-0006-0000-0400-000040000000}">
      <text>
        <r>
          <rPr>
            <sz val="11"/>
            <rFont val="Calibri"/>
          </rPr>
          <t>Samsung Android must be configured to not allow backup of all applications, configuration data to locally connected systems.</t>
        </r>
      </text>
    </comment>
    <comment ref="K99" authorId="0" shapeId="0" xr:uid="{00000000-0006-0000-0400-000041000000}">
      <text>
        <r>
          <rPr>
            <sz val="11"/>
            <rFont val="Calibri"/>
          </rPr>
          <t>Samsung Android Work Environment must be configured to not allow backup of all applications, configuration data to remote systems (device management backup). - Disable Backup Services</t>
        </r>
      </text>
    </comment>
    <comment ref="L99" authorId="0" shapeId="0" xr:uid="{00000000-0006-0000-0400-000042000000}">
      <text>
        <r>
          <rPr>
            <sz val="11"/>
            <rFont val="Calibri"/>
          </rPr>
          <t>Samsung Android Work Environment must be configured to not allow backup of all applications, configuration data to remote systems (account management backup). - Disable Data Sync</t>
        </r>
      </text>
    </comment>
    <comment ref="J109" authorId="0" shapeId="0" xr:uid="{00000000-0006-0000-0400-000043000000}">
      <text>
        <r>
          <rPr>
            <sz val="11"/>
            <rFont val="Calibri"/>
          </rPr>
          <t>Samsung Android Work Environment must be configured to enforce an application installation policy by specifying an application whitelist that restricts applications by the following characteristics: names.</t>
        </r>
      </text>
    </comment>
    <comment ref="K109" authorId="0" shapeId="0" xr:uid="{00000000-0006-0000-0400-000044000000}">
      <text>
        <r>
          <rPr>
            <sz val="11"/>
            <rFont val="Calibri"/>
          </rPr>
          <t>Samsung Android Personal Environment must be configured to enforce the system application disable list.</t>
        </r>
      </text>
    </comment>
    <comment ref="L109" authorId="0" shapeId="0" xr:uid="{00000000-0006-0000-0400-000045000000}">
      <text>
        <r>
          <rPr>
            <sz val="11"/>
            <rFont val="Calibri"/>
          </rPr>
          <t>Samsung Android Work Environment must be configured to enforce the system application disable list.</t>
        </r>
      </text>
    </comment>
    <comment ref="M109" authorId="0" shapeId="0" xr:uid="{00000000-0006-0000-0400-000046000000}">
      <text>
        <r>
          <rPr>
            <sz val="11"/>
            <rFont val="Calibri"/>
          </rPr>
          <t>Samsung Android must be configured to disallow configuration of Date Time.</t>
        </r>
      </text>
    </comment>
    <comment ref="N109" authorId="0" shapeId="0" xr:uid="{00000000-0006-0000-0400-000047000000}">
      <text>
        <r>
          <rPr>
            <sz val="11"/>
            <rFont val="Calibri"/>
          </rPr>
          <t>Samsung Android Work Environment must be configured to enforce that Share Via List is disabled.</t>
        </r>
      </text>
    </comment>
    <comment ref="J110" authorId="0" shapeId="0" xr:uid="{00000000-0006-0000-0400-000048000000}">
      <text>
        <r>
          <rPr>
            <sz val="11"/>
            <rFont val="Calibri"/>
          </rPr>
          <t>Samsung Android Work Environment must be configured to enforce an application installation policy by specifying an application whitelist that restricts applications by the following characteristics: names.</t>
        </r>
      </text>
    </comment>
    <comment ref="K110" authorId="0" shapeId="0" xr:uid="{00000000-0006-0000-0400-00004B000000}">
      <text>
        <r>
          <rPr>
            <sz val="11"/>
            <rFont val="Calibri"/>
          </rPr>
          <t>Samsung Android must be configured to enable authentication of personal hotspot connections to the device using a pre-shared key.</t>
        </r>
      </text>
    </comment>
    <comment ref="L110" authorId="0" shapeId="0" xr:uid="{00000000-0006-0000-0400-00004C000000}">
      <text>
        <r>
          <rPr>
            <sz val="11"/>
            <rFont val="Calibri"/>
          </rPr>
          <t>Samsung Android Personal Environment must be configured to enforce the system application disable list.</t>
        </r>
      </text>
    </comment>
    <comment ref="M110" authorId="0" shapeId="0" xr:uid="{00000000-0006-0000-0400-00004D000000}">
      <text>
        <r>
          <rPr>
            <sz val="11"/>
            <rFont val="Calibri"/>
          </rPr>
          <t>Samsung Android Work Environment must be configured to enforce the system application disable list.</t>
        </r>
      </text>
    </comment>
    <comment ref="N110" authorId="0" shapeId="0" xr:uid="{00000000-0006-0000-0400-00004E000000}">
      <text>
        <r>
          <rPr>
            <sz val="11"/>
            <rFont val="Calibri"/>
          </rPr>
          <t>Samsung Android must be configured to disallow configuration of Date Time.</t>
        </r>
      </text>
    </comment>
    <comment ref="O110" authorId="0" shapeId="0" xr:uid="{00000000-0006-0000-0400-000049000000}">
      <text>
        <r>
          <rPr>
            <sz val="11"/>
            <rFont val="Calibri"/>
          </rPr>
          <t>Samsung Android Work Environment must be configured to enforce that Share Via List is disabled.</t>
        </r>
      </text>
    </comment>
    <comment ref="P110" authorId="0" shapeId="0" xr:uid="{00000000-0006-0000-0400-00004A000000}">
      <text>
        <r>
          <rPr>
            <sz val="11"/>
            <rFont val="Calibri"/>
          </rPr>
          <t>Samsung Android must be configured to disallow outgoing beam.</t>
        </r>
      </text>
    </comment>
    <comment ref="J117" authorId="0" shapeId="0" xr:uid="{00000000-0006-0000-0400-00004F000000}">
      <text>
        <r>
          <rPr>
            <sz val="11"/>
            <rFont val="Calibri"/>
          </rPr>
          <t>Samsung Android must [not accept the certificate] when it cannot establish a connection to determine the validity of a certificate.</t>
        </r>
      </text>
    </comment>
    <comment ref="K117" authorId="0" shapeId="0" xr:uid="{00000000-0006-0000-0400-000050000000}">
      <text>
        <r>
          <rPr>
            <sz val="11"/>
            <rFont val="Calibri"/>
          </rPr>
          <t>Samsung Android Work Environment must be configured to enforce that Wi-Fi Sharing is disabled.</t>
        </r>
      </text>
    </comment>
    <comment ref="L117" authorId="0" shapeId="0" xr:uid="{00000000-0006-0000-0400-000051000000}">
      <text>
        <r>
          <rPr>
            <sz val="11"/>
            <rFont val="Calibri"/>
          </rPr>
          <t>Samsung Android Work Environment must have the DoD root and intermediate PKI certificates installed.</t>
        </r>
      </text>
    </comment>
    <comment ref="M117" authorId="0" shapeId="0" xr:uid="{00000000-0006-0000-0400-000052000000}">
      <text>
        <r>
          <rPr>
            <sz val="11"/>
            <rFont val="Calibri"/>
          </rPr>
          <t>Samsung Android Work Environment must allow only the Administrator (management tool) to perform the following management function: install/remove DoD root and intermediate PKI certificates.</t>
        </r>
      </text>
    </comment>
    <comment ref="J125" authorId="0" shapeId="0" xr:uid="{00000000-0006-0000-0400-000053000000}">
      <text>
        <r>
          <rPr>
            <sz val="11"/>
            <rFont val="Calibri"/>
          </rPr>
          <t>Samsung Android device users must complete required training.</t>
        </r>
      </text>
    </comment>
    <comment ref="J126" authorId="0" shapeId="0" xr:uid="{00000000-0006-0000-0400-000054000000}">
      <text>
        <r>
          <rPr>
            <sz val="11"/>
            <rFont val="Calibri"/>
          </rPr>
          <t>Samsung Android device users must complete required training.</t>
        </r>
      </text>
    </comment>
  </commentList>
</comments>
</file>

<file path=xl/sharedStrings.xml><?xml version="1.0" encoding="utf-8"?>
<sst xmlns="http://schemas.openxmlformats.org/spreadsheetml/2006/main" count="2328" uniqueCount="1157">
  <si>
    <t>Id</t>
  </si>
  <si>
    <t>Title</t>
  </si>
  <si>
    <t>Severity</t>
  </si>
  <si>
    <t>MoSCoW</t>
  </si>
  <si>
    <t>OpsImpact</t>
  </si>
  <si>
    <t>Phase</t>
  </si>
  <si>
    <t>ImplStatus</t>
  </si>
  <si>
    <t>Notes</t>
  </si>
  <si>
    <t>Remediation</t>
  </si>
  <si>
    <t>Description</t>
  </si>
  <si>
    <t>Audit</t>
  </si>
  <si>
    <t>Status</t>
  </si>
  <si>
    <t>LogID</t>
  </si>
  <si>
    <t>V-99913</t>
  </si>
  <si>
    <r>
      <rPr>
        <sz val="11"/>
        <rFont val="Calibri"/>
      </rPr>
      <t>Samsung Android must be configured to enforce a minimum password length of six characters.</t>
    </r>
  </si>
  <si>
    <t>CAT II (Medium)</t>
  </si>
  <si>
    <t>Unassigned</t>
  </si>
  <si>
    <t>Unassessed</t>
  </si>
  <si>
    <t>Pending</t>
  </si>
  <si>
    <t/>
  </si>
  <si>
    <r>
      <rPr>
        <sz val="11"/>
        <color rgb="FF000000"/>
        <rFont val="Calibri"/>
      </rPr>
      <t>Configure Samsung Android to enforce a minimum password length of six characters.</t>
    </r>
    <r>
      <rPr>
        <sz val="11"/>
        <color rgb="FF000000"/>
        <rFont val="Calibri"/>
      </rPr>
      <t xml:space="preserve">
</t>
    </r>
    <r>
      <rPr>
        <sz val="11"/>
        <color rgb="FF000000"/>
        <rFont val="Calibri"/>
      </rPr>
      <t>On the management tool, in the device password requirements section, set the "minimum password length" to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</si>
  <si>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#1a</t>
    </r>
  </si>
  <si>
    <r>
      <rPr>
        <sz val="11"/>
        <color rgb="FF000000"/>
        <rFont val="Calibri"/>
      </rPr>
      <t>Review Samsung Android device configuration settings to determine if the mobile device is enforcing a minimum password length of six characters.</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device password requirements section, verify the "minimum password length" is set to "6".</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t>
    </r>
    <r>
      <rPr>
        <sz val="11"/>
        <color rgb="FF000000"/>
        <rFont val="Calibri"/>
      </rPr>
      <t xml:space="preserve">
</t>
    </r>
    <r>
      <rPr>
        <sz val="11"/>
        <color rgb="FF000000"/>
        <rFont val="Calibri"/>
      </rPr>
      <t>4. Verify the text "PIN must contain at least", followed by a value of at least "6 digits", appears above the PIN entry.</t>
    </r>
    <r>
      <rPr>
        <sz val="11"/>
        <color rgb="FF000000"/>
        <rFont val="Calibri"/>
      </rPr>
      <t xml:space="preserve">
</t>
    </r>
    <r>
      <rPr>
        <sz val="11"/>
        <color rgb="FF000000"/>
        <rFont val="Calibri"/>
      </rPr>
      <t>If on the management tool the "minimum password length" is not set to "6", or on the Samsung Android device the text "PIN must contain at least" is followed by a value of less than "6 digits", this is a finding.</t>
    </r>
  </si>
  <si>
    <t>V-99915</t>
  </si>
  <si>
    <r>
      <rPr>
        <sz val="11"/>
        <rFont val="Calibri"/>
      </rPr>
      <t>Samsung Android must be configured to not allow passwords that include more than two repeating or sequential characters.</t>
    </r>
  </si>
  <si>
    <r>
      <rPr>
        <sz val="11"/>
        <color rgb="FF000000"/>
        <rFont val="Calibri"/>
      </rPr>
      <t>Configure Samsung Android to prevent passwords from containing more than two repeating or sequential characters.</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Require Numeric(Complex) password.</t>
    </r>
    <r>
      <rPr>
        <sz val="11"/>
        <color rgb="FF000000"/>
        <rFont val="Calibri"/>
      </rPr>
      <t xml:space="preserve">
</t>
    </r>
    <r>
      <rPr>
        <sz val="11"/>
        <color rgb="FF000000"/>
        <rFont val="Calibri"/>
      </rPr>
      <t>- Method #2: Require Numeric password with KPE password constraints.</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Require Numeric(Complex) password.</t>
    </r>
    <r>
      <rPr>
        <sz val="11"/>
        <color rgb="FF000000"/>
        <rFont val="Calibri"/>
      </rPr>
      <t xml:space="preserve">
</t>
    </r>
    <r>
      <rPr>
        <sz val="11"/>
        <color rgb="FF000000"/>
        <rFont val="Calibri"/>
      </rPr>
      <t>On the management tool, in the device password requirements section, set the "minimum password quality" to "Numeric (Complex)".</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Require Numeric password with KPE password constraints.</t>
    </r>
    <r>
      <rPr>
        <sz val="11"/>
        <color rgb="FF000000"/>
        <rFont val="Calibri"/>
      </rPr>
      <t xml:space="preserve">
</t>
    </r>
    <r>
      <rPr>
        <sz val="11"/>
        <color rgb="FF000000"/>
        <rFont val="Calibri"/>
      </rPr>
      <t>On the management tool, do the following:</t>
    </r>
    <r>
      <rPr>
        <sz val="11"/>
        <color rgb="FF000000"/>
        <rFont val="Calibri"/>
      </rPr>
      <t xml:space="preserve">
</t>
    </r>
    <r>
      <rPr>
        <sz val="11"/>
        <color rgb="FF000000"/>
        <rFont val="Calibri"/>
      </rPr>
      <t>1. In the device password requirements section, set the "minimum password quality" to "Numeric".</t>
    </r>
    <r>
      <rPr>
        <sz val="11"/>
        <color rgb="FF000000"/>
        <rFont val="Calibri"/>
      </rPr>
      <t xml:space="preserve">
</t>
    </r>
    <r>
      <rPr>
        <sz val="11"/>
        <color rgb="FF000000"/>
        <rFont val="Calibri"/>
      </rPr>
      <t xml:space="preserve">2. In the KPE device password section, set the "maximum sequential numbers" to "2". </t>
    </r>
    <r>
      <rPr>
        <sz val="11"/>
        <color rgb="FF000000"/>
        <rFont val="Calibri"/>
      </rPr>
      <t xml:space="preserve">
</t>
    </r>
    <r>
      <rPr>
        <sz val="11"/>
        <color rgb="FF000000"/>
        <rFont val="Calibri"/>
      </rPr>
      <t>****</t>
    </r>
    <r>
      <rPr>
        <sz val="11"/>
        <color rgb="FF000000"/>
        <rFont val="Calibri"/>
      </rPr>
      <t xml:space="preserve">
</t>
    </r>
    <r>
      <rPr>
        <sz val="11"/>
        <color rgb="FF000000"/>
        <rFont val="Calibri"/>
      </rPr>
      <t>Note: Alphabetic, Alphanumeric, and Complex are also acceptable selections but will cause the user to select a complex password, which is not required by the STIG.</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</si>
  <si>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 ID: FMT_SMF_EXT.1.1 #1b</t>
    </r>
  </si>
  <si>
    <r>
      <rPr>
        <sz val="11"/>
        <color rgb="FF000000"/>
        <rFont val="Calibri"/>
      </rPr>
      <t>Review Samsung Android configuration settings to determine if the mobile device is prohibiting passwords with more than two repeating or sequential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Require Numeric(Complex) password.</t>
    </r>
    <r>
      <rPr>
        <sz val="11"/>
        <color rgb="FF000000"/>
        <rFont val="Calibri"/>
      </rPr>
      <t xml:space="preserve">
</t>
    </r>
    <r>
      <rPr>
        <sz val="11"/>
        <color rgb="FF000000"/>
        <rFont val="Calibri"/>
      </rPr>
      <t>On the management tool, in the device password requirements section, verify that "minimum password quality" is set to "Numeric (Complex)".</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t>
    </r>
    <r>
      <rPr>
        <sz val="11"/>
        <color rgb="FF000000"/>
        <rFont val="Calibri"/>
      </rPr>
      <t xml:space="preserve">
</t>
    </r>
    <r>
      <rPr>
        <sz val="11"/>
        <color rgb="FF000000"/>
        <rFont val="Calibri"/>
      </rPr>
      <t>4. Enter a password with an invalid sequence and verify that text "Consecutive or repeating numbers are not allowed" is displayed above the PIN entry.</t>
    </r>
    <r>
      <rPr>
        <sz val="11"/>
        <color rgb="FF000000"/>
        <rFont val="Calibri"/>
      </rPr>
      <t xml:space="preserve">
</t>
    </r>
    <r>
      <rPr>
        <sz val="11"/>
        <color rgb="FF000000"/>
        <rFont val="Calibri"/>
      </rPr>
      <t>If on the management tool the "minimum password quality" is not set to "Numeric (Complex)", or on the Samsung Android device the text "Consecutive or repeating numbers are not allowed" is not displayed,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Require Numeric password with KPE password constraints.</t>
    </r>
    <r>
      <rPr>
        <sz val="11"/>
        <color rgb="FF000000"/>
        <rFont val="Calibri"/>
      </rPr>
      <t xml:space="preserve">
</t>
    </r>
    <r>
      <rPr>
        <sz val="11"/>
        <color rgb="FF000000"/>
        <rFont val="Calibri"/>
      </rPr>
      <t>On the management tool, do the following:</t>
    </r>
    <r>
      <rPr>
        <sz val="11"/>
        <color rgb="FF000000"/>
        <rFont val="Calibri"/>
      </rPr>
      <t xml:space="preserve">
</t>
    </r>
    <r>
      <rPr>
        <sz val="11"/>
        <color rgb="FF000000"/>
        <rFont val="Calibri"/>
      </rPr>
      <t>1. In the device password requirements section, verify the "minimum password quality" is set to "Numeric".</t>
    </r>
    <r>
      <rPr>
        <sz val="11"/>
        <color rgb="FF000000"/>
        <rFont val="Calibri"/>
      </rPr>
      <t xml:space="preserve">
</t>
    </r>
    <r>
      <rPr>
        <sz val="11"/>
        <color rgb="FF000000"/>
        <rFont val="Calibri"/>
      </rPr>
      <t xml:space="preserve">2. In the KPE device password section, verify that "maximum sequential characters" is "2" or less. </t>
    </r>
    <r>
      <rPr>
        <sz val="11"/>
        <color rgb="FF000000"/>
        <rFont val="Calibri"/>
      </rPr>
      <t xml:space="preserve">
</t>
    </r>
    <r>
      <rPr>
        <sz val="11"/>
        <color rgb="FF000000"/>
        <rFont val="Calibri"/>
      </rPr>
      <t xml:space="preserve">3. In the KPE device password section, verify that "maximum sequential numbers" is "2" or less. </t>
    </r>
    <r>
      <rPr>
        <sz val="11"/>
        <color rgb="FF000000"/>
        <rFont val="Calibri"/>
      </rPr>
      <t xml:space="preserve">
</t>
    </r>
    <r>
      <rPr>
        <sz val="11"/>
        <color rgb="FF000000"/>
        <rFont val="Calibri"/>
      </rPr>
      <t xml:space="preserve">On the Samsung Android device, do the following: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"Lock screen". </t>
    </r>
    <r>
      <rPr>
        <sz val="11"/>
        <color rgb="FF000000"/>
        <rFont val="Calibri"/>
      </rPr>
      <t xml:space="preserve">
</t>
    </r>
    <r>
      <rPr>
        <sz val="11"/>
        <color rgb="FF000000"/>
        <rFont val="Calibri"/>
      </rPr>
      <t xml:space="preserve">3. Tap "Screen lock type". </t>
    </r>
    <r>
      <rPr>
        <sz val="11"/>
        <color rgb="FF000000"/>
        <rFont val="Calibri"/>
      </rPr>
      <t xml:space="preserve">
</t>
    </r>
    <r>
      <rPr>
        <sz val="11"/>
        <color rgb="FF000000"/>
        <rFont val="Calibri"/>
      </rPr>
      <t xml:space="preserve">4. Enter current password. </t>
    </r>
    <r>
      <rPr>
        <sz val="11"/>
        <color rgb="FF000000"/>
        <rFont val="Calibri"/>
      </rPr>
      <t xml:space="preserve">
</t>
    </r>
    <r>
      <rPr>
        <sz val="11"/>
        <color rgb="FF000000"/>
        <rFont val="Calibri"/>
      </rPr>
      <t xml:space="preserve">5. Tap "Password". </t>
    </r>
    <r>
      <rPr>
        <sz val="11"/>
        <color rgb="FF000000"/>
        <rFont val="Calibri"/>
      </rPr>
      <t xml:space="preserve">
</t>
    </r>
    <r>
      <rPr>
        <sz val="11"/>
        <color rgb="FF000000"/>
        <rFont val="Calibri"/>
      </rPr>
      <t xml:space="preserve">6. Verify that passwords with two or more sequential numbers are not accepted. </t>
    </r>
    <r>
      <rPr>
        <sz val="11"/>
        <color rgb="FF000000"/>
        <rFont val="Calibri"/>
      </rPr>
      <t xml:space="preserve">
</t>
    </r>
    <r>
      <rPr>
        <sz val="11"/>
        <color rgb="FF000000"/>
        <rFont val="Calibri"/>
      </rPr>
      <t>If on the management tool "minimum password quality" is not set to "Numeric" or "maximum sequential characters" or "maximum sequential numbers" is more than "2", or on the Samsung Android device a password with two or more sequential characters or numbers is accepted,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</si>
  <si>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t>V-99917</t>
  </si>
  <si>
    <r>
      <rPr>
        <sz val="11"/>
        <rFont val="Calibri"/>
      </rPr>
      <t>Samsung Android must be configured to enable a screen-lock policy that will lock the display after a period of inactivity.</t>
    </r>
  </si>
  <si>
    <r>
      <rPr>
        <sz val="11"/>
        <color rgb="FF000000"/>
        <rFont val="Calibri"/>
      </rPr>
      <t>Configure Samsung Android to enable a screen-lock policy that will lock the display after a period of inactivity.</t>
    </r>
    <r>
      <rPr>
        <sz val="11"/>
        <color rgb="FF000000"/>
        <rFont val="Calibri"/>
      </rPr>
      <t xml:space="preserve">
</t>
    </r>
    <r>
      <rPr>
        <sz val="11"/>
        <color rgb="FF000000"/>
        <rFont val="Calibri"/>
      </rPr>
      <t xml:space="preserve">This requirement is met by enforcing a secure "Screen lock type". </t>
    </r>
    <r>
      <rPr>
        <sz val="11"/>
        <color rgb="FF000000"/>
        <rFont val="Calibri"/>
      </rPr>
      <t xml:space="preserve">
</t>
    </r>
    <r>
      <rPr>
        <sz val="11"/>
        <color rgb="FF000000"/>
        <rFont val="Calibri"/>
      </rPr>
      <t>On the management tool, in the device password requirements section, set the "minimum password quality" to one of the following: "Something", "Numeric", "Numeric(Complex)", "Alphabetic", "Alphanumeric", or "Complex".</t>
    </r>
  </si>
  <si>
    <r>
      <rPr>
        <sz val="11"/>
        <color rgb="FF000000"/>
        <rFont val="Calibri"/>
      </rPr>
      <t>The screen-lock timeout helps protect the device from unauthorized access. Devices without a screen-lock timeout provide an opportunity for adversaries who gain physical access to the mobile device through loss, theft, etc. Such devices are much more likely to be in an unlocked state when acquired by an adversary, thus granting immediate access to the data on the mobile device and possibly access to DoD networks.</t>
    </r>
    <r>
      <rPr>
        <sz val="11"/>
        <color rgb="FF000000"/>
        <rFont val="Calibri"/>
      </rPr>
      <t xml:space="preserve">
</t>
    </r>
    <r>
      <rPr>
        <sz val="11"/>
        <color rgb="FF000000"/>
        <rFont val="Calibri"/>
      </rPr>
      <t>SFR ID: FMT_SMF_EXT.1.1 #2a</t>
    </r>
  </si>
  <si>
    <r>
      <rPr>
        <sz val="11"/>
        <color rgb="FF000000"/>
        <rFont val="Calibri"/>
      </rPr>
      <t>Review Samsung Android configuration settings to determine if the mobile device is enforcing a screen-lock policy that will lock the display after a period of inactivity.</t>
    </r>
    <r>
      <rPr>
        <sz val="11"/>
        <color rgb="FF000000"/>
        <rFont val="Calibri"/>
      </rPr>
      <t xml:space="preserve">
</t>
    </r>
    <r>
      <rPr>
        <sz val="11"/>
        <color rgb="FF000000"/>
        <rFont val="Calibri"/>
      </rPr>
      <t xml:space="preserve">This requirement is met by enforcing a secure "Screen lock type". </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device password requirements section, verify the "minimum password quality" is set to one of the following: "Something", "Numeric", "Numeric(Complex)", "Alphabetic", "Alphanumeric", or "Complex".</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Verify that "Swipe" and "None" are unavailable for selection.</t>
    </r>
    <r>
      <rPr>
        <sz val="11"/>
        <color rgb="FF000000"/>
        <rFont val="Calibri"/>
      </rPr>
      <t xml:space="preserve">
</t>
    </r>
    <r>
      <rPr>
        <sz val="11"/>
        <color rgb="FF000000"/>
        <rFont val="Calibri"/>
      </rPr>
      <t>If on the management tool the "minimum password quality" is set to "Unspecified", or on the Samsung Android device the Screen lock types "Swipe" or "None" are available for selection, this is a finding.</t>
    </r>
  </si>
  <si>
    <t>V-99919</t>
  </si>
  <si>
    <r>
      <rPr>
        <sz val="11"/>
        <rFont val="Calibri"/>
      </rPr>
      <t>Samsung Android must be configured to lock the display after 15 minutes (or less) of inactivity.</t>
    </r>
  </si>
  <si>
    <r>
      <rPr>
        <sz val="11"/>
        <color rgb="FF000000"/>
        <rFont val="Calibri"/>
      </rPr>
      <t>Configure Samsung Android to lock the device display after 15 minutes (or less) of inactivity.</t>
    </r>
    <r>
      <rPr>
        <sz val="11"/>
        <color rgb="FF000000"/>
        <rFont val="Calibri"/>
      </rPr>
      <t xml:space="preserve">
</t>
    </r>
    <r>
      <rPr>
        <sz val="11"/>
        <color rgb="FF000000"/>
        <rFont val="Calibri"/>
      </rPr>
      <t>On the management tool, in the device password requirements section, set the "max time to screen lock" to "15 minutes" or less.</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</si>
  <si>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</si>
  <si>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Samsung Android configuration settings to determine if the mobile device has the screen lock timeout set to 15 minutes or less.</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device password requirements section, verify the "max time to screen lock" is set to "15 minutes" or less.</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Display &gt;&gt; Screen timeout.</t>
    </r>
    <r>
      <rPr>
        <sz val="11"/>
        <color rgb="FF000000"/>
        <rFont val="Calibri"/>
      </rPr>
      <t xml:space="preserve">
</t>
    </r>
    <r>
      <rPr>
        <sz val="11"/>
        <color rgb="FF000000"/>
        <rFont val="Calibri"/>
      </rPr>
      <t>2. Verify that the listed Screen timeout values are 15 minutes or less.</t>
    </r>
    <r>
      <rPr>
        <sz val="11"/>
        <color rgb="FF000000"/>
        <rFont val="Calibri"/>
      </rPr>
      <t xml:space="preserve">
</t>
    </r>
    <r>
      <rPr>
        <sz val="11"/>
        <color rgb="FF000000"/>
        <rFont val="Calibri"/>
      </rPr>
      <t>If on the management tool the "max time to screen lock" is not set to "15 minutes" or less, or on the Samsung Android device the listed Screen timeout values include durations of more than 15 minutes, this is a finding.</t>
    </r>
  </si>
  <si>
    <t>V-99921</t>
  </si>
  <si>
    <r>
      <rPr>
        <sz val="11"/>
        <rFont val="Calibri"/>
      </rPr>
      <t>Samsung Android must be configured to not allow more than 10 consecutive failed authentication attempts.</t>
    </r>
  </si>
  <si>
    <r>
      <rPr>
        <sz val="11"/>
        <color rgb="FF000000"/>
        <rFont val="Calibri"/>
      </rPr>
      <t>Configure Samsung Android to allow only 10 or fewer consecutive failed authentication attempts.</t>
    </r>
    <r>
      <rPr>
        <sz val="11"/>
        <color rgb="FF000000"/>
        <rFont val="Calibri"/>
      </rPr>
      <t xml:space="preserve">
</t>
    </r>
    <r>
      <rPr>
        <sz val="11"/>
        <color rgb="FF000000"/>
        <rFont val="Calibri"/>
      </rPr>
      <t>On the management tool, in the device password requirements section, set the "max password failures for local wipe" to "10" attempts or less.</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</si>
  <si>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</si>
  <si>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 xml:space="preserve">Review Samsung Android configuration settings to determine if the mobile device has the maximum number of consecutive failed authentication attempts set at 10 or less. </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device password requirements section, verify the "max password failures for local wipe" is set to "10" attempts or less.</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Biometrics and security &gt;&gt; Other security settings &gt;&gt; Managed device info.</t>
    </r>
    <r>
      <rPr>
        <sz val="11"/>
        <color rgb="FF000000"/>
        <rFont val="Calibri"/>
      </rPr>
      <t xml:space="preserve">
</t>
    </r>
    <r>
      <rPr>
        <sz val="11"/>
        <color rgb="FF000000"/>
        <rFont val="Calibri"/>
      </rPr>
      <t>2. Verify "Failed password attempts before deleting all device data" is set to "10" attempts or less.</t>
    </r>
    <r>
      <rPr>
        <sz val="11"/>
        <color rgb="FF000000"/>
        <rFont val="Calibri"/>
      </rPr>
      <t xml:space="preserve">
</t>
    </r>
    <r>
      <rPr>
        <sz val="11"/>
        <color rgb="FF000000"/>
        <rFont val="Calibri"/>
      </rPr>
      <t>If on the management tool the "max password failures for local wipe" is not set to "10" attempts or less, or on the Samsung Android device the "Failed password attempts before deleting all device data" is not set to "10" attempts or less, this is a finding.</t>
    </r>
  </si>
  <si>
    <t>V-99923</t>
  </si>
  <si>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</si>
  <si>
    <r>
      <rPr>
        <sz val="11"/>
        <color rgb="FF000000"/>
        <rFont val="Calibri"/>
      </rPr>
      <t>Configure Samsung Android to disable unauthorized application repositories.</t>
    </r>
    <r>
      <rPr>
        <sz val="11"/>
        <color rgb="FF000000"/>
        <rFont val="Calibri"/>
      </rPr>
      <t xml:space="preserve">
</t>
    </r>
    <r>
      <rPr>
        <sz val="11"/>
        <color rgb="FF000000"/>
        <rFont val="Calibri"/>
      </rPr>
      <t>On the management tool, in the device restrictions section, set "installs from unknown sources" to "Disallow".</t>
    </r>
    <r>
      <rPr>
        <sz val="11"/>
        <color rgb="FF000000"/>
        <rFont val="Calibri"/>
      </rPr>
      <t xml:space="preserve">
</t>
    </r>
    <r>
      <rPr>
        <sz val="11"/>
        <color rgb="FF000000"/>
        <rFont val="Calibri"/>
      </rPr>
      <t>Note: Google Play must not be disabled. Disabling Google Play will cause system instability and critical updates will not be received.</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</si>
  <si>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</si>
  <si>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Samsung Android configuration settings to determine if the mobile device has only approved application repositories (DoD-approved commercial app repository, management tool server, and/or mobile application store).</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device restrictions section, verify that "installs from unknown sources" is set to "Disallow".</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Apps &gt;&gt; (Overflow menu) &gt;&gt; Special access &gt;&gt; Install unknown apps.</t>
    </r>
    <r>
      <rPr>
        <sz val="11"/>
        <color rgb="FF000000"/>
        <rFont val="Calibri"/>
      </rPr>
      <t xml:space="preserve">
</t>
    </r>
    <r>
      <rPr>
        <sz val="11"/>
        <color rgb="FF000000"/>
        <rFont val="Calibri"/>
      </rPr>
      <t>2. Tap (Overflow menu) &gt;&gt; Show system apps.</t>
    </r>
    <r>
      <rPr>
        <sz val="11"/>
        <color rgb="FF000000"/>
        <rFont val="Calibri"/>
      </rPr>
      <t xml:space="preserve">
</t>
    </r>
    <r>
      <rPr>
        <sz val="11"/>
        <color rgb="FF000000"/>
        <rFont val="Calibri"/>
      </rPr>
      <t>3. Ensure that each app listed has the status "Disabled" under the app name or that no apps are listed.</t>
    </r>
    <r>
      <rPr>
        <sz val="11"/>
        <color rgb="FF000000"/>
        <rFont val="Calibri"/>
      </rPr>
      <t xml:space="preserve">
</t>
    </r>
    <r>
      <rPr>
        <sz val="11"/>
        <color rgb="FF000000"/>
        <rFont val="Calibri"/>
      </rPr>
      <t>If on the management tool "installs from unknown sources" is not set to "Disallow", or on the Samsung Android device an app is listed with a status other than "Disabled", this is a finding.</t>
    </r>
    <r>
      <rPr>
        <sz val="11"/>
        <color rgb="FF000000"/>
        <rFont val="Calibri"/>
      </rPr>
      <t xml:space="preserve">
</t>
    </r>
    <r>
      <rPr>
        <sz val="11"/>
        <color rgb="FF000000"/>
        <rFont val="Calibri"/>
      </rPr>
      <t>Note: Google Play must not be disabled. Disabling Google play will cause system instability and critical updates will not be received.</t>
    </r>
  </si>
  <si>
    <t>V-99925</t>
  </si>
  <si>
    <r>
      <rPr>
        <sz val="11"/>
        <rFont val="Calibri"/>
      </rPr>
      <t>Samsung Android Work Environment must be configured to enforce an application installation policy by specifying an application whitelist that restricts applications by the following characteristics: names.</t>
    </r>
  </si>
  <si>
    <r>
      <rPr>
        <sz val="11"/>
        <color rgb="FF000000"/>
        <rFont val="Calibri"/>
      </rPr>
      <t>Configure Samsung Android Work Environment to use an application whitelist.</t>
    </r>
    <r>
      <rPr>
        <sz val="11"/>
        <color rgb="FF000000"/>
        <rFont val="Calibri"/>
      </rPr>
      <t xml:space="preserve">
</t>
    </r>
    <r>
      <rPr>
        <sz val="11"/>
        <color rgb="FF000000"/>
        <rFont val="Calibri"/>
      </rPr>
      <t>The application whitelist does not control user access to/execution of all core and preinstalled applications, and guidance for doing so is covered in KNOX-10-009300.</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Use managed Google Play [not available for KPE(Legacy) deployments].</t>
    </r>
    <r>
      <rPr>
        <sz val="11"/>
        <color rgb="FF000000"/>
        <rFont val="Calibri"/>
      </rPr>
      <t xml:space="preserve">
</t>
    </r>
    <r>
      <rPr>
        <sz val="11"/>
        <color rgb="FF000000"/>
        <rFont val="Calibri"/>
      </rPr>
      <t>- Method #2: Use KPE app installation whitelisting.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Use managed Google Play [not available for KPE(Legacy) deployments].</t>
    </r>
    <r>
      <rPr>
        <sz val="11"/>
        <color rgb="FF000000"/>
        <rFont val="Calibri"/>
      </rPr>
      <t xml:space="preserve">
</t>
    </r>
    <r>
      <rPr>
        <sz val="11"/>
        <color rgb="FF000000"/>
        <rFont val="Calibri"/>
      </rPr>
      <t>On the management tool, in the Work Environment app catalog for managed Google Play, add each AO-approved app to be available.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Use KPE app installation whitelisting.</t>
    </r>
    <r>
      <rPr>
        <sz val="11"/>
        <color rgb="FF000000"/>
        <rFont val="Calibri"/>
      </rPr>
      <t xml:space="preserve">
</t>
    </r>
    <r>
      <rPr>
        <sz val="11"/>
        <color rgb="FF000000"/>
        <rFont val="Calibri"/>
      </rPr>
      <t>On the management tool, in the Work Environment KPE restrictions section, add each AO-approved app to the "app installation whitelist".</t>
    </r>
    <r>
      <rPr>
        <sz val="11"/>
        <color rgb="FF000000"/>
        <rFont val="Calibri"/>
      </rPr>
      <t xml:space="preserve">
</t>
    </r>
    <r>
      <rPr>
        <sz val="11"/>
        <color rgb="FF000000"/>
        <rFont val="Calibri"/>
      </rPr>
      <t>Note: Refer to the management tool documentation to determine the following:</t>
    </r>
    <r>
      <rPr>
        <sz val="11"/>
        <color rgb="FF000000"/>
        <rFont val="Calibri"/>
      </rPr>
      <t xml:space="preserve">
</t>
    </r>
    <r>
      <rPr>
        <sz val="11"/>
        <color rgb="FF000000"/>
        <rFont val="Calibri"/>
      </rPr>
      <t>- If an application installation blacklist is also required to be configured when enforcing an "app installation whitelist"; and</t>
    </r>
    <r>
      <rPr>
        <sz val="11"/>
        <color rgb="FF000000"/>
        <rFont val="Calibri"/>
      </rPr>
      <t xml:space="preserve">
</t>
    </r>
    <r>
      <rPr>
        <sz val="11"/>
        <color rgb="FF000000"/>
        <rFont val="Calibri"/>
      </rPr>
      <t>- If the management tool supports adding apps to the "app installation whitelist" by package name and/or digital signature or supports a combination of the two.</t>
    </r>
  </si>
  <si>
    <r>
      <rPr>
        <sz val="11"/>
        <color rgb="FF000000"/>
        <rFont val="Calibri"/>
      </rPr>
      <t xml:space="preserve">The application whitelist, in addition to controlling the installation of applications on the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whitelist prevents the execution of any applications (e.g., unauthorized, malicious) that are not part of the whitelist. Failure to configure an application whitelist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whitelist,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#8b</t>
    </r>
  </si>
  <si>
    <r>
      <rPr>
        <sz val="11"/>
        <color rgb="FF000000"/>
        <rFont val="Calibri"/>
      </rPr>
      <t>Review the Samsung Android Work Environment configuration setting to determine if the mobile device has an application whitelist configured. Verify that all applications listed on the whitelist have been approved by the Approving Official (AO).</t>
    </r>
    <r>
      <rPr>
        <sz val="11"/>
        <color rgb="FF000000"/>
        <rFont val="Calibri"/>
      </rPr>
      <t xml:space="preserve">
</t>
    </r>
    <r>
      <rPr>
        <sz val="11"/>
        <color rgb="FF000000"/>
        <rFont val="Calibri"/>
      </rPr>
      <t>This validation procedure is performed only on the management tool Administration Console.</t>
    </r>
    <r>
      <rPr>
        <sz val="11"/>
        <color rgb="FF000000"/>
        <rFont val="Calibri"/>
      </rPr>
      <t xml:space="preserve">
</t>
    </r>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Use managed Google Play [not available for KPE(Legacy) deployments].</t>
    </r>
    <r>
      <rPr>
        <sz val="11"/>
        <color rgb="FF000000"/>
        <rFont val="Calibri"/>
      </rPr>
      <t xml:space="preserve">
</t>
    </r>
    <r>
      <rPr>
        <sz val="11"/>
        <color rgb="FF000000"/>
        <rFont val="Calibri"/>
      </rPr>
      <t>On the management tool, in the Work Environment app catalog for managed Google Play, verify that only AO-approved apps are available.</t>
    </r>
    <r>
      <rPr>
        <sz val="11"/>
        <color rgb="FF000000"/>
        <rFont val="Calibri"/>
      </rPr>
      <t xml:space="preserve">
</t>
    </r>
    <r>
      <rPr>
        <sz val="11"/>
        <color rgb="FF000000"/>
        <rFont val="Calibri"/>
      </rPr>
      <t>If on the management tool the Work Environment app catalog for managed Google Play includes non-AO-approved apps,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Use KPE app installation whitelisting.</t>
    </r>
    <r>
      <rPr>
        <sz val="11"/>
        <color rgb="FF000000"/>
        <rFont val="Calibri"/>
      </rPr>
      <t xml:space="preserve">
</t>
    </r>
    <r>
      <rPr>
        <sz val="11"/>
        <color rgb="FF000000"/>
        <rFont val="Calibri"/>
      </rPr>
      <t>On the management tool, in the Work Environment KPE restrictions section, verify that only AO-approved apps are listed in the "app installation whitelist".</t>
    </r>
    <r>
      <rPr>
        <sz val="11"/>
        <color rgb="FF000000"/>
        <rFont val="Calibri"/>
      </rPr>
      <t xml:space="preserve">
</t>
    </r>
    <r>
      <rPr>
        <sz val="11"/>
        <color rgb="FF000000"/>
        <rFont val="Calibri"/>
      </rPr>
      <t>If on the management tool the Work Environment "app installation whitelist" contains non-AO-approved apps, this is a finding.</t>
    </r>
  </si>
  <si>
    <t>V-99927</t>
  </si>
  <si>
    <r>
      <rPr>
        <sz val="11"/>
        <rFont val="Calibri"/>
      </rPr>
      <t>The Samsung Android Work Environment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</si>
  <si>
    <r>
      <rPr>
        <sz val="11"/>
        <color rgb="FF000000"/>
        <rFont val="Calibri"/>
      </rPr>
      <t xml:space="preserve">Configure Samsung Android Work Environment to use an application whitelist to not include applications with the following characteristics: </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 and</t>
    </r>
    <r>
      <rPr>
        <sz val="11"/>
        <color rgb="FF000000"/>
        <rFont val="Calibri"/>
      </rPr>
      <t xml:space="preserve">
</t>
    </r>
    <r>
      <rPr>
        <sz val="11"/>
        <color rgb="FF000000"/>
        <rFont val="Calibri"/>
      </rPr>
      <t>- allows unencrypted (or encrypted but not FIPS 140-2 validated) data sharing with other MDs or printers.</t>
    </r>
    <r>
      <rPr>
        <sz val="11"/>
        <color rgb="FF000000"/>
        <rFont val="Calibri"/>
      </rPr>
      <t xml:space="preserve">
</t>
    </r>
    <r>
      <rPr>
        <sz val="11"/>
        <color rgb="FF000000"/>
        <rFont val="Calibri"/>
      </rPr>
      <t>The application whitelist does not control user access to/execution of all core and preinstalled applications, and guidance for doing so is covered in KNOX-10-009300.</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Use managed Google Play [not available for KPE(Legacy) deployments].</t>
    </r>
    <r>
      <rPr>
        <sz val="11"/>
        <color rgb="FF000000"/>
        <rFont val="Calibri"/>
      </rPr>
      <t xml:space="preserve">
</t>
    </r>
    <r>
      <rPr>
        <sz val="11"/>
        <color rgb="FF000000"/>
        <rFont val="Calibri"/>
      </rPr>
      <t>- Method #2: Use KPE app installation whitelisting.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Use managed Google Play [not available for KPE(Legacy) deployments].</t>
    </r>
    <r>
      <rPr>
        <sz val="11"/>
        <color rgb="FF000000"/>
        <rFont val="Calibri"/>
      </rPr>
      <t xml:space="preserve">
</t>
    </r>
    <r>
      <rPr>
        <sz val="11"/>
        <color rgb="FF000000"/>
        <rFont val="Calibri"/>
      </rPr>
      <t>On the management tool, in the Work Environment app catalog for managed Google Play, before adding an app, review the app details and privacy policy to ensure the app does not include prohibited characteristics.</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Use KPE app installation whitelisting.</t>
    </r>
    <r>
      <rPr>
        <sz val="11"/>
        <color rgb="FF000000"/>
        <rFont val="Calibri"/>
      </rPr>
      <t xml:space="preserve">
</t>
    </r>
    <r>
      <rPr>
        <sz val="11"/>
        <color rgb="FF000000"/>
        <rFont val="Calibri"/>
      </rPr>
      <t>On the management tool, in the Work Environment KPE restrictions section, before adding an app to the "app installation whitelist", review the app details and privacy policy to ensure the app does not include prohibited characteristics.</t>
    </r>
    <r>
      <rPr>
        <sz val="11"/>
        <color rgb="FF000000"/>
        <rFont val="Calibri"/>
      </rPr>
      <t xml:space="preserve">
</t>
    </r>
    <r>
      <rPr>
        <sz val="11"/>
        <color rgb="FF000000"/>
        <rFont val="Calibri"/>
      </rPr>
      <t>Note: Refer to the management tool documentation to determine the following:</t>
    </r>
    <r>
      <rPr>
        <sz val="11"/>
        <color rgb="FF000000"/>
        <rFont val="Calibri"/>
      </rPr>
      <t xml:space="preserve">
</t>
    </r>
    <r>
      <rPr>
        <sz val="11"/>
        <color rgb="FF000000"/>
        <rFont val="Calibri"/>
      </rPr>
      <t>- If an application installation blacklist is also required to be configured when enforcing an "app installation whitelist"; and</t>
    </r>
    <r>
      <rPr>
        <sz val="11"/>
        <color rgb="FF000000"/>
        <rFont val="Calibri"/>
      </rPr>
      <t xml:space="preserve">
</t>
    </r>
    <r>
      <rPr>
        <sz val="11"/>
        <color rgb="FF000000"/>
        <rFont val="Calibri"/>
      </rPr>
      <t>- If the management tool supports adding apps to the "app installation whitelist" by package name and/or digital signature or supports a combination of the two.</t>
    </r>
  </si>
  <si>
    <r>
      <rPr>
        <sz val="11"/>
        <color rgb="FF000000"/>
        <rFont val="Calibri"/>
      </rPr>
      <t>Requiring all authorized applications to be in an application whitelist prevents the execution of any applications (e.g., unauthorized, malicious) that are not part of the whitelist. Failure to configure an application whitelist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whitelist,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</si>
  <si>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 xml:space="preserve">Review Samsung Android Work Environment configuration setting to determine if the application whitelist is configured to not include applications with the following characteristics: </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 and</t>
    </r>
    <r>
      <rPr>
        <sz val="11"/>
        <color rgb="FF000000"/>
        <rFont val="Calibri"/>
      </rPr>
      <t xml:space="preserve">
</t>
    </r>
    <r>
      <rPr>
        <sz val="11"/>
        <color rgb="FF000000"/>
        <rFont val="Calibri"/>
      </rPr>
      <t>- allows unencrypted (or encrypted but not FIPS 140-2 validated) data sharing with other MDs or printers.</t>
    </r>
    <r>
      <rPr>
        <sz val="11"/>
        <color rgb="FF000000"/>
        <rFont val="Calibri"/>
      </rPr>
      <t xml:space="preserve">
</t>
    </r>
    <r>
      <rPr>
        <sz val="11"/>
        <color rgb="FF000000"/>
        <rFont val="Calibri"/>
      </rPr>
      <t>The application whitelist does not control user access to/execution of all core and preinstalled applications, and guidance for doing so is covered in KNOX-10-009300.</t>
    </r>
    <r>
      <rPr>
        <sz val="11"/>
        <color rgb="FF000000"/>
        <rFont val="Calibri"/>
      </rPr>
      <t xml:space="preserve">
</t>
    </r>
    <r>
      <rPr>
        <sz val="11"/>
        <color rgb="FF000000"/>
        <rFont val="Calibri"/>
      </rPr>
      <t>This validation procedure is performed only on the management tool Administration Console.</t>
    </r>
    <r>
      <rPr>
        <sz val="11"/>
        <color rgb="FF000000"/>
        <rFont val="Calibri"/>
      </rPr>
      <t xml:space="preserve">
</t>
    </r>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Use managed Google Play [not available for KPE(Legacy) deployments].</t>
    </r>
    <r>
      <rPr>
        <sz val="11"/>
        <color rgb="FF000000"/>
        <rFont val="Calibri"/>
      </rPr>
      <t xml:space="preserve">
</t>
    </r>
    <r>
      <rPr>
        <sz val="11"/>
        <color rgb="FF000000"/>
        <rFont val="Calibri"/>
      </rPr>
      <t>On the management tool, in the Work Environment app catalog for managed Google Play, for each approved app, verify the app details and privacy policy to ensure the app does not include prohibited characteristics.</t>
    </r>
    <r>
      <rPr>
        <sz val="11"/>
        <color rgb="FF000000"/>
        <rFont val="Calibri"/>
      </rPr>
      <t xml:space="preserve">
</t>
    </r>
    <r>
      <rPr>
        <sz val="11"/>
        <color rgb="FF000000"/>
        <rFont val="Calibri"/>
      </rPr>
      <t>If on the management tool the Work Environment app catalog for managed Google Play includes apps with unauthorized characteristics,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Use KPE app installation whitelisting.</t>
    </r>
    <r>
      <rPr>
        <sz val="11"/>
        <color rgb="FF000000"/>
        <rFont val="Calibri"/>
      </rPr>
      <t xml:space="preserve">
</t>
    </r>
    <r>
      <rPr>
        <sz val="11"/>
        <color rgb="FF000000"/>
        <rFont val="Calibri"/>
      </rPr>
      <t>On the management tool, in the Work Environment KPE restrictions section, for each approved app on the "app installation whitelist", review the app details and privacy policy to ensure the app does not include prohibited characteristics.</t>
    </r>
    <r>
      <rPr>
        <sz val="11"/>
        <color rgb="FF000000"/>
        <rFont val="Calibri"/>
      </rPr>
      <t xml:space="preserve">
</t>
    </r>
    <r>
      <rPr>
        <sz val="11"/>
        <color rgb="FF000000"/>
        <rFont val="Calibri"/>
      </rPr>
      <t>If on the management tool the Work Environment "app installation whitelist" includes apps with unauthorized characteristics, this is a finding.</t>
    </r>
  </si>
  <si>
    <t>V-99929</t>
  </si>
  <si>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</si>
  <si>
    <t>CAT III (Low)</t>
  </si>
  <si>
    <r>
      <rPr>
        <sz val="11"/>
        <color rgb="FF000000"/>
        <rFont val="Calibri"/>
      </rPr>
      <t>Configure Samsung Android to disable all Bluetooth profiles except for HSP, HFP, SPP, A2DP, AVRCP, and PBAP.</t>
    </r>
    <r>
      <rPr>
        <sz val="11"/>
        <color rgb="FF000000"/>
        <rFont val="Calibri"/>
      </rPr>
      <t xml:space="preserve">
</t>
    </r>
    <r>
      <rPr>
        <sz val="11"/>
        <color rgb="FF000000"/>
        <rFont val="Calibri"/>
      </rPr>
      <t>Do one of the following (Method #2 or #3 must be used if the management tool supports management of Bluetooth profiles):</t>
    </r>
    <r>
      <rPr>
        <sz val="11"/>
        <color rgb="FF000000"/>
        <rFont val="Calibri"/>
      </rPr>
      <t xml:space="preserve">
</t>
    </r>
    <r>
      <rPr>
        <sz val="11"/>
        <color rgb="FF000000"/>
        <rFont val="Calibri"/>
      </rPr>
      <t>- Method #1: AO decision: Allow Bluetooth and train users to connect only authorized Bluetooth devices.</t>
    </r>
    <r>
      <rPr>
        <sz val="11"/>
        <color rgb="FF000000"/>
        <rFont val="Calibri"/>
      </rPr>
      <t xml:space="preserve">
</t>
    </r>
    <r>
      <rPr>
        <sz val="11"/>
        <color rgb="FF000000"/>
        <rFont val="Calibri"/>
      </rPr>
      <t>- Method #2: AO decision: Disallow use of Bluetooth.</t>
    </r>
    <r>
      <rPr>
        <sz val="11"/>
        <color rgb="FF000000"/>
        <rFont val="Calibri"/>
      </rPr>
      <t xml:space="preserve">
</t>
    </r>
    <r>
      <rPr>
        <sz val="11"/>
        <color rgb="FF000000"/>
        <rFont val="Calibri"/>
      </rPr>
      <t>- Method #3: Use KPE Bluetooth UUID Whitelisting to allow only DoD-approved profiles.</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AO decision: Allow Bluetooth and train users to connect only authorized Bluetooth devices.</t>
    </r>
    <r>
      <rPr>
        <sz val="11"/>
        <color rgb="FF000000"/>
        <rFont val="Calibri"/>
      </rPr>
      <t xml:space="preserve">
</t>
    </r>
    <r>
      <rPr>
        <sz val="11"/>
        <color rgb="FF000000"/>
        <rFont val="Calibri"/>
      </rPr>
      <t>On the management tool, in the device restrictions section, set "Bluetooth" to "Allow".</t>
    </r>
    <r>
      <rPr>
        <sz val="11"/>
        <color rgb="FF000000"/>
        <rFont val="Calibri"/>
      </rPr>
      <t xml:space="preserve">
</t>
    </r>
    <r>
      <rPr>
        <sz val="11"/>
        <color rgb="FF000000"/>
        <rFont val="Calibri"/>
      </rPr>
      <t>Note: Training is covered in KNOX-10-009900.</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AO decision: Disallow use of Bluetooth.</t>
    </r>
    <r>
      <rPr>
        <sz val="11"/>
        <color rgb="FF000000"/>
        <rFont val="Calibri"/>
      </rPr>
      <t xml:space="preserve">
</t>
    </r>
    <r>
      <rPr>
        <sz val="11"/>
        <color rgb="FF000000"/>
        <rFont val="Calibri"/>
      </rPr>
      <t>On the management tool, in the device restrictions section, set "Bluetooth" to "Disallow".</t>
    </r>
    <r>
      <rPr>
        <sz val="11"/>
        <color rgb="FF000000"/>
        <rFont val="Calibri"/>
      </rPr>
      <t xml:space="preserve">
</t>
    </r>
    <r>
      <rPr>
        <sz val="11"/>
        <color rgb="FF000000"/>
        <rFont val="Calibri"/>
      </rPr>
      <t>****</t>
    </r>
    <r>
      <rPr>
        <sz val="11"/>
        <color rgb="FF000000"/>
        <rFont val="Calibri"/>
      </rPr>
      <t xml:space="preserve">
</t>
    </r>
    <r>
      <rPr>
        <sz val="11"/>
        <color rgb="FF000000"/>
        <rFont val="Calibri"/>
      </rPr>
      <t>Method #3: Use KPE Bluetooth UUID Whitelisting to allow only DoD-approved profiles.</t>
    </r>
    <r>
      <rPr>
        <sz val="11"/>
        <color rgb="FF000000"/>
        <rFont val="Calibri"/>
      </rPr>
      <t xml:space="preserve">
</t>
    </r>
    <r>
      <rPr>
        <sz val="11"/>
        <color rgb="FF000000"/>
        <rFont val="Calibri"/>
      </rPr>
      <t>On the management tool, in the device KPE Bluetooth section, add each DoD-approved profile UUID to the "Bluetooth UUID whitelist":</t>
    </r>
    <r>
      <rPr>
        <sz val="11"/>
        <color rgb="FF000000"/>
        <rFont val="Calibri"/>
      </rPr>
      <t xml:space="preserve">
</t>
    </r>
    <r>
      <rPr>
        <sz val="11"/>
        <color rgb="FF000000"/>
        <rFont val="Calibri"/>
      </rPr>
      <t>- HFP (HFP_AG_UUID, HFP_UUID)</t>
    </r>
    <r>
      <rPr>
        <sz val="11"/>
        <color rgb="FF000000"/>
        <rFont val="Calibri"/>
      </rPr>
      <t xml:space="preserve">
</t>
    </r>
    <r>
      <rPr>
        <sz val="11"/>
        <color rgb="FF000000"/>
        <rFont val="Calibri"/>
      </rPr>
      <t>- HSP (HSP_AG_UUID, HSP_UUID)</t>
    </r>
    <r>
      <rPr>
        <sz val="11"/>
        <color rgb="FF000000"/>
        <rFont val="Calibri"/>
      </rPr>
      <t xml:space="preserve">
</t>
    </r>
    <r>
      <rPr>
        <sz val="11"/>
        <color rgb="FF000000"/>
        <rFont val="Calibri"/>
      </rPr>
      <t>- SPP (SPP_UUID)</t>
    </r>
    <r>
      <rPr>
        <sz val="11"/>
        <color rgb="FF000000"/>
        <rFont val="Calibri"/>
      </rPr>
      <t xml:space="preserve">
</t>
    </r>
    <r>
      <rPr>
        <sz val="11"/>
        <color rgb="FF000000"/>
        <rFont val="Calibri"/>
      </rPr>
      <t>- A2DP (A2DP_ADVAUDIODIST_UUID, A2DP_AUDIOSINK_UUID, A2DP_AUDIOSOURCE_UUID)</t>
    </r>
    <r>
      <rPr>
        <sz val="11"/>
        <color rgb="FF000000"/>
        <rFont val="Calibri"/>
      </rPr>
      <t xml:space="preserve">
</t>
    </r>
    <r>
      <rPr>
        <sz val="11"/>
        <color rgb="FF000000"/>
        <rFont val="Calibri"/>
      </rPr>
      <t>- AVRCP (AVRCP_CONTROLLER_UUID, AVRCP_TARGET_UUID)</t>
    </r>
    <r>
      <rPr>
        <sz val="11"/>
        <color rgb="FF000000"/>
        <rFont val="Calibri"/>
      </rPr>
      <t xml:space="preserve">
</t>
    </r>
    <r>
      <rPr>
        <sz val="11"/>
        <color rgb="FF000000"/>
        <rFont val="Calibri"/>
      </rPr>
      <t>- PBAP (PBAP_PSE_UUID, PBAP_UUID)</t>
    </r>
  </si>
  <si>
    <r>
      <rPr>
        <sz val="11"/>
        <color rgb="FF000000"/>
        <rFont val="Calibri"/>
      </rPr>
      <t>Some Bluetooth profiles provide the capability for remote transfer of sensitive DoD data without encryption or otherwise do not meet DoD IT security policies and therefore should be disabled.</t>
    </r>
    <r>
      <rPr>
        <sz val="11"/>
        <color rgb="FF000000"/>
        <rFont val="Calibri"/>
      </rPr>
      <t xml:space="preserve">
</t>
    </r>
    <r>
      <rPr>
        <sz val="11"/>
        <color rgb="FF000000"/>
        <rFont val="Calibri"/>
      </rPr>
      <t>SFR ID: FMT_SMF_EXT.1.1 #18h</t>
    </r>
  </si>
  <si>
    <r>
      <rPr>
        <sz val="11"/>
        <color rgb="FF000000"/>
        <rFont val="Calibri"/>
      </rPr>
      <t>Review Samsung Android configuration settings to determine if all Bluetooth profiles are disabled except for HSP, HFP, SPP, A2DP, AVRCP, and PBAP.</t>
    </r>
    <r>
      <rPr>
        <sz val="11"/>
        <color rgb="FF000000"/>
        <rFont val="Calibri"/>
      </rPr>
      <t xml:space="preserve">
</t>
    </r>
    <r>
      <rPr>
        <sz val="11"/>
        <color rgb="FF000000"/>
        <rFont val="Calibri"/>
      </rPr>
      <t>Confirm if Method #1, #2, or #3 is used at the Samsung device site and follow the appropriate procedure. Method #2 or #3 must be used if the management tool supports management of Bluetooth profiles.</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AO decision: Allow Bluetooth and train users to connect only authorized Bluetooth devices.</t>
    </r>
    <r>
      <rPr>
        <sz val="11"/>
        <color rgb="FF000000"/>
        <rFont val="Calibri"/>
      </rPr>
      <t xml:space="preserve">
</t>
    </r>
    <r>
      <rPr>
        <sz val="11"/>
        <color rgb="FF000000"/>
        <rFont val="Calibri"/>
      </rPr>
      <t>On the management tool, in the device restrictions section, verify "Bluetooth" is set to "Allow".</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Connections &gt;&gt; Bluetooth.</t>
    </r>
    <r>
      <rPr>
        <sz val="11"/>
        <color rgb="FF000000"/>
        <rFont val="Calibri"/>
      </rPr>
      <t xml:space="preserve">
</t>
    </r>
    <r>
      <rPr>
        <sz val="11"/>
        <color rgb="FF000000"/>
        <rFont val="Calibri"/>
      </rPr>
      <t>2. Verify only Bluetooth devices that use DoD-approved profiles are listed.</t>
    </r>
    <r>
      <rPr>
        <sz val="11"/>
        <color rgb="FF000000"/>
        <rFont val="Calibri"/>
      </rPr>
      <t xml:space="preserve">
</t>
    </r>
    <r>
      <rPr>
        <sz val="11"/>
        <color rgb="FF000000"/>
        <rFont val="Calibri"/>
      </rPr>
      <t>If on the management tool "Bluetooth" is not set to "Allow", or on the Samsung Android device Bluetooth devices that use non-DoD-approved profiles are listed,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AO decision: Disallow use of Bluetooth.</t>
    </r>
    <r>
      <rPr>
        <sz val="11"/>
        <color rgb="FF000000"/>
        <rFont val="Calibri"/>
      </rPr>
      <t xml:space="preserve">
</t>
    </r>
    <r>
      <rPr>
        <sz val="11"/>
        <color rgb="FF000000"/>
        <rFont val="Calibri"/>
      </rPr>
      <t>On the management tool, in the device restrictions section, verify that "Bluetooth" is set to "Disallow".</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Connections &gt;&gt; Bluetooth.</t>
    </r>
    <r>
      <rPr>
        <sz val="11"/>
        <color rgb="FF000000"/>
        <rFont val="Calibri"/>
      </rPr>
      <t xml:space="preserve">
</t>
    </r>
    <r>
      <rPr>
        <sz val="11"/>
        <color rgb="FF000000"/>
        <rFont val="Calibri"/>
      </rPr>
      <t>2. Verify that Bluetooth is "Off" and cannot be toggled to "On".</t>
    </r>
    <r>
      <rPr>
        <sz val="11"/>
        <color rgb="FF000000"/>
        <rFont val="Calibri"/>
      </rPr>
      <t xml:space="preserve">
</t>
    </r>
    <r>
      <rPr>
        <sz val="11"/>
        <color rgb="FF000000"/>
        <rFont val="Calibri"/>
      </rPr>
      <t>If on the management tool "Bluetooth" is not set to "Disallow", or on the Samsung Android device Bluetooth is not "Off" or can be toggled "On",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#3: Use KPE Bluetooth UUID Whitelisting to allow only DoD-approved profiles.</t>
    </r>
    <r>
      <rPr>
        <sz val="11"/>
        <color rgb="FF000000"/>
        <rFont val="Calibri"/>
      </rPr>
      <t xml:space="preserve">
</t>
    </r>
    <r>
      <rPr>
        <sz val="11"/>
        <color rgb="FF000000"/>
        <rFont val="Calibri"/>
      </rPr>
      <t>On the management tool, in the device KPE Bluetooth section, verify that only DoD-approved profile UUIDs are listed in the "Bluetooth UUID whitelist":</t>
    </r>
    <r>
      <rPr>
        <sz val="11"/>
        <color rgb="FF000000"/>
        <rFont val="Calibri"/>
      </rPr>
      <t xml:space="preserve">
</t>
    </r>
    <r>
      <rPr>
        <sz val="11"/>
        <color rgb="FF000000"/>
        <rFont val="Calibri"/>
      </rPr>
      <t>- HFP (HFP_AG_UUID, HFP_UUID)</t>
    </r>
    <r>
      <rPr>
        <sz val="11"/>
        <color rgb="FF000000"/>
        <rFont val="Calibri"/>
      </rPr>
      <t xml:space="preserve">
</t>
    </r>
    <r>
      <rPr>
        <sz val="11"/>
        <color rgb="FF000000"/>
        <rFont val="Calibri"/>
      </rPr>
      <t>- HSP (HSP_AG_UUID, HSP_UUID)</t>
    </r>
    <r>
      <rPr>
        <sz val="11"/>
        <color rgb="FF000000"/>
        <rFont val="Calibri"/>
      </rPr>
      <t xml:space="preserve">
</t>
    </r>
    <r>
      <rPr>
        <sz val="11"/>
        <color rgb="FF000000"/>
        <rFont val="Calibri"/>
      </rPr>
      <t>- SPP (SPP_UUID)</t>
    </r>
    <r>
      <rPr>
        <sz val="11"/>
        <color rgb="FF000000"/>
        <rFont val="Calibri"/>
      </rPr>
      <t xml:space="preserve">
</t>
    </r>
    <r>
      <rPr>
        <sz val="11"/>
        <color rgb="FF000000"/>
        <rFont val="Calibri"/>
      </rPr>
      <t>- A2DP (A2DP_ADVAUDIODIST_UUID, A2DP_AUDIOSINK_UUID, A2DP_AUDIOSOURCE_UUID)</t>
    </r>
    <r>
      <rPr>
        <sz val="11"/>
        <color rgb="FF000000"/>
        <rFont val="Calibri"/>
      </rPr>
      <t xml:space="preserve">
</t>
    </r>
    <r>
      <rPr>
        <sz val="11"/>
        <color rgb="FF000000"/>
        <rFont val="Calibri"/>
      </rPr>
      <t>- AVRCP (AVRCP_CONTROLLER_UUID, AVRCP_TARGET_UUID)</t>
    </r>
    <r>
      <rPr>
        <sz val="11"/>
        <color rgb="FF000000"/>
        <rFont val="Calibri"/>
      </rPr>
      <t xml:space="preserve">
</t>
    </r>
    <r>
      <rPr>
        <sz val="11"/>
        <color rgb="FF000000"/>
        <rFont val="Calibri"/>
      </rPr>
      <t>- PBAP (PBAP_PSE_UUID, PBAP_UUID)</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Connections &gt;&gt; Bluetooth.</t>
    </r>
    <r>
      <rPr>
        <sz val="11"/>
        <color rgb="FF000000"/>
        <rFont val="Calibri"/>
      </rPr>
      <t xml:space="preserve">
</t>
    </r>
    <r>
      <rPr>
        <sz val="11"/>
        <color rgb="FF000000"/>
        <rFont val="Calibri"/>
      </rPr>
      <t>2. Verify only Bluetooth devices that use DoD-approved profiles are listed.</t>
    </r>
    <r>
      <rPr>
        <sz val="11"/>
        <color rgb="FF000000"/>
        <rFont val="Calibri"/>
      </rPr>
      <t xml:space="preserve">
</t>
    </r>
    <r>
      <rPr>
        <sz val="11"/>
        <color rgb="FF000000"/>
        <rFont val="Calibri"/>
      </rPr>
      <t>If on the management tool the "Bluetooth UUID whitelist" contains non-DoD-approved profile UUIDs, or on the Samsung Android device Bluetooth devices that use non-DoD-approved profiles are listed, this is a finding.</t>
    </r>
  </si>
  <si>
    <t>V-99931</t>
  </si>
  <si>
    <r>
      <rPr>
        <sz val="11"/>
        <rFont val="Calibri"/>
      </rPr>
      <t>Samsung Android must be configured to not display the following (Work Environment) notifications when the device is locked: all notifications.</t>
    </r>
  </si>
  <si>
    <r>
      <rPr>
        <sz val="11"/>
        <color rgb="FF000000"/>
        <rFont val="Calibri"/>
      </rPr>
      <t>Configure Samsung Android to not display (Work Environment) notifications when the device is locked.</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Disable unredacted notifications on the Keyguard (COBO or COPE).</t>
    </r>
    <r>
      <rPr>
        <sz val="11"/>
        <color rgb="FF000000"/>
        <rFont val="Calibri"/>
      </rPr>
      <t xml:space="preserve">
</t>
    </r>
    <r>
      <rPr>
        <sz val="11"/>
        <color rgb="FF000000"/>
        <rFont val="Calibri"/>
      </rPr>
      <t>- Method #2: Use KPE notification sanitization for notifications (COPE only).</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Disable unredacted notifications on the Keyguard (COBO or COPE).</t>
    </r>
    <r>
      <rPr>
        <sz val="11"/>
        <color rgb="FF000000"/>
        <rFont val="Calibri"/>
      </rPr>
      <t xml:space="preserve">
</t>
    </r>
    <r>
      <rPr>
        <sz val="11"/>
        <color rgb="FF000000"/>
        <rFont val="Calibri"/>
      </rPr>
      <t>On the management tool, in the Work Environment restrictions section, set "Unredacted Notifications" to "Disallow".</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Use KPE notification sanitization for notifications (COPE only).</t>
    </r>
    <r>
      <rPr>
        <sz val="11"/>
        <color rgb="FF000000"/>
        <rFont val="Calibri"/>
      </rPr>
      <t xml:space="preserve">
</t>
    </r>
    <r>
      <rPr>
        <sz val="11"/>
        <color rgb="FF000000"/>
        <rFont val="Calibri"/>
      </rPr>
      <t>On the management tool, in the Work Environment KPE RCP section, set "Show detailed notifications" to "Disallow".</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</si>
  <si>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MOS to not send notifications to the lock screen mitigates this risk.</t>
    </r>
    <r>
      <rPr>
        <sz val="11"/>
        <color rgb="FF000000"/>
        <rFont val="Calibri"/>
      </rPr>
      <t xml:space="preserve">
</t>
    </r>
    <r>
      <rPr>
        <sz val="11"/>
        <color rgb="FF000000"/>
        <rFont val="Calibri"/>
      </rPr>
      <t>SFR ID: FMT_SMF_EXT.1.1 #19</t>
    </r>
  </si>
  <si>
    <r>
      <rPr>
        <sz val="11"/>
        <color rgb="FF000000"/>
        <rFont val="Calibri"/>
      </rPr>
      <t xml:space="preserve">Review Samsung Android configuration settings to determine if Samsung Android displays (Work Environment) notifications on the lock screen. Notifications of incoming phone calls are acceptable even when the device is locked. </t>
    </r>
    <r>
      <rPr>
        <sz val="11"/>
        <color rgb="FF000000"/>
        <rFont val="Calibri"/>
      </rPr>
      <t xml:space="preserve">
</t>
    </r>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Disable unredacted notifications on the Keyguard (COBO or COPE).</t>
    </r>
    <r>
      <rPr>
        <sz val="11"/>
        <color rgb="FF000000"/>
        <rFont val="Calibri"/>
      </rPr>
      <t xml:space="preserve">
</t>
    </r>
    <r>
      <rPr>
        <sz val="11"/>
        <color rgb="FF000000"/>
        <rFont val="Calibri"/>
      </rPr>
      <t>On the management tool, in the Work Environment restrictions section, verify that "Unredacted Notifications" is set to "Disallow".</t>
    </r>
    <r>
      <rPr>
        <sz val="11"/>
        <color rgb="FF000000"/>
        <rFont val="Calibri"/>
      </rPr>
      <t xml:space="preserve">
</t>
    </r>
    <r>
      <rPr>
        <sz val="11"/>
        <color rgb="FF000000"/>
        <rFont val="Calibri"/>
      </rPr>
      <t>For COPE: On the Samsung Android device, do the following:</t>
    </r>
    <r>
      <rPr>
        <sz val="11"/>
        <color rgb="FF000000"/>
        <rFont val="Calibri"/>
      </rPr>
      <t xml:space="preserve">
</t>
    </r>
    <r>
      <rPr>
        <sz val="11"/>
        <color rgb="FF000000"/>
        <rFont val="Calibri"/>
      </rPr>
      <t>1. Open Settings &gt;&gt; Work profile &gt;&gt; Notification and data.</t>
    </r>
    <r>
      <rPr>
        <sz val="11"/>
        <color rgb="FF000000"/>
        <rFont val="Calibri"/>
      </rPr>
      <t xml:space="preserve">
</t>
    </r>
    <r>
      <rPr>
        <sz val="11"/>
        <color rgb="FF000000"/>
        <rFont val="Calibri"/>
      </rPr>
      <t>2. Verify that "Show notification content" is disabled.</t>
    </r>
    <r>
      <rPr>
        <sz val="11"/>
        <color rgb="FF000000"/>
        <rFont val="Calibri"/>
      </rPr>
      <t xml:space="preserve">
</t>
    </r>
    <r>
      <rPr>
        <sz val="11"/>
        <color rgb="FF000000"/>
        <rFont val="Calibri"/>
      </rPr>
      <t>For COBO: On the Samsung Android device, do the following:</t>
    </r>
    <r>
      <rPr>
        <sz val="11"/>
        <color rgb="FF000000"/>
        <rFont val="Calibri"/>
      </rPr>
      <t xml:space="preserve">
</t>
    </r>
    <r>
      <rPr>
        <sz val="11"/>
        <color rgb="FF000000"/>
        <rFont val="Calibri"/>
      </rPr>
      <t>1. Open Settings &gt;&gt; Lock screen.</t>
    </r>
    <r>
      <rPr>
        <sz val="11"/>
        <color rgb="FF000000"/>
        <rFont val="Calibri"/>
      </rPr>
      <t xml:space="preserve">
</t>
    </r>
    <r>
      <rPr>
        <sz val="11"/>
        <color rgb="FF000000"/>
        <rFont val="Calibri"/>
      </rPr>
      <t>2. Verify that "Notifications" are disabled.</t>
    </r>
    <r>
      <rPr>
        <sz val="11"/>
        <color rgb="FF000000"/>
        <rFont val="Calibri"/>
      </rPr>
      <t xml:space="preserve">
</t>
    </r>
    <r>
      <rPr>
        <sz val="11"/>
        <color rgb="FF000000"/>
        <rFont val="Calibri"/>
      </rPr>
      <t>If on the management tool "Unredacted Notifications" is not set to "Disallow", or on the Samsung Android device "Show notification content" is not disabled,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Use KPE notification sanitization for notifications (COPE only).</t>
    </r>
    <r>
      <rPr>
        <sz val="11"/>
        <color rgb="FF000000"/>
        <rFont val="Calibri"/>
      </rPr>
      <t xml:space="preserve">
</t>
    </r>
    <r>
      <rPr>
        <sz val="11"/>
        <color rgb="FF000000"/>
        <rFont val="Calibri"/>
      </rPr>
      <t>On the management tool, in the Work Environment KPE RCP section, verify that "Show detailed notifications" is set to "Disallow".</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Work profile &gt;&gt; Notification and data.</t>
    </r>
    <r>
      <rPr>
        <sz val="11"/>
        <color rgb="FF000000"/>
        <rFont val="Calibri"/>
      </rPr>
      <t xml:space="preserve">
</t>
    </r>
    <r>
      <rPr>
        <sz val="11"/>
        <color rgb="FF000000"/>
        <rFont val="Calibri"/>
      </rPr>
      <t>2. Verify that "Show notification content" is disabled.</t>
    </r>
    <r>
      <rPr>
        <sz val="11"/>
        <color rgb="FF000000"/>
        <rFont val="Calibri"/>
      </rPr>
      <t xml:space="preserve">
</t>
    </r>
    <r>
      <rPr>
        <sz val="11"/>
        <color rgb="FF000000"/>
        <rFont val="Calibri"/>
      </rPr>
      <t>If on the management tool "Show detailed notifications" is not set to "Disallow", or on the Samsung Android device "Show notification content" is not disabled, this is a finding.</t>
    </r>
  </si>
  <si>
    <t>V-99933</t>
  </si>
  <si>
    <r>
      <rPr>
        <sz val="11"/>
        <rFont val="Calibri"/>
      </rPr>
      <t>Samsung Android must be configured to enable encryption for data at rest on removable storage media or alternatively, the use of removable storage media must be disabled.</t>
    </r>
  </si>
  <si>
    <t>CAT I (High)</t>
  </si>
  <si>
    <r>
      <rPr>
        <sz val="11"/>
        <color rgb="FF000000"/>
        <rFont val="Calibri"/>
      </rPr>
      <t>Configure Samsung Android to enable data-at-rest protection for removable media, or alternatively, disable the use of removable storage media.</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Disable SD card (if not using SD card).</t>
    </r>
    <r>
      <rPr>
        <sz val="11"/>
        <color rgb="FF000000"/>
        <rFont val="Calibri"/>
      </rPr>
      <t xml:space="preserve">
</t>
    </r>
    <r>
      <rPr>
        <sz val="11"/>
        <color rgb="FF000000"/>
        <rFont val="Calibri"/>
      </rPr>
      <t>- Method #2: Enable data-at-rest protection.</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Disable SD card (if not using SD card).</t>
    </r>
    <r>
      <rPr>
        <sz val="11"/>
        <color rgb="FF000000"/>
        <rFont val="Calibri"/>
      </rPr>
      <t xml:space="preserve">
</t>
    </r>
    <r>
      <rPr>
        <sz val="11"/>
        <color rgb="FF000000"/>
        <rFont val="Calibri"/>
      </rPr>
      <t>On the management tool, in the device restrictions section, set "SD Card" to "Disable".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Enable data-at-rest protection.</t>
    </r>
    <r>
      <rPr>
        <sz val="11"/>
        <color rgb="FF000000"/>
        <rFont val="Calibri"/>
      </rPr>
      <t xml:space="preserve">
</t>
    </r>
    <r>
      <rPr>
        <sz val="11"/>
        <color rgb="FF000000"/>
        <rFont val="Calibri"/>
      </rPr>
      <t>On the management tool, in the device KPE encryption section, set "External storage encryption" to "Enable".</t>
    </r>
  </si>
  <si>
    <r>
      <rPr>
        <sz val="11"/>
        <color rgb="FF000000"/>
        <rFont val="Calibri"/>
      </rPr>
      <t>The MOS must ensure the data being written to the mobile device's removable media is protected from unauthorized access. If data at rest is unencrypted, it is vulnerable to disclosure. Even if the operating system enforces permissions on data access, an adversary can read removable media directly, thereby circumventing operating system controls. Encrypting the data ensures confidentiality is protected even when the operating system is not running.</t>
    </r>
    <r>
      <rPr>
        <sz val="11"/>
        <color rgb="FF000000"/>
        <rFont val="Calibri"/>
      </rPr>
      <t xml:space="preserve">
</t>
    </r>
    <r>
      <rPr>
        <sz val="11"/>
        <color rgb="FF000000"/>
        <rFont val="Calibri"/>
      </rPr>
      <t>SFR ID: FMT_SMF_EXT.1.1 #21, #47f</t>
    </r>
  </si>
  <si>
    <r>
      <rPr>
        <sz val="11"/>
        <color rgb="FF000000"/>
        <rFont val="Calibri"/>
      </rPr>
      <t>If the mobile device does not support removable media, this requirement is not applicable.</t>
    </r>
    <r>
      <rPr>
        <sz val="11"/>
        <color rgb="FF000000"/>
        <rFont val="Calibri"/>
      </rPr>
      <t xml:space="preserve">
</t>
    </r>
    <r>
      <rPr>
        <sz val="11"/>
        <color rgb="FF000000"/>
        <rFont val="Calibri"/>
      </rPr>
      <t>Review Samsung Android configuration settings to determine if data in the mobile device is removable storage media is encrypted, or alternatively, the use of removable storage media is disabled.</t>
    </r>
    <r>
      <rPr>
        <sz val="11"/>
        <color rgb="FF000000"/>
        <rFont val="Calibri"/>
      </rPr>
      <t xml:space="preserve">
</t>
    </r>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Disable SD card (if not using SD card).</t>
    </r>
    <r>
      <rPr>
        <sz val="11"/>
        <color rgb="FF000000"/>
        <rFont val="Calibri"/>
      </rPr>
      <t xml:space="preserve">
</t>
    </r>
    <r>
      <rPr>
        <sz val="11"/>
        <color rgb="FF000000"/>
        <rFont val="Calibri"/>
      </rPr>
      <t>On the management tool, in the device restrictions section, verify that "SD Card" is set to "Disable".</t>
    </r>
    <r>
      <rPr>
        <sz val="11"/>
        <color rgb="FF000000"/>
        <rFont val="Calibri"/>
      </rPr>
      <t xml:space="preserve">
</t>
    </r>
    <r>
      <rPr>
        <sz val="11"/>
        <color rgb="FF000000"/>
        <rFont val="Calibri"/>
      </rPr>
      <t>On the Samsung Android device, verify that a Micro SD card cannot be mounted.</t>
    </r>
    <r>
      <rPr>
        <sz val="11"/>
        <color rgb="FF000000"/>
        <rFont val="Calibri"/>
      </rPr>
      <t xml:space="preserve">
</t>
    </r>
    <r>
      <rPr>
        <sz val="11"/>
        <color rgb="FF000000"/>
        <rFont val="Calibri"/>
      </rPr>
      <t>If on the management tool "SD Card" is not set to "Disable", or on the Samsung Android device a microSD card can be mounted,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Enable data-at-rest protection.</t>
    </r>
    <r>
      <rPr>
        <sz val="11"/>
        <color rgb="FF000000"/>
        <rFont val="Calibri"/>
      </rPr>
      <t xml:space="preserve">
</t>
    </r>
    <r>
      <rPr>
        <sz val="11"/>
        <color rgb="FF000000"/>
        <rFont val="Calibri"/>
      </rPr>
      <t>On the management tool, in the device KPE encryption section, verify that "External storage encryption" is set to "Enable".</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Insert a freshly formatted microSD card.</t>
    </r>
    <r>
      <rPr>
        <sz val="11"/>
        <color rgb="FF000000"/>
        <rFont val="Calibri"/>
      </rPr>
      <t xml:space="preserve">
</t>
    </r>
    <r>
      <rPr>
        <sz val="11"/>
        <color rgb="FF000000"/>
        <rFont val="Calibri"/>
      </rPr>
      <t>2. Verify that a prompt appears to encrypt the microSD card.</t>
    </r>
    <r>
      <rPr>
        <sz val="11"/>
        <color rgb="FF000000"/>
        <rFont val="Calibri"/>
      </rPr>
      <t xml:space="preserve">
</t>
    </r>
    <r>
      <rPr>
        <sz val="11"/>
        <color rgb="FF000000"/>
        <rFont val="Calibri"/>
      </rPr>
      <t>3. Perform the encryption.</t>
    </r>
    <r>
      <rPr>
        <sz val="11"/>
        <color rgb="FF000000"/>
        <rFont val="Calibri"/>
      </rPr>
      <t xml:space="preserve">
</t>
    </r>
    <r>
      <rPr>
        <sz val="11"/>
        <color rgb="FF000000"/>
        <rFont val="Calibri"/>
      </rPr>
      <t>4. Remove and reinsert the microSD card and verify that a notification appears stating that the mounted microSD card is encrypted.</t>
    </r>
    <r>
      <rPr>
        <sz val="11"/>
        <color rgb="FF000000"/>
        <rFont val="Calibri"/>
      </rPr>
      <t xml:space="preserve">
</t>
    </r>
    <r>
      <rPr>
        <sz val="11"/>
        <color rgb="FF000000"/>
        <rFont val="Calibri"/>
      </rPr>
      <t>If on the management tool "External storage encryption" is not set to "Enable", or on the Samsung Android device a microSD card can be used without first being encrypted, this is a finding.</t>
    </r>
  </si>
  <si>
    <t>V-99935</t>
  </si>
  <si>
    <r>
      <rPr>
        <sz val="11"/>
        <rFont val="Calibri"/>
      </rPr>
      <t>Samsung Android must be configured to disable trust agents. Note: This requirement is not applicable (NA) for specific biometric authentication factors included in the product Common Criteria evaluation.</t>
    </r>
  </si>
  <si>
    <r>
      <rPr>
        <sz val="11"/>
        <color rgb="FF000000"/>
        <rFont val="Calibri"/>
      </rPr>
      <t>Configure Samsung Android to disable Trust Agents.</t>
    </r>
    <r>
      <rPr>
        <sz val="11"/>
        <color rgb="FF000000"/>
        <rFont val="Calibri"/>
      </rPr>
      <t xml:space="preserve">
</t>
    </r>
    <r>
      <rPr>
        <sz val="11"/>
        <color rgb="FF000000"/>
        <rFont val="Calibri"/>
      </rPr>
      <t>On the management tool, in the device restrictions section, set "Trust Agents" to "Disable".</t>
    </r>
  </si>
  <si>
    <r>
      <rPr>
        <sz val="11"/>
        <color rgb="FF000000"/>
        <rFont val="Calibri"/>
      </rPr>
      <t>The fingerprint reader can be used to authenticate the user in order to unlock the mobile device. At this time, no mobile device biometric reader has been evaluated as meeting the security requirements of the MDFPP or been approved for DoD use on mobile devices. This technology could allow unauthorized users to have access to DoD sensitive data if compromised. By not permitting the use of non-password authentication mechanisms, users are forced to use passcodes that meet DoD passcode requirements.</t>
    </r>
    <r>
      <rPr>
        <sz val="11"/>
        <color rgb="FF000000"/>
        <rFont val="Calibri"/>
      </rPr>
      <t xml:space="preserve">
</t>
    </r>
    <r>
      <rPr>
        <sz val="11"/>
        <color rgb="FF000000"/>
        <rFont val="Calibri"/>
      </rPr>
      <t>SFR ID: FMT_SMF_EXT.1.1 #23, FIA_UAU.5.1</t>
    </r>
  </si>
  <si>
    <r>
      <rPr>
        <sz val="11"/>
        <color rgb="FF000000"/>
        <rFont val="Calibri"/>
      </rPr>
      <t>Review Samsung Android configuration settings to determine if Trust Agents are disabled.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device restrictions section, verify that "Trust Agents" are set to "Disable".</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Biometrics and security &gt;&gt; Other security settings &gt;&gt; Trust agents.</t>
    </r>
    <r>
      <rPr>
        <sz val="11"/>
        <color rgb="FF000000"/>
        <rFont val="Calibri"/>
      </rPr>
      <t xml:space="preserve">
</t>
    </r>
    <r>
      <rPr>
        <sz val="11"/>
        <color rgb="FF000000"/>
        <rFont val="Calibri"/>
      </rPr>
      <t>2. Verify that all listed Trust Agents are disabled and cannot be enabled.</t>
    </r>
    <r>
      <rPr>
        <sz val="11"/>
        <color rgb="FF000000"/>
        <rFont val="Calibri"/>
      </rPr>
      <t xml:space="preserve">
</t>
    </r>
    <r>
      <rPr>
        <sz val="11"/>
        <color rgb="FF000000"/>
        <rFont val="Calibri"/>
      </rPr>
      <t>If on the management tool "Trust Agents" are not set to "Disable", or on the Samsung Android device a "Trust Agent" can be enabled, this is a finding.</t>
    </r>
  </si>
  <si>
    <t>V-99937</t>
  </si>
  <si>
    <r>
      <rPr>
        <sz val="11"/>
        <rFont val="Calibri"/>
      </rPr>
      <t>Samsung Android must be configured to disable Face Recognition. Note: This requirement is not applicable (NA) for specific biometric authentication factors included in the product Common Criteria evaluation.</t>
    </r>
  </si>
  <si>
    <r>
      <rPr>
        <sz val="11"/>
        <color rgb="FF000000"/>
        <rFont val="Calibri"/>
      </rPr>
      <t>Configure the Samsung Android to disable Face Recognition.</t>
    </r>
    <r>
      <rPr>
        <sz val="11"/>
        <color rgb="FF000000"/>
        <rFont val="Calibri"/>
      </rPr>
      <t xml:space="preserve">
</t>
    </r>
    <r>
      <rPr>
        <sz val="11"/>
        <color rgb="FF000000"/>
        <rFont val="Calibri"/>
      </rPr>
      <t>On the management tool, in the device restrictions section, set "Face" to "Disable".</t>
    </r>
  </si>
  <si>
    <r>
      <rPr>
        <sz val="11"/>
        <color rgb="FF000000"/>
        <rFont val="Calibri"/>
      </rPr>
      <t>Review Samsung Android configuration settings to determine if Face Recognition is disabled.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device restrictions section, verify that "Face" is set to "Disable".</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Verify that "Face" is disabled and cannot be enabled.</t>
    </r>
    <r>
      <rPr>
        <sz val="11"/>
        <color rgb="FF000000"/>
        <rFont val="Calibri"/>
      </rPr>
      <t xml:space="preserve">
</t>
    </r>
    <r>
      <rPr>
        <sz val="11"/>
        <color rgb="FF000000"/>
        <rFont val="Calibri"/>
      </rPr>
      <t>If on the management tool "Face" is not set to "Disable", or on the Samsung Android device "Face" can be enabled, this is a finding.</t>
    </r>
  </si>
  <si>
    <t>V-99939</t>
  </si>
  <si>
    <r>
      <rPr>
        <sz val="11"/>
        <rFont val="Calibri"/>
      </rPr>
      <t>Samsung Android must be configured to disable developer modes.</t>
    </r>
  </si>
  <si>
    <r>
      <rPr>
        <sz val="11"/>
        <color rgb="FF000000"/>
        <rFont val="Calibri"/>
      </rPr>
      <t>Configure Samsung Android to disable developer modes.</t>
    </r>
    <r>
      <rPr>
        <sz val="11"/>
        <color rgb="FF000000"/>
        <rFont val="Calibri"/>
      </rPr>
      <t xml:space="preserve">
</t>
    </r>
    <r>
      <rPr>
        <sz val="11"/>
        <color rgb="FF000000"/>
        <rFont val="Calibri"/>
      </rPr>
      <t>For KPE(Legacy) COPE deployments this configuration is the default configuration. No configuration required.</t>
    </r>
    <r>
      <rPr>
        <sz val="11"/>
        <color rgb="FF000000"/>
        <rFont val="Calibri"/>
      </rPr>
      <t xml:space="preserve">
</t>
    </r>
    <r>
      <rPr>
        <sz val="11"/>
        <color rgb="FF000000"/>
        <rFont val="Calibri"/>
      </rPr>
      <t>On the management tool, in the device restrictions section, set the "Debugging Features" to "Disallow".</t>
    </r>
  </si>
  <si>
    <r>
      <rPr>
        <sz val="11"/>
        <color rgb="FF000000"/>
        <rFont val="Calibri"/>
      </rPr>
      <t>Developer modes expose features of the MOS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 ID: FMT_SMF_EXT.1.1 #26</t>
    </r>
  </si>
  <si>
    <r>
      <rPr>
        <sz val="11"/>
        <color rgb="FF000000"/>
        <rFont val="Calibri"/>
      </rPr>
      <t>Review Samsung Android configuration settings to determine whether a developer mode is enabled.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For KPE(Legacy) COPE deployments, this configuration is the default configuration. If the management tool does not provide the capability to enable/disable "debugging features", there is NO finding because the default setting cannot be changed.</t>
    </r>
    <r>
      <rPr>
        <sz val="11"/>
        <color rgb="FF000000"/>
        <rFont val="Calibri"/>
      </rPr>
      <t xml:space="preserve">
</t>
    </r>
    <r>
      <rPr>
        <sz val="11"/>
        <color rgb="FF000000"/>
        <rFont val="Calibri"/>
      </rPr>
      <t>On the management tool, in the device restrictions section, verify that "Debugging Features" is set to "Disallow".</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Verify "Developer options" is not listed.</t>
    </r>
    <r>
      <rPr>
        <sz val="11"/>
        <color rgb="FF000000"/>
        <rFont val="Calibri"/>
      </rPr>
      <t xml:space="preserve">
</t>
    </r>
    <r>
      <rPr>
        <sz val="11"/>
        <color rgb="FF000000"/>
        <rFont val="Calibri"/>
      </rPr>
      <t>If on the management tool "Debugging Features" is not set to "Disallow" or on the Samsung Android device "Developer options" is listed, this is a finding.</t>
    </r>
  </si>
  <si>
    <t>V-99941</t>
  </si>
  <si>
    <r>
      <rPr>
        <sz val="11"/>
        <rFont val="Calibri"/>
      </rPr>
      <t>Samsung Android must be configured to display the DoD advisory warning message at start-up or each time the user unlocks the device.</t>
    </r>
  </si>
  <si>
    <r>
      <rPr>
        <sz val="11"/>
        <color rgb="FF000000"/>
        <rFont val="Calibri"/>
      </rPr>
      <t>Configure the DoD warning banner by either of the following methods (required text is found in the Discussion):</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Place the DoD warning banner in the user agreement signed by each Samsung Android device user (preferred method).</t>
    </r>
    <r>
      <rPr>
        <sz val="11"/>
        <color rgb="FF000000"/>
        <rFont val="Calibri"/>
      </rPr>
      <t xml:space="preserve">
</t>
    </r>
    <r>
      <rPr>
        <sz val="11"/>
        <color rgb="FF000000"/>
        <rFont val="Calibri"/>
      </rPr>
      <t>- Method #2: Configure the warning banner text in the Lock screen message on each managed mobile device.</t>
    </r>
    <r>
      <rPr>
        <sz val="11"/>
        <color rgb="FF000000"/>
        <rFont val="Calibri"/>
      </rPr>
      <t xml:space="preserve">
</t>
    </r>
    <r>
      <rPr>
        <sz val="11"/>
        <color rgb="FF000000"/>
        <rFont val="Calibri"/>
      </rPr>
      <t>- Method #3: Configure the warning banner text in the KPE Reboot Banner on each managed mobile device.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Place the DoD warning banner in the user agreement signed by each Samsung Android device user (preferred method).</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Configure the warning banner text in the Lock screen message on each managed mobile device.</t>
    </r>
    <r>
      <rPr>
        <sz val="11"/>
        <color rgb="FF000000"/>
        <rFont val="Calibri"/>
      </rPr>
      <t xml:space="preserve">
</t>
    </r>
    <r>
      <rPr>
        <sz val="11"/>
        <color rgb="FF000000"/>
        <rFont val="Calibri"/>
      </rPr>
      <t>On the management tool, in the device restrictions section, set "Lock Screen Message" to the DoD-mandated warning banner text.</t>
    </r>
    <r>
      <rPr>
        <sz val="11"/>
        <color rgb="FF000000"/>
        <rFont val="Calibri"/>
      </rPr>
      <t xml:space="preserve">
</t>
    </r>
    <r>
      <rPr>
        <sz val="11"/>
        <color rgb="FF000000"/>
        <rFont val="Calibri"/>
      </rPr>
      <t>****</t>
    </r>
    <r>
      <rPr>
        <sz val="11"/>
        <color rgb="FF000000"/>
        <rFont val="Calibri"/>
      </rPr>
      <t xml:space="preserve">
</t>
    </r>
    <r>
      <rPr>
        <sz val="11"/>
        <color rgb="FF000000"/>
        <rFont val="Calibri"/>
      </rPr>
      <t>Method #3: Configure the warning banner text in the KPE Reboot Banner on each managed mobile device.</t>
    </r>
    <r>
      <rPr>
        <sz val="11"/>
        <color rgb="FF000000"/>
        <rFont val="Calibri"/>
      </rPr>
      <t xml:space="preserve">
</t>
    </r>
    <r>
      <rPr>
        <sz val="11"/>
        <color rgb="FF000000"/>
        <rFont val="Calibri"/>
      </rPr>
      <t>On the management tool, in the device KPE Banner section, set "Banner Text" to the DoD-managed warning banner text.</t>
    </r>
  </si>
  <si>
    <r>
      <rPr>
        <sz val="11"/>
        <color rgb="FF000000"/>
        <rFont val="Calibri"/>
      </rPr>
      <t>The mobile operating system is required to display the DoD-approved system use notification message or banner before granting access to the system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KS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</si>
  <si>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Confirm if Method #1, #2, or #3 is used at the Samsung device site and follow the appropriate procedure.</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Place the DoD warning banner in the user agreement signed by each Samsung Android device user (preferred method).</t>
    </r>
    <r>
      <rPr>
        <sz val="11"/>
        <color rgb="FF000000"/>
        <rFont val="Calibri"/>
      </rPr>
      <t xml:space="preserve">
</t>
    </r>
    <r>
      <rPr>
        <sz val="11"/>
        <color rgb="FF000000"/>
        <rFont val="Calibri"/>
      </rPr>
      <t>Review the signed user agreements for several Samsung Android device users and verify that the agreement includes the required DoD warning banner text.</t>
    </r>
    <r>
      <rPr>
        <sz val="11"/>
        <color rgb="FF000000"/>
        <rFont val="Calibri"/>
      </rPr>
      <t xml:space="preserve">
</t>
    </r>
    <r>
      <rPr>
        <sz val="11"/>
        <color rgb="FF000000"/>
        <rFont val="Calibri"/>
      </rPr>
      <t>If the required DoD warning banner text is not included in all reviewed signed user agreements,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Configure the warning banner text in the Lock screen message on each managed mobile device.</t>
    </r>
    <r>
      <rPr>
        <sz val="11"/>
        <color rgb="FF000000"/>
        <rFont val="Calibri"/>
      </rPr>
      <t xml:space="preserve">
</t>
    </r>
    <r>
      <rPr>
        <sz val="11"/>
        <color rgb="FF000000"/>
        <rFont val="Calibri"/>
      </rPr>
      <t>On the management tool, in the device restrictions section, verify that "Lock Screen Message" is set to the DoD-mandated warning banner text.</t>
    </r>
    <r>
      <rPr>
        <sz val="11"/>
        <color rgb="FF000000"/>
        <rFont val="Calibri"/>
      </rPr>
      <t xml:space="preserve">
</t>
    </r>
    <r>
      <rPr>
        <sz val="11"/>
        <color rgb="FF000000"/>
        <rFont val="Calibri"/>
      </rPr>
      <t>On the Samsung Android device, verify that the required DoD warning banner text is displayed on the Lock screen.</t>
    </r>
    <r>
      <rPr>
        <sz val="11"/>
        <color rgb="FF000000"/>
        <rFont val="Calibri"/>
      </rPr>
      <t xml:space="preserve">
</t>
    </r>
    <r>
      <rPr>
        <sz val="11"/>
        <color rgb="FF000000"/>
        <rFont val="Calibri"/>
      </rPr>
      <t>If on the management tool "Lock Screen Message" is not set to the DoD-mandated warning banner text, or on the Samsung Android device the required DoD warning banner text is not displayed on the Lock screen, this is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#3: Configure the warning banner text in the KPE Reboot Banner on each managed mobile device.</t>
    </r>
    <r>
      <rPr>
        <sz val="11"/>
        <color rgb="FF000000"/>
        <rFont val="Calibri"/>
      </rPr>
      <t xml:space="preserve">
</t>
    </r>
    <r>
      <rPr>
        <sz val="11"/>
        <color rgb="FF000000"/>
        <rFont val="Calibri"/>
      </rPr>
      <t>On the management tool, in the device KPE Banner section, verify that "Banner Text" is set to the DoD-managed warning banner text.</t>
    </r>
    <r>
      <rPr>
        <sz val="11"/>
        <color rgb="FF000000"/>
        <rFont val="Calibri"/>
      </rPr>
      <t xml:space="preserve">
</t>
    </r>
    <r>
      <rPr>
        <sz val="11"/>
        <color rgb="FF000000"/>
        <rFont val="Calibri"/>
      </rPr>
      <t>On the Samsung Android device, verify that after a reboot the required DoD warning banner text is displayed.</t>
    </r>
    <r>
      <rPr>
        <sz val="11"/>
        <color rgb="FF000000"/>
        <rFont val="Calibri"/>
      </rPr>
      <t xml:space="preserve">
</t>
    </r>
    <r>
      <rPr>
        <sz val="11"/>
        <color rgb="FF000000"/>
        <rFont val="Calibri"/>
      </rPr>
      <t>If on the management tool "Banner Text" is not set to the DoD-mandated warning banner text, or on the Samsung Android device the required DoD warning banner text is not displayed after a reboot, this is finding.</t>
    </r>
  </si>
  <si>
    <t>V-99943</t>
  </si>
  <si>
    <r>
      <rPr>
        <sz val="11"/>
        <rFont val="Calibri"/>
      </rPr>
      <t>Samsung Android must be configured to disable USB mass storage mode.</t>
    </r>
  </si>
  <si>
    <r>
      <rPr>
        <sz val="11"/>
        <color rgb="FF000000"/>
        <rFont val="Calibri"/>
      </rPr>
      <t>Configure Samsung Android to disable USB mass storage mode.</t>
    </r>
    <r>
      <rPr>
        <sz val="11"/>
        <color rgb="FF000000"/>
        <rFont val="Calibri"/>
      </rPr>
      <t xml:space="preserve">
</t>
    </r>
    <r>
      <rPr>
        <sz val="11"/>
        <color rgb="FF000000"/>
        <rFont val="Calibri"/>
      </rPr>
      <t>For KPE(AE) deployments this configuration is the default configuration. No configuration is required.</t>
    </r>
    <r>
      <rPr>
        <sz val="11"/>
        <color rgb="FF000000"/>
        <rFont val="Calibri"/>
      </rPr>
      <t xml:space="preserve">
</t>
    </r>
    <r>
      <rPr>
        <sz val="11"/>
        <color rgb="FF000000"/>
        <rFont val="Calibri"/>
      </rPr>
      <t>On the management tool, in the device restrictions section, set "USB file transfer" to "Disallow".</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</si>
  <si>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 ID: FMT_SMF_EXT.1.1 #39a</t>
    </r>
  </si>
  <si>
    <r>
      <rPr>
        <sz val="11"/>
        <color rgb="FF000000"/>
        <rFont val="Calibri"/>
      </rPr>
      <t xml:space="preserve">Review Samsung Android configuration settings to determine if the mobile device has a USB mass storage mode and if it has been disabled. </t>
    </r>
    <r>
      <rPr>
        <sz val="11"/>
        <color rgb="FF000000"/>
        <rFont val="Calibri"/>
      </rPr>
      <t xml:space="preserve">
</t>
    </r>
    <r>
      <rPr>
        <sz val="11"/>
        <color rgb="FF000000"/>
        <rFont val="Calibri"/>
      </rPr>
      <t>For KPE(AE) deployments this configuration is the default configuration. If the management tool does not provide the capability to configure "USB file transfer", there is NO finding because the default setting cannot be changed.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device restrictions section, verify that "USB file transfer" has been set to "Disallow".</t>
    </r>
    <r>
      <rPr>
        <sz val="11"/>
        <color rgb="FF000000"/>
        <rFont val="Calibri"/>
      </rPr>
      <t xml:space="preserve">
</t>
    </r>
    <r>
      <rPr>
        <sz val="11"/>
        <color rgb="FF000000"/>
        <rFont val="Calibri"/>
      </rPr>
      <t>On the PC, browse the mounted Samsung Android device and verify that it does not display any folders or files.</t>
    </r>
    <r>
      <rPr>
        <sz val="11"/>
        <color rgb="FF000000"/>
        <rFont val="Calibri"/>
      </rPr>
      <t xml:space="preserve">
</t>
    </r>
    <r>
      <rPr>
        <sz val="11"/>
        <color rgb="FF000000"/>
        <rFont val="Calibri"/>
      </rPr>
      <t>If on the management tool "USB file transfer" is not set to "Disallow", or the PC can mount and browse folders and files on the Samsung Android device, this is a finding.</t>
    </r>
  </si>
  <si>
    <t>V-99945</t>
  </si>
  <si>
    <r>
      <rPr>
        <sz val="11"/>
        <rFont val="Calibri"/>
      </rPr>
      <t>Samsung Android must be configured to not allow backup of all applications, configuration data to locally connected systems.</t>
    </r>
  </si>
  <si>
    <r>
      <rPr>
        <sz val="11"/>
        <color rgb="FF000000"/>
        <rFont val="Calibri"/>
      </rPr>
      <t>Configure Samsung Android to disable backup to locally connected systems.</t>
    </r>
    <r>
      <rPr>
        <sz val="11"/>
        <color rgb="FF000000"/>
        <rFont val="Calibri"/>
      </rPr>
      <t xml:space="preserve">
</t>
    </r>
    <r>
      <rPr>
        <sz val="11"/>
        <color rgb="FF000000"/>
        <rFont val="Calibri"/>
      </rPr>
      <t>For KPE(AE) deployments this configuration is the default configuration. No configuration is required.</t>
    </r>
    <r>
      <rPr>
        <sz val="11"/>
        <color rgb="FF000000"/>
        <rFont val="Calibri"/>
      </rPr>
      <t xml:space="preserve">
</t>
    </r>
    <r>
      <rPr>
        <sz val="11"/>
        <color rgb="FF000000"/>
        <rFont val="Calibri"/>
      </rPr>
      <t>Disabling backup to locally connected systems is implemented by the configuration policy rule "USB file transfer", which is included in KNOX-10-003400.</t>
    </r>
    <r>
      <rPr>
        <sz val="11"/>
        <color rgb="FF000000"/>
        <rFont val="Calibri"/>
      </rPr>
      <t xml:space="preserve">
</t>
    </r>
    <r>
      <rPr>
        <sz val="11"/>
        <color rgb="FF000000"/>
        <rFont val="Calibri"/>
      </rPr>
      <t>On the management tool, in the device restrictions section, set "USB file transfer" to "Disallow".</t>
    </r>
  </si>
  <si>
    <r>
      <rPr>
        <sz val="11"/>
        <color rgb="FF000000"/>
        <rFont val="Calibri"/>
      </rPr>
      <t>Data on mobile devices is protected by numerous mechanisms, including user authentication, access control, and cryptography. When the data is backed up to an external system (either locally connected or cloud-based),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</si>
  <si>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 xml:space="preserve">Review Samsung Android configuration settings to determine if the capability to back up to a locally connected system has been disabled. </t>
    </r>
    <r>
      <rPr>
        <sz val="11"/>
        <color rgb="FF000000"/>
        <rFont val="Calibri"/>
      </rPr>
      <t xml:space="preserve">
</t>
    </r>
    <r>
      <rPr>
        <sz val="11"/>
        <color rgb="FF000000"/>
        <rFont val="Calibri"/>
      </rPr>
      <t>Disabling backup to locally connected systems is implemented by the configuration policy rule "USB file transfer", which is included in KNOX-10-003400.</t>
    </r>
    <r>
      <rPr>
        <sz val="11"/>
        <color rgb="FF000000"/>
        <rFont val="Calibri"/>
      </rPr>
      <t xml:space="preserve">
</t>
    </r>
    <r>
      <rPr>
        <sz val="11"/>
        <color rgb="FF000000"/>
        <rFont val="Calibri"/>
      </rPr>
      <t>For KPE(AE) deployments this configuration is the default configuration. If the management tool does not provide the capability to configure "USB file transfer", there is NO finding because the default setting cannot be changed.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device restrictions section, verify that "USB file transfer" has been set to "Disallow".</t>
    </r>
    <r>
      <rPr>
        <sz val="11"/>
        <color rgb="FF000000"/>
        <rFont val="Calibri"/>
      </rPr>
      <t xml:space="preserve">
</t>
    </r>
    <r>
      <rPr>
        <sz val="11"/>
        <color rgb="FF000000"/>
        <rFont val="Calibri"/>
      </rPr>
      <t>On the PC, browse the mounted Samsung Android device and verify that it does not display any folders or files.</t>
    </r>
    <r>
      <rPr>
        <sz val="11"/>
        <color rgb="FF000000"/>
        <rFont val="Calibri"/>
      </rPr>
      <t xml:space="preserve">
</t>
    </r>
    <r>
      <rPr>
        <sz val="11"/>
        <color rgb="FF000000"/>
        <rFont val="Calibri"/>
      </rPr>
      <t>If on the management tool "USB file transfer" is not set to "Disallow", or the PC can mount and browse folders and files on the Samsung Android device, this is a finding.</t>
    </r>
  </si>
  <si>
    <t>V-99947</t>
  </si>
  <si>
    <r>
      <rPr>
        <sz val="11"/>
        <rFont val="Calibri"/>
      </rPr>
      <t>Samsung Android Work Environment must be configured to not allow backup of all applications, configuration data to remote systems (device management backup). - Disable Backup Services</t>
    </r>
  </si>
  <si>
    <r>
      <rPr>
        <sz val="11"/>
        <color rgb="FF000000"/>
        <rFont val="Calibri"/>
      </rPr>
      <t>Configure Samsung Android Work Environment to disable backup to remote systems (including commercial clouds) (device management backup).</t>
    </r>
    <r>
      <rPr>
        <sz val="11"/>
        <color rgb="FF000000"/>
        <rFont val="Calibri"/>
      </rPr>
      <t xml:space="preserve">
</t>
    </r>
    <r>
      <rPr>
        <sz val="11"/>
        <color rgb="FF000000"/>
        <rFont val="Calibri"/>
      </rPr>
      <t xml:space="preserve">This requirement is inherently met for COPE because data in a "Profile/Workspace" cannot be backed up by default. </t>
    </r>
    <r>
      <rPr>
        <sz val="11"/>
        <color rgb="FF000000"/>
        <rFont val="Calibri"/>
      </rPr>
      <t xml:space="preserve">
</t>
    </r>
    <r>
      <rPr>
        <sz val="11"/>
        <color rgb="FF000000"/>
        <rFont val="Calibri"/>
      </rPr>
      <t>This guidance is applicable to COBO only.</t>
    </r>
    <r>
      <rPr>
        <sz val="11"/>
        <color rgb="FF000000"/>
        <rFont val="Calibri"/>
      </rPr>
      <t xml:space="preserve">
</t>
    </r>
    <r>
      <rPr>
        <sz val="11"/>
        <color rgb="FF000000"/>
        <rFont val="Calibri"/>
      </rPr>
      <t>On the management tool, in the Work Environment restrictions section, set "Backup service" to "Disallow".</t>
    </r>
  </si>
  <si>
    <r>
      <rPr>
        <sz val="11"/>
        <color rgb="FF000000"/>
        <rFont val="Calibri"/>
      </rPr>
      <t>Backups to remote systems (including cloud backup) can leave data vulnerable to breach on the external systems, which often offer less protection than the MOS.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SFR ID: FMT_SMF_EXT.1.1 #40</t>
    </r>
  </si>
  <si>
    <r>
      <rPr>
        <sz val="11"/>
        <color rgb="FF000000"/>
        <rFont val="Calibri"/>
      </rPr>
      <t>Review Samsung Android configuration settings to determine if the capability to back up to a remote system has been disabled.</t>
    </r>
    <r>
      <rPr>
        <sz val="11"/>
        <color rgb="FF000000"/>
        <rFont val="Calibri"/>
      </rPr>
      <t xml:space="preserve">
</t>
    </r>
    <r>
      <rPr>
        <sz val="11"/>
        <color rgb="FF000000"/>
        <rFont val="Calibri"/>
      </rPr>
      <t xml:space="preserve">This requirement is inherently met for COPE because data in a "Profile/Workspace" cannot be backed up by default. </t>
    </r>
    <r>
      <rPr>
        <sz val="11"/>
        <color rgb="FF000000"/>
        <rFont val="Calibri"/>
      </rPr>
      <t xml:space="preserve">
</t>
    </r>
    <r>
      <rPr>
        <sz val="11"/>
        <color rgb="FF000000"/>
        <rFont val="Calibri"/>
      </rPr>
      <t>This validation procedure is applicable to COBO only.</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Work Environment restrictions section, verify that "Backup service" is set to "Disallow".</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Accounts and backup &gt;&gt; Backup and restore.</t>
    </r>
    <r>
      <rPr>
        <sz val="11"/>
        <color rgb="FF000000"/>
        <rFont val="Calibri"/>
      </rPr>
      <t xml:space="preserve">
</t>
    </r>
    <r>
      <rPr>
        <sz val="11"/>
        <color rgb="FF000000"/>
        <rFont val="Calibri"/>
      </rPr>
      <t>2. Verify that "Backup service not available" is listed.</t>
    </r>
    <r>
      <rPr>
        <sz val="11"/>
        <color rgb="FF000000"/>
        <rFont val="Calibri"/>
      </rPr>
      <t xml:space="preserve">
</t>
    </r>
    <r>
      <rPr>
        <sz val="11"/>
        <color rgb="FF000000"/>
        <rFont val="Calibri"/>
      </rPr>
      <t>If on the management tool "Backup service" is not set to "Disallow", or on the Samsung Android device "Backup service not available" is not listed, this is a finding.</t>
    </r>
  </si>
  <si>
    <t>V-99949</t>
  </si>
  <si>
    <r>
      <rPr>
        <sz val="11"/>
        <rFont val="Calibri"/>
      </rPr>
      <t>Samsung Android Work Environment must be configured to not allow backup of all applications, configuration data to remote systems (account management backup). - Disable Data Sync</t>
    </r>
  </si>
  <si>
    <r>
      <rPr>
        <sz val="11"/>
        <color rgb="FF000000"/>
        <rFont val="Calibri"/>
      </rPr>
      <t>Configure Samsung Android Work Environment to disable backup to remote systems (including commercial clouds) (account management backup).</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AE Account management</t>
    </r>
    <r>
      <rPr>
        <sz val="11"/>
        <color rgb="FF000000"/>
        <rFont val="Calibri"/>
      </rPr>
      <t xml:space="preserve">
</t>
    </r>
    <r>
      <rPr>
        <sz val="11"/>
        <color rgb="FF000000"/>
        <rFont val="Calibri"/>
      </rPr>
      <t>- Method #2: KPE Account Addition Blacklist</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AE Account management</t>
    </r>
    <r>
      <rPr>
        <sz val="11"/>
        <color rgb="FF000000"/>
        <rFont val="Calibri"/>
      </rPr>
      <t xml:space="preserve">
</t>
    </r>
    <r>
      <rPr>
        <sz val="11"/>
        <color rgb="FF000000"/>
        <rFont val="Calibri"/>
      </rPr>
      <t>On the management tool, in the Work Environment restrictions section, set "Account Management" to "Disable" for Samsung accounts, Google accounts, and each AO-approved app that uses accounts for data backup/sync.</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KPE Account Addition Blacklist</t>
    </r>
    <r>
      <rPr>
        <sz val="11"/>
        <color rgb="FF000000"/>
        <rFont val="Calibri"/>
      </rPr>
      <t xml:space="preserve">
</t>
    </r>
    <r>
      <rPr>
        <sz val="11"/>
        <color rgb="FF000000"/>
        <rFont val="Calibri"/>
      </rPr>
      <t>On the management tool, do the following:</t>
    </r>
    <r>
      <rPr>
        <sz val="11"/>
        <color rgb="FF000000"/>
        <rFont val="Calibri"/>
      </rPr>
      <t xml:space="preserve">
</t>
    </r>
    <r>
      <rPr>
        <sz val="11"/>
        <color rgb="FF000000"/>
        <rFont val="Calibri"/>
      </rPr>
      <t>1. in the Work Environment KPE Account section, set "Account Addition Blacklist" to "Blacklist all" for Samsung accounts and Google accounts.</t>
    </r>
    <r>
      <rPr>
        <sz val="11"/>
        <color rgb="FF000000"/>
        <rFont val="Calibri"/>
      </rPr>
      <t xml:space="preserve">
</t>
    </r>
    <r>
      <rPr>
        <sz val="11"/>
        <color rgb="FF000000"/>
        <rFont val="Calibri"/>
      </rPr>
      <t>2. In the Work Environment, do not approve any app that uses accounts for data backup/sync.</t>
    </r>
  </si>
  <si>
    <r>
      <rPr>
        <sz val="11"/>
        <color rgb="FF000000"/>
        <rFont val="Calibri"/>
      </rPr>
      <t>SFR ID: FMT_SMF_EXT.1.1 #40</t>
    </r>
  </si>
  <si>
    <r>
      <rPr>
        <sz val="11"/>
        <color rgb="FF000000"/>
        <rFont val="Calibri"/>
      </rPr>
      <t xml:space="preserve">Review Samsung Android configuration settings to determine if the capability to back up to a remote system has been disabled. </t>
    </r>
    <r>
      <rPr>
        <sz val="11"/>
        <color rgb="FF000000"/>
        <rFont val="Calibri"/>
      </rPr>
      <t xml:space="preserve">
</t>
    </r>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AE Account management</t>
    </r>
    <r>
      <rPr>
        <sz val="11"/>
        <color rgb="FF000000"/>
        <rFont val="Calibri"/>
      </rPr>
      <t xml:space="preserve">
</t>
    </r>
    <r>
      <rPr>
        <sz val="11"/>
        <color rgb="FF000000"/>
        <rFont val="Calibri"/>
      </rPr>
      <t>On the management tool, in the Work Environment restrictions section, verify that "Account Management" is set to "Disable" for Samsung accounts, Google accounts, and each AO-approved app that uses accounts for data backup/sync.</t>
    </r>
    <r>
      <rPr>
        <sz val="11"/>
        <color rgb="FF000000"/>
        <rFont val="Calibri"/>
      </rPr>
      <t xml:space="preserve">
</t>
    </r>
    <r>
      <rPr>
        <sz val="11"/>
        <color rgb="FF000000"/>
        <rFont val="Calibri"/>
      </rPr>
      <t>For COPE: On the Samsung Android device, do the following:</t>
    </r>
    <r>
      <rPr>
        <sz val="11"/>
        <color rgb="FF000000"/>
        <rFont val="Calibri"/>
      </rPr>
      <t xml:space="preserve">
</t>
    </r>
    <r>
      <rPr>
        <sz val="11"/>
        <color rgb="FF000000"/>
        <rFont val="Calibri"/>
      </rPr>
      <t>1. Open Settings &gt;&gt; Work profile &gt;&gt; Accounts.</t>
    </r>
    <r>
      <rPr>
        <sz val="11"/>
        <color rgb="FF000000"/>
        <rFont val="Calibri"/>
      </rPr>
      <t xml:space="preserve">
</t>
    </r>
    <r>
      <rPr>
        <sz val="11"/>
        <color rgb="FF000000"/>
        <rFont val="Calibri"/>
      </rPr>
      <t>2. Verify that accounts are grayed out, or an account cannot be added.</t>
    </r>
    <r>
      <rPr>
        <sz val="11"/>
        <color rgb="FF000000"/>
        <rFont val="Calibri"/>
      </rPr>
      <t xml:space="preserve">
</t>
    </r>
    <r>
      <rPr>
        <sz val="11"/>
        <color rgb="FF000000"/>
        <rFont val="Calibri"/>
      </rPr>
      <t>For COBO: On the Samsung Android device, do the following:</t>
    </r>
    <r>
      <rPr>
        <sz val="11"/>
        <color rgb="FF000000"/>
        <rFont val="Calibri"/>
      </rPr>
      <t xml:space="preserve">
</t>
    </r>
    <r>
      <rPr>
        <sz val="11"/>
        <color rgb="FF000000"/>
        <rFont val="Calibri"/>
      </rPr>
      <t>1. Open Settings &gt;&gt; Accounts and backup &gt;&gt; Accounts.</t>
    </r>
    <r>
      <rPr>
        <sz val="11"/>
        <color rgb="FF000000"/>
        <rFont val="Calibri"/>
      </rPr>
      <t xml:space="preserve">
</t>
    </r>
    <r>
      <rPr>
        <sz val="11"/>
        <color rgb="FF000000"/>
        <rFont val="Calibri"/>
      </rPr>
      <t>2. Verify that accounts are grayed out, or an account cannot be added.</t>
    </r>
    <r>
      <rPr>
        <sz val="11"/>
        <color rgb="FF000000"/>
        <rFont val="Calibri"/>
      </rPr>
      <t xml:space="preserve">
</t>
    </r>
    <r>
      <rPr>
        <sz val="11"/>
        <color rgb="FF000000"/>
        <rFont val="Calibri"/>
      </rPr>
      <t>If on the management tool "Account Management" is not set to "Disable" for Samsung accounts, Google accounts, and each AO-approved app that uses accounts for data backup/sync, or on the Samsung Android device an account can be added,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KPE Account Addition Blacklist</t>
    </r>
    <r>
      <rPr>
        <sz val="11"/>
        <color rgb="FF000000"/>
        <rFont val="Calibri"/>
      </rPr>
      <t xml:space="preserve">
</t>
    </r>
    <r>
      <rPr>
        <sz val="11"/>
        <color rgb="FF000000"/>
        <rFont val="Calibri"/>
      </rPr>
      <t>On the management tool, do the following:</t>
    </r>
    <r>
      <rPr>
        <sz val="11"/>
        <color rgb="FF000000"/>
        <rFont val="Calibri"/>
      </rPr>
      <t xml:space="preserve">
</t>
    </r>
    <r>
      <rPr>
        <sz val="11"/>
        <color rgb="FF000000"/>
        <rFont val="Calibri"/>
      </rPr>
      <t>1. In the Work Environment KPE Account section, verify that "Account Addition Blacklist" is set to "Blacklist all" for: Samsung accounts and Google accounts.</t>
    </r>
    <r>
      <rPr>
        <sz val="11"/>
        <color rgb="FF000000"/>
        <rFont val="Calibri"/>
      </rPr>
      <t xml:space="preserve">
</t>
    </r>
    <r>
      <rPr>
        <sz val="11"/>
        <color rgb="FF000000"/>
        <rFont val="Calibri"/>
      </rPr>
      <t>2. In the Work Environment, verify that no App that uses accounts for data backup/sync is approved.</t>
    </r>
    <r>
      <rPr>
        <sz val="11"/>
        <color rgb="FF000000"/>
        <rFont val="Calibri"/>
      </rPr>
      <t xml:space="preserve">
</t>
    </r>
    <r>
      <rPr>
        <sz val="11"/>
        <color rgb="FF000000"/>
        <rFont val="Calibri"/>
      </rPr>
      <t>For COPE: On the Samsung Android device, do the following:</t>
    </r>
    <r>
      <rPr>
        <sz val="11"/>
        <color rgb="FF000000"/>
        <rFont val="Calibri"/>
      </rPr>
      <t xml:space="preserve">
</t>
    </r>
    <r>
      <rPr>
        <sz val="11"/>
        <color rgb="FF000000"/>
        <rFont val="Calibri"/>
      </rPr>
      <t>1. Open Settings &gt;&gt; Work profile &gt;&gt; Accounts</t>
    </r>
    <r>
      <rPr>
        <sz val="11"/>
        <color rgb="FF000000"/>
        <rFont val="Calibri"/>
      </rPr>
      <t xml:space="preserve">
</t>
    </r>
    <r>
      <rPr>
        <sz val="11"/>
        <color rgb="FF000000"/>
        <rFont val="Calibri"/>
      </rPr>
      <t>2. Verify that is accounts are grayed out, or an account cannot be added.</t>
    </r>
    <r>
      <rPr>
        <sz val="11"/>
        <color rgb="FF000000"/>
        <rFont val="Calibri"/>
      </rPr>
      <t xml:space="preserve">
</t>
    </r>
    <r>
      <rPr>
        <sz val="11"/>
        <color rgb="FF000000"/>
        <rFont val="Calibri"/>
      </rPr>
      <t>For COBO: On the Samsung Android device, do the following:</t>
    </r>
    <r>
      <rPr>
        <sz val="11"/>
        <color rgb="FF000000"/>
        <rFont val="Calibri"/>
      </rPr>
      <t xml:space="preserve">
</t>
    </r>
    <r>
      <rPr>
        <sz val="11"/>
        <color rgb="FF000000"/>
        <rFont val="Calibri"/>
      </rPr>
      <t>1. Open Settings &gt;&gt; Accounts and backup &gt;&gt; Accounts</t>
    </r>
    <r>
      <rPr>
        <sz val="11"/>
        <color rgb="FF000000"/>
        <rFont val="Calibri"/>
      </rPr>
      <t xml:space="preserve">
</t>
    </r>
    <r>
      <rPr>
        <sz val="11"/>
        <color rgb="FF000000"/>
        <rFont val="Calibri"/>
      </rPr>
      <t>2. Verify that is accounts are grayed out, or an account cannot be added.</t>
    </r>
    <r>
      <rPr>
        <sz val="11"/>
        <color rgb="FF000000"/>
        <rFont val="Calibri"/>
      </rPr>
      <t xml:space="preserve">
</t>
    </r>
    <r>
      <rPr>
        <sz val="11"/>
        <color rgb="FF000000"/>
        <rFont val="Calibri"/>
      </rPr>
      <t>If on the management tool "Account Addition Blacklist" is not set to "Blacklist all" for Samsung accounts and Google accounts, or on the Samsung Android device an account can be added, this is a finding.</t>
    </r>
  </si>
  <si>
    <t>V-99951</t>
  </si>
  <si>
    <r>
      <rPr>
        <sz val="11"/>
        <rFont val="Calibri"/>
      </rPr>
      <t>Samsung Android must be configured to enable authentication of personal hotspot connections to the device using a pre-shared key.</t>
    </r>
  </si>
  <si>
    <r>
      <rPr>
        <sz val="11"/>
        <color rgb="FF000000"/>
        <rFont val="Calibri"/>
      </rPr>
      <t>Configure Samsung Android to enable authentication of personal hotspot connections to the device using a pre-shared key.</t>
    </r>
    <r>
      <rPr>
        <sz val="11"/>
        <color rgb="FF000000"/>
        <rFont val="Calibri"/>
      </rPr>
      <t xml:space="preserve">
</t>
    </r>
    <r>
      <rPr>
        <sz val="11"/>
        <color rgb="FF000000"/>
        <rFont val="Calibri"/>
      </rPr>
      <t>On the management tool, in the device KPE restrictions section, set "Unsecured hotspot" to "Disallow".</t>
    </r>
  </si>
  <si>
    <r>
      <rPr>
        <sz val="11"/>
        <color rgb="FF000000"/>
        <rFont val="Calibri"/>
      </rPr>
      <t>If no authentication is required to establish personal hotspot connections, an adversary may be able to use that device to perform attacks on other devices or networks without detection. A sophisticated adversary may also be able to exploit unknown system vulnerabilities to access information and computing resources on the device. Requiring authentication to establish personal hotspot connections mitigates this risk.</t>
    </r>
    <r>
      <rPr>
        <sz val="11"/>
        <color rgb="FF000000"/>
        <rFont val="Calibri"/>
      </rPr>
      <t xml:space="preserve">
</t>
    </r>
    <r>
      <rPr>
        <sz val="11"/>
        <color rgb="FF000000"/>
        <rFont val="Calibri"/>
      </rPr>
      <t>Application note: If hotspot functionality is permitted, it must be authenticated via a pre-shared key. There is no requirement to enable hotspot functionality.</t>
    </r>
    <r>
      <rPr>
        <sz val="11"/>
        <color rgb="FF000000"/>
        <rFont val="Calibri"/>
      </rPr>
      <t xml:space="preserve">
</t>
    </r>
    <r>
      <rPr>
        <sz val="11"/>
        <color rgb="FF000000"/>
        <rFont val="Calibri"/>
      </rPr>
      <t>SFR ID: FMT_SMF_EXT.1.1 #41a</t>
    </r>
  </si>
  <si>
    <r>
      <rPr>
        <sz val="11"/>
        <color rgb="FF000000"/>
        <rFont val="Calibri"/>
      </rPr>
      <t xml:space="preserve">Review Samsung Android configuration settings to determine if the mobile device has enabled authentication of personal hotspot connections to the device using a pre-shared key. </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device KPE restrictions section, verify that "Unsecured hotspot" is set to "Disallow".</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Connections &gt;&gt; Mobile Hotspot and Tethering &gt;&gt; Mobile Hotspot &gt;&gt; (overflow menu) &gt;&gt; Configure Mobile Hotspot.</t>
    </r>
    <r>
      <rPr>
        <sz val="11"/>
        <color rgb="FF000000"/>
        <rFont val="Calibri"/>
      </rPr>
      <t xml:space="preserve">
</t>
    </r>
    <r>
      <rPr>
        <sz val="11"/>
        <color rgb="FF000000"/>
        <rFont val="Calibri"/>
      </rPr>
      <t>2. Tap option "Open" in the "Security" drop-down box.</t>
    </r>
    <r>
      <rPr>
        <sz val="11"/>
        <color rgb="FF000000"/>
        <rFont val="Calibri"/>
      </rPr>
      <t xml:space="preserve">
</t>
    </r>
    <r>
      <rPr>
        <sz val="11"/>
        <color rgb="FF000000"/>
        <rFont val="Calibri"/>
      </rPr>
      <t>3. Verify that "Save" is disabled.</t>
    </r>
    <r>
      <rPr>
        <sz val="11"/>
        <color rgb="FF000000"/>
        <rFont val="Calibri"/>
      </rPr>
      <t xml:space="preserve">
</t>
    </r>
    <r>
      <rPr>
        <sz val="11"/>
        <color rgb="FF000000"/>
        <rFont val="Calibri"/>
      </rPr>
      <t>If on the management tool "Unsecured hotspot" is not set to "Disallow", or on the Samsung Android device "Open" can be selected in the "Security" drop-down box and the configuration can be saved, this is a finding.</t>
    </r>
  </si>
  <si>
    <t>V-99953</t>
  </si>
  <si>
    <r>
      <rPr>
        <sz val="11"/>
        <rFont val="Calibri"/>
      </rPr>
      <t>Samsung Android Work Environment must be configured to disable exceptions to the access control policy that prevents application processes, groups of application processes from accessing all, private data stored by other application processes, groups of application processes. - Disable Move files to personal</t>
    </r>
  </si>
  <si>
    <r>
      <rPr>
        <sz val="11"/>
        <color rgb="FF000000"/>
        <rFont val="Calibri"/>
      </rPr>
      <t>Configure Samsung Android Work Environment to enable the access control policy that prevents groups of application processes from accessing all data stored by other groups of application processes.</t>
    </r>
    <r>
      <rPr>
        <sz val="11"/>
        <color rgb="FF000000"/>
        <rFont val="Calibri"/>
      </rPr>
      <t xml:space="preserve">
</t>
    </r>
    <r>
      <rPr>
        <sz val="11"/>
        <color rgb="FF000000"/>
        <rFont val="Calibri"/>
      </rPr>
      <t>This guidance is for disabling the moving of files to the Personal Environment and is applicable to COPE only.</t>
    </r>
    <r>
      <rPr>
        <sz val="11"/>
        <color rgb="FF000000"/>
        <rFont val="Calibri"/>
      </rPr>
      <t xml:space="preserve">
</t>
    </r>
    <r>
      <rPr>
        <sz val="11"/>
        <color rgb="FF000000"/>
        <rFont val="Calibri"/>
      </rPr>
      <t>The configuration of "Move files to personal" is the default required configuration. No configuration is required.</t>
    </r>
    <r>
      <rPr>
        <sz val="11"/>
        <color rgb="FF000000"/>
        <rFont val="Calibri"/>
      </rPr>
      <t xml:space="preserve">
</t>
    </r>
    <r>
      <rPr>
        <sz val="11"/>
        <color rgb="FF000000"/>
        <rFont val="Calibri"/>
      </rPr>
      <t>On the management tool, in the device restrictions section, set "Move files to personal" to "Disallow".</t>
    </r>
    <r>
      <rPr>
        <sz val="11"/>
        <color rgb="FF000000"/>
        <rFont val="Calibri"/>
      </rPr>
      <t xml:space="preserve">
</t>
    </r>
    <r>
      <rPr>
        <sz val="11"/>
        <color rgb="FF000000"/>
        <rFont val="Calibri"/>
      </rPr>
      <t>Note: "Move files to workspace" may be configured if there is a DoD mission need for this feature.</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</si>
  <si>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Data sharing restrictions mitigate this risk.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</si>
  <si>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Samsung Android Work Environment configuration settings to determine if the access control policy prevents groups of application processes from accessing all data stored by other groups of application processes.</t>
    </r>
    <r>
      <rPr>
        <sz val="11"/>
        <color rgb="FF000000"/>
        <rFont val="Calibri"/>
      </rPr>
      <t xml:space="preserve">
</t>
    </r>
    <r>
      <rPr>
        <sz val="11"/>
        <color rgb="FF000000"/>
        <rFont val="Calibri"/>
      </rPr>
      <t>This procedure is for verifying that the moving of files to the Personal Environment is disabled and is applicable only to COPE only.</t>
    </r>
    <r>
      <rPr>
        <sz val="11"/>
        <color rgb="FF000000"/>
        <rFont val="Calibri"/>
      </rPr>
      <t xml:space="preserve">
</t>
    </r>
    <r>
      <rPr>
        <sz val="11"/>
        <color rgb="FF000000"/>
        <rFont val="Calibri"/>
      </rPr>
      <t>This procedure is performed on the management tool Administration console only.</t>
    </r>
    <r>
      <rPr>
        <sz val="11"/>
        <color rgb="FF000000"/>
        <rFont val="Calibri"/>
      </rPr>
      <t xml:space="preserve">
</t>
    </r>
    <r>
      <rPr>
        <sz val="11"/>
        <color rgb="FF000000"/>
        <rFont val="Calibri"/>
      </rPr>
      <t>This configuration is the default configuration. If the management tool does not provide the capability to configure "Move files to personal", there is NO finding because the default setting cannot be changed.</t>
    </r>
    <r>
      <rPr>
        <sz val="11"/>
        <color rgb="FF000000"/>
        <rFont val="Calibri"/>
      </rPr>
      <t xml:space="preserve">
</t>
    </r>
    <r>
      <rPr>
        <sz val="11"/>
        <color rgb="FF000000"/>
        <rFont val="Calibri"/>
      </rPr>
      <t>On the management tool, in the Work Environment KPE RCP section, verify "Move files to personal" is set to "Disallow".</t>
    </r>
    <r>
      <rPr>
        <sz val="11"/>
        <color rgb="FF000000"/>
        <rFont val="Calibri"/>
      </rPr>
      <t xml:space="preserve">
</t>
    </r>
    <r>
      <rPr>
        <sz val="11"/>
        <color rgb="FF000000"/>
        <rFont val="Calibri"/>
      </rPr>
      <t>If the management tool provides the capability to configure the "Move files to personal" policy and it is not set to "Disallow", this is a finding.</t>
    </r>
    <r>
      <rPr>
        <sz val="11"/>
        <color rgb="FF000000"/>
        <rFont val="Calibri"/>
      </rPr>
      <t xml:space="preserve">
</t>
    </r>
    <r>
      <rPr>
        <sz val="11"/>
        <color rgb="FF000000"/>
        <rFont val="Calibri"/>
      </rPr>
      <t>If the management tool does not provide the capability to configure the policy, this requirement is inherently met and there is NO finding.</t>
    </r>
  </si>
  <si>
    <t>V-99955</t>
  </si>
  <si>
    <r>
      <rPr>
        <sz val="11"/>
        <rFont val="Calibri"/>
      </rPr>
      <t>Samsung Android Work Environment must be configured to disable exceptions to the access control policy that prevents application processes, groups of application processes from accessing all, private data stored by other application processes, groups of application processes. - Disable Copy and Paste data</t>
    </r>
  </si>
  <si>
    <r>
      <rPr>
        <sz val="11"/>
        <color rgb="FF000000"/>
        <rFont val="Calibri"/>
      </rPr>
      <t>Configure Samsung Android Work Environment to enable the access control policy that prevents groups of application processes from accessing all data stored by other groups of application processes.</t>
    </r>
    <r>
      <rPr>
        <sz val="11"/>
        <color rgb="FF000000"/>
        <rFont val="Calibri"/>
      </rPr>
      <t xml:space="preserve">
</t>
    </r>
    <r>
      <rPr>
        <sz val="11"/>
        <color rgb="FF000000"/>
        <rFont val="Calibri"/>
      </rPr>
      <t>This guidance is for disabling the sharing of clipboard data from the Work Environment to the Personal Environment and is applicable to COPE only.</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KPE RCP Sync</t>
    </r>
    <r>
      <rPr>
        <sz val="11"/>
        <color rgb="FF000000"/>
        <rFont val="Calibri"/>
      </rPr>
      <t xml:space="preserve">
</t>
    </r>
    <r>
      <rPr>
        <sz val="11"/>
        <color rgb="FF000000"/>
        <rFont val="Calibri"/>
      </rPr>
      <t>- Method #2: AE Restriction</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KPE RCP Sync</t>
    </r>
    <r>
      <rPr>
        <sz val="11"/>
        <color rgb="FF000000"/>
        <rFont val="Calibri"/>
      </rPr>
      <t xml:space="preserve">
</t>
    </r>
    <r>
      <rPr>
        <sz val="11"/>
        <color rgb="FF000000"/>
        <rFont val="Calibri"/>
      </rPr>
      <t>On the management tool, in the Work Environment KPE RCP section, set "Sharing clipboard to personal" to "Disallow".</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AE Restriction</t>
    </r>
    <r>
      <rPr>
        <sz val="11"/>
        <color rgb="FF000000"/>
        <rFont val="Calibri"/>
      </rPr>
      <t xml:space="preserve">
</t>
    </r>
    <r>
      <rPr>
        <sz val="11"/>
        <color rgb="FF000000"/>
        <rFont val="Calibri"/>
      </rPr>
      <t>On the management tool, in the Work Environment restrictions section, set "Cross profile copy/paste" to "Disallow".</t>
    </r>
  </si>
  <si>
    <r>
      <rPr>
        <sz val="11"/>
        <color rgb="FF000000"/>
        <rFont val="Calibri"/>
      </rPr>
      <t>Review Samsung Android Work Environment configuration settings to determine if the access control policy prevents groups of application processes from accessing all data stored by other groups of application processes.</t>
    </r>
    <r>
      <rPr>
        <sz val="11"/>
        <color rgb="FF000000"/>
        <rFont val="Calibri"/>
      </rPr>
      <t xml:space="preserve">
</t>
    </r>
    <r>
      <rPr>
        <sz val="11"/>
        <color rgb="FF000000"/>
        <rFont val="Calibri"/>
      </rPr>
      <t>This procedure is for verifying that the sharing of clipboard data from the Work Environment to the Personal Environment is disabled and is applicable to COPE only.</t>
    </r>
    <r>
      <rPr>
        <sz val="11"/>
        <color rgb="FF000000"/>
        <rFont val="Calibri"/>
      </rPr>
      <t xml:space="preserve">
</t>
    </r>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KPE RCP Sync</t>
    </r>
    <r>
      <rPr>
        <sz val="11"/>
        <color rgb="FF000000"/>
        <rFont val="Calibri"/>
      </rPr>
      <t xml:space="preserve">
</t>
    </r>
    <r>
      <rPr>
        <sz val="11"/>
        <color rgb="FF000000"/>
        <rFont val="Calibri"/>
      </rPr>
      <t>On the management tool, in the Work Environment KPE RCP section, verify that "Sharing clipboard to personal" is set to "Disallow".</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Using any Work Environment app, copy text to the clipboard.</t>
    </r>
    <r>
      <rPr>
        <sz val="11"/>
        <color rgb="FF000000"/>
        <rFont val="Calibri"/>
      </rPr>
      <t xml:space="preserve">
</t>
    </r>
    <r>
      <rPr>
        <sz val="11"/>
        <color rgb="FF000000"/>
        <rFont val="Calibri"/>
      </rPr>
      <t>2. Using any Personal Environment app, verify that the clipboard text cannot be pasted.</t>
    </r>
    <r>
      <rPr>
        <sz val="11"/>
        <color rgb="FF000000"/>
        <rFont val="Calibri"/>
      </rPr>
      <t xml:space="preserve">
</t>
    </r>
    <r>
      <rPr>
        <sz val="11"/>
        <color rgb="FF000000"/>
        <rFont val="Calibri"/>
      </rPr>
      <t>If on the management tool the "Sharing clipboard to personal" is not set to "Disallow", or on the Samsung Android device the clipboard text can be pasted into a Personal Environment app,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AE Restriction</t>
    </r>
    <r>
      <rPr>
        <sz val="11"/>
        <color rgb="FF000000"/>
        <rFont val="Calibri"/>
      </rPr>
      <t xml:space="preserve">
</t>
    </r>
    <r>
      <rPr>
        <sz val="11"/>
        <color rgb="FF000000"/>
        <rFont val="Calibri"/>
      </rPr>
      <t>On the management tool, in the Work Environment restrictions section, set "Cross profile copy/paste" to "Disallow".</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Using any Work Environment app, copy text to the clipboard.</t>
    </r>
    <r>
      <rPr>
        <sz val="11"/>
        <color rgb="FF000000"/>
        <rFont val="Calibri"/>
      </rPr>
      <t xml:space="preserve">
</t>
    </r>
    <r>
      <rPr>
        <sz val="11"/>
        <color rgb="FF000000"/>
        <rFont val="Calibri"/>
      </rPr>
      <t>2. Using any Personal Environment app, verify that the clipboard text cannot be pasted.</t>
    </r>
    <r>
      <rPr>
        <sz val="11"/>
        <color rgb="FF000000"/>
        <rFont val="Calibri"/>
      </rPr>
      <t xml:space="preserve">
</t>
    </r>
    <r>
      <rPr>
        <sz val="11"/>
        <color rgb="FF000000"/>
        <rFont val="Calibri"/>
      </rPr>
      <t>If on the management tool "Cross profile copy/paste" is not set to "Disallow", or on the Samsung Android device the clipboard text can be pasted into a Personal Environment app, this is a finding.</t>
    </r>
  </si>
  <si>
    <t>V-99957</t>
  </si>
  <si>
    <r>
      <rPr>
        <sz val="11"/>
        <rFont val="Calibri"/>
      </rPr>
      <t>Samsung Android Work Environment must be configured to disable exceptions to the access control policy that prevents application processes, groups of application processes from accessing all, private data stored by other application processes, groups of application processes. - Disable Sync Calendar to personal</t>
    </r>
  </si>
  <si>
    <r>
      <rPr>
        <sz val="11"/>
        <color rgb="FF000000"/>
        <rFont val="Calibri"/>
      </rPr>
      <t>Configure Samsung Android Work Environment to enable the access control policy that prevents groups of application processes from accessing all data stored by other groups of application processes.</t>
    </r>
    <r>
      <rPr>
        <sz val="11"/>
        <color rgb="FF000000"/>
        <rFont val="Calibri"/>
      </rPr>
      <t xml:space="preserve">
</t>
    </r>
    <r>
      <rPr>
        <sz val="11"/>
        <color rgb="FF000000"/>
        <rFont val="Calibri"/>
      </rPr>
      <t>This guidance is for disallowing Calendar events created in the Work Environment from being displayed in the Personal Environment Calendar and is applicable to COPE only.</t>
    </r>
    <r>
      <rPr>
        <sz val="11"/>
        <color rgb="FF000000"/>
        <rFont val="Calibri"/>
      </rPr>
      <t xml:space="preserve">
</t>
    </r>
    <r>
      <rPr>
        <sz val="11"/>
        <color rgb="FF000000"/>
        <rFont val="Calibri"/>
      </rPr>
      <t>On the management tool, in the Work Environment KPE RCP section, set "Sync calendar to personal" to "Disallow".</t>
    </r>
  </si>
  <si>
    <r>
      <rPr>
        <sz val="11"/>
        <color rgb="FF000000"/>
        <rFont val="Calibri"/>
      </rPr>
      <t>Review Samsung Android Work Environment configuration settings to determine if the access control policy prevents groups of application processes from accessing all data stored by other groups of application processes.</t>
    </r>
    <r>
      <rPr>
        <sz val="11"/>
        <color rgb="FF000000"/>
        <rFont val="Calibri"/>
      </rPr>
      <t xml:space="preserve">
</t>
    </r>
    <r>
      <rPr>
        <sz val="11"/>
        <color rgb="FF000000"/>
        <rFont val="Calibri"/>
      </rPr>
      <t>This procedure is for verifying that Calendar events created in the Work Environment are disallowed from being displayed in the Personal Environment Calendar and is applicable to COPE only.</t>
    </r>
    <r>
      <rPr>
        <sz val="11"/>
        <color rgb="FF000000"/>
        <rFont val="Calibri"/>
      </rPr>
      <t xml:space="preserve">
</t>
    </r>
    <r>
      <rPr>
        <sz val="11"/>
        <color rgb="FF000000"/>
        <rFont val="Calibri"/>
      </rPr>
      <t>This procedure is performed on the management tool Administration console only.</t>
    </r>
    <r>
      <rPr>
        <sz val="11"/>
        <color rgb="FF000000"/>
        <rFont val="Calibri"/>
      </rPr>
      <t xml:space="preserve">
</t>
    </r>
    <r>
      <rPr>
        <sz val="11"/>
        <color rgb="FF000000"/>
        <rFont val="Calibri"/>
      </rPr>
      <t>On the management tool, in the Work Environment KPE RCP section, verify that "Sync calendar to personal" is set to "Disallow".</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Work profile &gt;&gt; Notifications and data.</t>
    </r>
    <r>
      <rPr>
        <sz val="11"/>
        <color rgb="FF000000"/>
        <rFont val="Calibri"/>
      </rPr>
      <t xml:space="preserve">
</t>
    </r>
    <r>
      <rPr>
        <sz val="11"/>
        <color rgb="FF000000"/>
        <rFont val="Calibri"/>
      </rPr>
      <t>2. Verify that "Export to personal calendar" is disabled and cannot be enabled.</t>
    </r>
    <r>
      <rPr>
        <sz val="11"/>
        <color rgb="FF000000"/>
        <rFont val="Calibri"/>
      </rPr>
      <t xml:space="preserve">
</t>
    </r>
    <r>
      <rPr>
        <sz val="11"/>
        <color rgb="FF000000"/>
        <rFont val="Calibri"/>
      </rPr>
      <t>If on the management tool the "Sync calendar to personal" is not set to "Disallow", or on the Samsung Android device "Export to personal calendar" is enabled or can be enabled, this is a finding.</t>
    </r>
  </si>
  <si>
    <t>V-99959</t>
  </si>
  <si>
    <r>
      <rPr>
        <sz val="11"/>
        <rFont val="Calibri"/>
      </rPr>
      <t>Samsung Android must be configured to disable multi-user modes (tablets only).</t>
    </r>
  </si>
  <si>
    <r>
      <rPr>
        <sz val="11"/>
        <color rgb="FF000000"/>
        <rFont val="Calibri"/>
      </rPr>
      <t>Configure Samsung Android to disable multi-user modes.</t>
    </r>
    <r>
      <rPr>
        <sz val="11"/>
        <color rgb="FF000000"/>
        <rFont val="Calibri"/>
      </rPr>
      <t xml:space="preserve">
</t>
    </r>
    <r>
      <rPr>
        <sz val="11"/>
        <color rgb="FF000000"/>
        <rFont val="Calibri"/>
      </rPr>
      <t>KPE(Legacy) deployments only: For KPE(AE) deployments this requirement is inherently met.</t>
    </r>
    <r>
      <rPr>
        <sz val="11"/>
        <color rgb="FF000000"/>
        <rFont val="Calibri"/>
      </rPr>
      <t xml:space="preserve">
</t>
    </r>
    <r>
      <rPr>
        <sz val="11"/>
        <color rgb="FF000000"/>
        <rFont val="Calibri"/>
      </rPr>
      <t>On the management tool, in the device KPE Multiuser section, set "Multi-user mode" to "Disallow".</t>
    </r>
  </si>
  <si>
    <r>
      <rPr>
        <sz val="11"/>
        <color rgb="FF000000"/>
        <rFont val="Calibri"/>
      </rPr>
      <t>Note: This requirement is only applicable to Samsung tablets.</t>
    </r>
    <r>
      <rPr>
        <sz val="11"/>
        <color rgb="FF000000"/>
        <rFont val="Calibri"/>
      </rPr>
      <t xml:space="preserve">
</t>
    </r>
    <r>
      <rPr>
        <sz val="11"/>
        <color rgb="FF000000"/>
        <rFont val="Calibri"/>
      </rPr>
      <t>Multi-user mode allows multiple users to share a mobile device by providing a degree of separation between user data. To date, no mobile device with multi-user mode features meets DoD requirements for access control, data separation, and non-repudiation for user accounts. In addition, the MDFPP does not include design requirements for multi-user account services. Disabling multi-user mode mitigates the risk of not meeting DoD multi-user account security policies.</t>
    </r>
    <r>
      <rPr>
        <sz val="11"/>
        <color rgb="FF000000"/>
        <rFont val="Calibri"/>
      </rPr>
      <t xml:space="preserve">
</t>
    </r>
    <r>
      <rPr>
        <sz val="11"/>
        <color rgb="FF000000"/>
        <rFont val="Calibri"/>
      </rPr>
      <t>SFR ID: FMT_SMF_EXT.1.1 #47b</t>
    </r>
  </si>
  <si>
    <r>
      <rPr>
        <sz val="11"/>
        <color rgb="FF000000"/>
        <rFont val="Calibri"/>
      </rPr>
      <t>Review Samsung Android configuration settings to determine if multi-user mode is disabled.</t>
    </r>
    <r>
      <rPr>
        <sz val="11"/>
        <color rgb="FF000000"/>
        <rFont val="Calibri"/>
      </rPr>
      <t xml:space="preserve">
</t>
    </r>
    <r>
      <rPr>
        <sz val="11"/>
        <color rgb="FF000000"/>
        <rFont val="Calibri"/>
      </rPr>
      <t>KPE(Legacy) deployments only: For KPE(AE) deployments this requirement is inherently met.</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device KPE Multiuser section, verify that "Multi-user mode" is set to "Disallow".</t>
    </r>
    <r>
      <rPr>
        <sz val="11"/>
        <color rgb="FF000000"/>
        <rFont val="Calibri"/>
      </rPr>
      <t xml:space="preserve">
</t>
    </r>
    <r>
      <rPr>
        <sz val="11"/>
        <color rgb="FF000000"/>
        <rFont val="Calibri"/>
      </rPr>
      <t>On the Samsung Android device, open Settings and verify that the "User" setting is not listed.</t>
    </r>
    <r>
      <rPr>
        <sz val="11"/>
        <color rgb="FF000000"/>
        <rFont val="Calibri"/>
      </rPr>
      <t xml:space="preserve">
</t>
    </r>
    <r>
      <rPr>
        <sz val="11"/>
        <color rgb="FF000000"/>
        <rFont val="Calibri"/>
      </rPr>
      <t>If on the management tool "Multi-user mode" is not set to "Disallow", or on the Samsung Android device the "User" setting is available, this is a finding.</t>
    </r>
  </si>
  <si>
    <t>V-99961</t>
  </si>
  <si>
    <r>
      <rPr>
        <sz val="11"/>
        <rFont val="Calibri"/>
      </rPr>
      <t>Samsung Android must [not accept the certificate] when it cannot establish a connection to determine the validity of a certificate.</t>
    </r>
  </si>
  <si>
    <r>
      <rPr>
        <sz val="11"/>
        <color rgb="FF000000"/>
        <rFont val="Calibri"/>
      </rPr>
      <t>Verify CC Mode has been implemented (see requirement KNOX-10-010800).</t>
    </r>
  </si>
  <si>
    <r>
      <rPr>
        <sz val="11"/>
        <color rgb="FF000000"/>
        <rFont val="Calibri"/>
      </rPr>
      <t>Certificate-based security controls are dependent on the ability of the system to verify the validity of a certificate. If the MOS were to accept an invalid certificate, it could take unauthorized actions, resulting in unanticipated outcomes. At the same time, if the MOS were to disable functionality when it could not determine the validity of the certificate, this could result in a denial of service. Therefore, the ability to provide exceptions is appropriate to balance the tradeoff between security and functionality. Always accepting certificates when they cannot be determined to be valid is the most extreme exception policy and is not appropriate in the DoD context. Involving an Administrator or user in the exception decision mitigates this risk to some degree.</t>
    </r>
    <r>
      <rPr>
        <sz val="11"/>
        <color rgb="FF000000"/>
        <rFont val="Calibri"/>
      </rPr>
      <t xml:space="preserve">
</t>
    </r>
    <r>
      <rPr>
        <sz val="11"/>
        <color rgb="FF000000"/>
        <rFont val="Calibri"/>
      </rPr>
      <t>SFR ID: FIA_X509_EXT_2.2</t>
    </r>
  </si>
  <si>
    <r>
      <rPr>
        <sz val="11"/>
        <color rgb="FF000000"/>
        <rFont val="Calibri"/>
      </rPr>
      <t>Verify requirement KNOX-10-010800 (CC Mode) has been implemented.</t>
    </r>
    <r>
      <rPr>
        <sz val="11"/>
        <color rgb="FF000000"/>
        <rFont val="Calibri"/>
      </rPr>
      <t xml:space="preserve">
</t>
    </r>
    <r>
      <rPr>
        <sz val="11"/>
        <color rgb="FF000000"/>
        <rFont val="Calibri"/>
      </rPr>
      <t>If CC Mode has not been implemented, this is a finding.</t>
    </r>
  </si>
  <si>
    <t>V-99963</t>
  </si>
  <si>
    <r>
      <rPr>
        <sz val="11"/>
        <rFont val="Calibri"/>
      </rPr>
      <t>The Samsung Android Work Environment must be configured to prevent users from adding personal email accounts to the work email app.</t>
    </r>
  </si>
  <si>
    <r>
      <rPr>
        <sz val="11"/>
        <color rgb="FF000000"/>
        <rFont val="Calibri"/>
      </rPr>
      <t>Configure the Samsung Android Work Environment to prevent users from adding personal email accounts to the work email app.</t>
    </r>
    <r>
      <rPr>
        <sz val="11"/>
        <color rgb="FF000000"/>
        <rFont val="Calibri"/>
      </rPr>
      <t xml:space="preserve">
</t>
    </r>
    <r>
      <rPr>
        <sz val="11"/>
        <color rgb="FF000000"/>
        <rFont val="Calibri"/>
      </rPr>
      <t>Refer to the management tool documentation to determine how to provision users’ work email accounts for the work email app.</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AE Account management</t>
    </r>
    <r>
      <rPr>
        <sz val="11"/>
        <color rgb="FF000000"/>
        <rFont val="Calibri"/>
      </rPr>
      <t xml:space="preserve">
</t>
    </r>
    <r>
      <rPr>
        <sz val="11"/>
        <color rgb="FF000000"/>
        <rFont val="Calibri"/>
      </rPr>
      <t>- Method #2: KPE Account Addition Blacklist</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AE Account management</t>
    </r>
    <r>
      <rPr>
        <sz val="11"/>
        <color rgb="FF000000"/>
        <rFont val="Calibri"/>
      </rPr>
      <t xml:space="preserve">
</t>
    </r>
    <r>
      <rPr>
        <sz val="11"/>
        <color rgb="FF000000"/>
        <rFont val="Calibri"/>
      </rPr>
      <t>On the management tool, do the following:</t>
    </r>
    <r>
      <rPr>
        <sz val="11"/>
        <color rgb="FF000000"/>
        <rFont val="Calibri"/>
      </rPr>
      <t xml:space="preserve">
</t>
    </r>
    <r>
      <rPr>
        <sz val="11"/>
        <color rgb="FF000000"/>
        <rFont val="Calibri"/>
      </rPr>
      <t>1. In the Work Environment restrictions section, set "Account Management" to "Disable" for: Work email app.</t>
    </r>
    <r>
      <rPr>
        <sz val="11"/>
        <color rgb="FF000000"/>
        <rFont val="Calibri"/>
      </rPr>
      <t xml:space="preserve">
</t>
    </r>
    <r>
      <rPr>
        <sz val="11"/>
        <color rgb="FF000000"/>
        <rFont val="Calibri"/>
      </rPr>
      <t>2. Provision the user's email account on their behalf.</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KPE Account Addition Blacklist</t>
    </r>
    <r>
      <rPr>
        <sz val="11"/>
        <color rgb="FF000000"/>
        <rFont val="Calibri"/>
      </rPr>
      <t xml:space="preserve">
</t>
    </r>
    <r>
      <rPr>
        <sz val="11"/>
        <color rgb="FF000000"/>
        <rFont val="Calibri"/>
      </rPr>
      <t>On the management tool, do the following:</t>
    </r>
    <r>
      <rPr>
        <sz val="11"/>
        <color rgb="FF000000"/>
        <rFont val="Calibri"/>
      </rPr>
      <t xml:space="preserve">
</t>
    </r>
    <r>
      <rPr>
        <sz val="11"/>
        <color rgb="FF000000"/>
        <rFont val="Calibri"/>
      </rPr>
      <t>1. In the Work Environment KPE Account section, set "Account Addition Blacklist" to "Blacklist all" for: Work email app.</t>
    </r>
    <r>
      <rPr>
        <sz val="11"/>
        <color rgb="FF000000"/>
        <rFont val="Calibri"/>
      </rPr>
      <t xml:space="preserve">
</t>
    </r>
    <r>
      <rPr>
        <sz val="11"/>
        <color rgb="FF000000"/>
        <rFont val="Calibri"/>
      </rPr>
      <t>2. Provision the user's email account on their behalf.</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</si>
  <si>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to whitelisted accounts mitigates this vulnerability.</t>
    </r>
    <r>
      <rPr>
        <sz val="11"/>
        <color rgb="FF000000"/>
        <rFont val="Calibri"/>
      </rPr>
      <t xml:space="preserve">
</t>
    </r>
    <r>
      <rPr>
        <sz val="11"/>
        <color rgb="FF000000"/>
        <rFont val="Calibri"/>
      </rPr>
      <t>SFR ID: FMT_SMF_EXT.1.1 #47</t>
    </r>
  </si>
  <si>
    <r>
      <rPr>
        <sz val="11"/>
        <color rgb="FF000000"/>
        <rFont val="Calibri"/>
      </rPr>
      <t>Review Samsung Android Work Environment configuration settings to determine if users are prevented from adding personal email accounts to the work email app.</t>
    </r>
    <r>
      <rPr>
        <sz val="11"/>
        <color rgb="FF000000"/>
        <rFont val="Calibri"/>
      </rPr>
      <t xml:space="preserve">
</t>
    </r>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AE Account management</t>
    </r>
    <r>
      <rPr>
        <sz val="11"/>
        <color rgb="FF000000"/>
        <rFont val="Calibri"/>
      </rPr>
      <t xml:space="preserve">
</t>
    </r>
    <r>
      <rPr>
        <sz val="11"/>
        <color rgb="FF000000"/>
        <rFont val="Calibri"/>
      </rPr>
      <t>On the management tool, do the following:</t>
    </r>
    <r>
      <rPr>
        <sz val="11"/>
        <color rgb="FF000000"/>
        <rFont val="Calibri"/>
      </rPr>
      <t xml:space="preserve">
</t>
    </r>
    <r>
      <rPr>
        <sz val="11"/>
        <color rgb="FF000000"/>
        <rFont val="Calibri"/>
      </rPr>
      <t>1. in the Work Environment restrictions section, set "Account Management" to "Disable" for: Work email app.</t>
    </r>
    <r>
      <rPr>
        <sz val="11"/>
        <color rgb="FF000000"/>
        <rFont val="Calibri"/>
      </rPr>
      <t xml:space="preserve">
</t>
    </r>
    <r>
      <rPr>
        <sz val="11"/>
        <color rgb="FF000000"/>
        <rFont val="Calibri"/>
      </rPr>
      <t>2. Provision the user's email account on their behalf.</t>
    </r>
    <r>
      <rPr>
        <sz val="11"/>
        <color rgb="FF000000"/>
        <rFont val="Calibri"/>
      </rPr>
      <t xml:space="preserve">
</t>
    </r>
    <r>
      <rPr>
        <sz val="11"/>
        <color rgb="FF000000"/>
        <rFont val="Calibri"/>
      </rPr>
      <t>For COPE: On the Samsung Android device, do the following:</t>
    </r>
    <r>
      <rPr>
        <sz val="11"/>
        <color rgb="FF000000"/>
        <rFont val="Calibri"/>
      </rPr>
      <t xml:space="preserve">
</t>
    </r>
    <r>
      <rPr>
        <sz val="11"/>
        <color rgb="FF000000"/>
        <rFont val="Calibri"/>
      </rPr>
      <t>1. Open Settings &gt;&gt; Work profile &gt;&gt; Accounts.</t>
    </r>
    <r>
      <rPr>
        <sz val="11"/>
        <color rgb="FF000000"/>
        <rFont val="Calibri"/>
      </rPr>
      <t xml:space="preserve">
</t>
    </r>
    <r>
      <rPr>
        <sz val="11"/>
        <color rgb="FF000000"/>
        <rFont val="Calibri"/>
      </rPr>
      <t>2. Verify that no account can be added.</t>
    </r>
    <r>
      <rPr>
        <sz val="11"/>
        <color rgb="FF000000"/>
        <rFont val="Calibri"/>
      </rPr>
      <t xml:space="preserve">
</t>
    </r>
    <r>
      <rPr>
        <sz val="11"/>
        <color rgb="FF000000"/>
        <rFont val="Calibri"/>
      </rPr>
      <t>3. Verify that the user's work email app has been provisioned with the work email account.</t>
    </r>
    <r>
      <rPr>
        <sz val="11"/>
        <color rgb="FF000000"/>
        <rFont val="Calibri"/>
      </rPr>
      <t xml:space="preserve">
</t>
    </r>
    <r>
      <rPr>
        <sz val="11"/>
        <color rgb="FF000000"/>
        <rFont val="Calibri"/>
      </rPr>
      <t>For COBO: On the Samsung Android device, do the following:</t>
    </r>
    <r>
      <rPr>
        <sz val="11"/>
        <color rgb="FF000000"/>
        <rFont val="Calibri"/>
      </rPr>
      <t xml:space="preserve">
</t>
    </r>
    <r>
      <rPr>
        <sz val="11"/>
        <color rgb="FF000000"/>
        <rFont val="Calibri"/>
      </rPr>
      <t>1. Open Settings &gt;&gt; Accounts and backup &gt;&gt; Accounts.</t>
    </r>
    <r>
      <rPr>
        <sz val="11"/>
        <color rgb="FF000000"/>
        <rFont val="Calibri"/>
      </rPr>
      <t xml:space="preserve">
</t>
    </r>
    <r>
      <rPr>
        <sz val="11"/>
        <color rgb="FF000000"/>
        <rFont val="Calibri"/>
      </rPr>
      <t>2. Verify that no account can be added.</t>
    </r>
    <r>
      <rPr>
        <sz val="11"/>
        <color rgb="FF000000"/>
        <rFont val="Calibri"/>
      </rPr>
      <t xml:space="preserve">
</t>
    </r>
    <r>
      <rPr>
        <sz val="11"/>
        <color rgb="FF000000"/>
        <rFont val="Calibri"/>
      </rPr>
      <t>3. Verify that the user's Work email app has been provisioned with the work email account.</t>
    </r>
    <r>
      <rPr>
        <sz val="11"/>
        <color rgb="FF000000"/>
        <rFont val="Calibri"/>
      </rPr>
      <t xml:space="preserve">
</t>
    </r>
    <r>
      <rPr>
        <sz val="11"/>
        <color rgb="FF000000"/>
        <rFont val="Calibri"/>
      </rPr>
      <t>If on the management tool "Account Management" is not set to "Disable" for the Work email app, or on the Samsung Android device an account can be added,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KPE Account Addition Blacklist.</t>
    </r>
    <r>
      <rPr>
        <sz val="11"/>
        <color rgb="FF000000"/>
        <rFont val="Calibri"/>
      </rPr>
      <t xml:space="preserve">
</t>
    </r>
    <r>
      <rPr>
        <sz val="11"/>
        <color rgb="FF000000"/>
        <rFont val="Calibri"/>
      </rPr>
      <t>On the management tool, do the following:</t>
    </r>
    <r>
      <rPr>
        <sz val="11"/>
        <color rgb="FF000000"/>
        <rFont val="Calibri"/>
      </rPr>
      <t xml:space="preserve">
</t>
    </r>
    <r>
      <rPr>
        <sz val="11"/>
        <color rgb="FF000000"/>
        <rFont val="Calibri"/>
      </rPr>
      <t>1. in the Work Environment KPE Account section, set "Account Addition Blacklist" to "Blacklist all" for: Work email app.</t>
    </r>
    <r>
      <rPr>
        <sz val="11"/>
        <color rgb="FF000000"/>
        <rFont val="Calibri"/>
      </rPr>
      <t xml:space="preserve">
</t>
    </r>
    <r>
      <rPr>
        <sz val="11"/>
        <color rgb="FF000000"/>
        <rFont val="Calibri"/>
      </rPr>
      <t>2. Provision the user's email account on their behalf.</t>
    </r>
    <r>
      <rPr>
        <sz val="11"/>
        <color rgb="FF000000"/>
        <rFont val="Calibri"/>
      </rPr>
      <t xml:space="preserve">
</t>
    </r>
    <r>
      <rPr>
        <sz val="11"/>
        <color rgb="FF000000"/>
        <rFont val="Calibri"/>
      </rPr>
      <t>For COPE: On the Samsung Android device, do the following:</t>
    </r>
    <r>
      <rPr>
        <sz val="11"/>
        <color rgb="FF000000"/>
        <rFont val="Calibri"/>
      </rPr>
      <t xml:space="preserve">
</t>
    </r>
    <r>
      <rPr>
        <sz val="11"/>
        <color rgb="FF000000"/>
        <rFont val="Calibri"/>
      </rPr>
      <t>1. Open Settings &gt;&gt; Work profile &gt;&gt; Accounts.</t>
    </r>
    <r>
      <rPr>
        <sz val="11"/>
        <color rgb="FF000000"/>
        <rFont val="Calibri"/>
      </rPr>
      <t xml:space="preserve">
</t>
    </r>
    <r>
      <rPr>
        <sz val="11"/>
        <color rgb="FF000000"/>
        <rFont val="Calibri"/>
      </rPr>
      <t>2. Verify that no account cannot be added.</t>
    </r>
    <r>
      <rPr>
        <sz val="11"/>
        <color rgb="FF000000"/>
        <rFont val="Calibri"/>
      </rPr>
      <t xml:space="preserve">
</t>
    </r>
    <r>
      <rPr>
        <sz val="11"/>
        <color rgb="FF000000"/>
        <rFont val="Calibri"/>
      </rPr>
      <t>3. Verify that the user's work email app has been provisioned with the work email account.</t>
    </r>
    <r>
      <rPr>
        <sz val="11"/>
        <color rgb="FF000000"/>
        <rFont val="Calibri"/>
      </rPr>
      <t xml:space="preserve">
</t>
    </r>
    <r>
      <rPr>
        <sz val="11"/>
        <color rgb="FF000000"/>
        <rFont val="Calibri"/>
      </rPr>
      <t>For COBO: On the Samsung Android device, do the following:</t>
    </r>
    <r>
      <rPr>
        <sz val="11"/>
        <color rgb="FF000000"/>
        <rFont val="Calibri"/>
      </rPr>
      <t xml:space="preserve">
</t>
    </r>
    <r>
      <rPr>
        <sz val="11"/>
        <color rgb="FF000000"/>
        <rFont val="Calibri"/>
      </rPr>
      <t>1. Open Settings &gt;&gt; Accounts and backup &gt;&gt; Accounts.</t>
    </r>
    <r>
      <rPr>
        <sz val="11"/>
        <color rgb="FF000000"/>
        <rFont val="Calibri"/>
      </rPr>
      <t xml:space="preserve">
</t>
    </r>
    <r>
      <rPr>
        <sz val="11"/>
        <color rgb="FF000000"/>
        <rFont val="Calibri"/>
      </rPr>
      <t>2. Verify that no account cannot be added.</t>
    </r>
    <r>
      <rPr>
        <sz val="11"/>
        <color rgb="FF000000"/>
        <rFont val="Calibri"/>
      </rPr>
      <t xml:space="preserve">
</t>
    </r>
    <r>
      <rPr>
        <sz val="11"/>
        <color rgb="FF000000"/>
        <rFont val="Calibri"/>
      </rPr>
      <t>3. Verify that the user's work email app has been provisioned with the work email account.</t>
    </r>
    <r>
      <rPr>
        <sz val="11"/>
        <color rgb="FF000000"/>
        <rFont val="Calibri"/>
      </rPr>
      <t xml:space="preserve">
</t>
    </r>
    <r>
      <rPr>
        <sz val="11"/>
        <color rgb="FF000000"/>
        <rFont val="Calibri"/>
      </rPr>
      <t>If on the management tool "Account Addition Blacklist" is not set to "Blacklist all" for the Work email app, or on the Samsung Android device an account can be added, this is a finding.</t>
    </r>
  </si>
  <si>
    <t>V-99965</t>
  </si>
  <si>
    <r>
      <rPr>
        <sz val="11"/>
        <rFont val="Calibri"/>
      </rPr>
      <t>Samsung Android Personal Environment must be configured to enforce the system application disable list.</t>
    </r>
  </si>
  <si>
    <r>
      <rPr>
        <sz val="11"/>
        <color rgb="FF000000"/>
        <rFont val="Calibri"/>
      </rPr>
      <t xml:space="preserve">Configure the Samsung Android device to enforce the system application disable list. Refer to the “System Apps for disablement" table in the Supplemental document. </t>
    </r>
    <r>
      <rPr>
        <sz val="11"/>
        <color rgb="FF000000"/>
        <rFont val="Calibri"/>
      </rPr>
      <t xml:space="preserve">
</t>
    </r>
    <r>
      <rPr>
        <sz val="11"/>
        <color rgb="FF000000"/>
        <rFont val="Calibri"/>
      </rPr>
      <t>This guidance is only for the Personal Environment of a COPE deployment.</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KPE(AE) enrollment</t>
    </r>
    <r>
      <rPr>
        <sz val="11"/>
        <color rgb="FF000000"/>
        <rFont val="Calibri"/>
      </rPr>
      <t xml:space="preserve">
</t>
    </r>
    <r>
      <rPr>
        <sz val="11"/>
        <color rgb="FF000000"/>
        <rFont val="Calibri"/>
      </rPr>
      <t>- Method #2: KPE system app disable list</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KPE(AE) enrollment</t>
    </r>
    <r>
      <rPr>
        <sz val="11"/>
        <color rgb="FF000000"/>
        <rFont val="Calibri"/>
      </rPr>
      <t xml:space="preserve">
</t>
    </r>
    <r>
      <rPr>
        <sz val="11"/>
        <color rgb="FF000000"/>
        <rFont val="Calibri"/>
      </rPr>
      <t>The required configuration is the default configuration when the device is enrolled as a KPE(AE) deployment.</t>
    </r>
    <r>
      <rPr>
        <sz val="11"/>
        <color rgb="FF000000"/>
        <rFont val="Calibri"/>
      </rPr>
      <t xml:space="preserve">
</t>
    </r>
    <r>
      <rPr>
        <sz val="11"/>
        <color rgb="FF000000"/>
        <rFont val="Calibri"/>
      </rPr>
      <t>If the device configuration is changed, use the following procedure to bring the device back into compliance:</t>
    </r>
    <r>
      <rPr>
        <sz val="11"/>
        <color rgb="FF000000"/>
        <rFont val="Calibri"/>
      </rPr>
      <t xml:space="preserve">
</t>
    </r>
    <r>
      <rPr>
        <sz val="11"/>
        <color rgb="FF000000"/>
        <rFont val="Calibri"/>
      </rPr>
      <t>On the management tool, configure a list of approved Google core and preinstalled apps in the core app white list.</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KPE system app disable list</t>
    </r>
    <r>
      <rPr>
        <sz val="11"/>
        <color rgb="FF000000"/>
        <rFont val="Calibri"/>
      </rPr>
      <t xml:space="preserve">
</t>
    </r>
    <r>
      <rPr>
        <sz val="11"/>
        <color rgb="FF000000"/>
        <rFont val="Calibri"/>
      </rPr>
      <t>On the management tool, in the Personal Environment KPE application section, add all non-AO-approved system app packages to the "system app disable list".</t>
    </r>
  </si>
  <si>
    <r>
      <rPr>
        <sz val="11"/>
        <color rgb="FF000000"/>
        <rFont val="Calibri"/>
      </rPr>
      <t>The system application disable list controls user access/execution of all core and pre-installed applications.</t>
    </r>
    <r>
      <rPr>
        <sz val="11"/>
        <color rgb="FF000000"/>
        <rFont val="Calibri"/>
      </rPr>
      <t xml:space="preserve">
</t>
    </r>
    <r>
      <rPr>
        <sz val="11"/>
        <color rgb="FF000000"/>
        <rFont val="Calibri"/>
      </rPr>
      <t>Core application: Any application integrated into Samsung Android by Google or Samsung.</t>
    </r>
    <r>
      <rPr>
        <sz val="11"/>
        <color rgb="FF000000"/>
        <rFont val="Calibri"/>
      </rPr>
      <t xml:space="preserve">
</t>
    </r>
    <r>
      <rPr>
        <sz val="11"/>
        <color rgb="FF000000"/>
        <rFont val="Calibri"/>
      </rPr>
      <t>Pre-installed application: Additional non-core applications included in the Samsung Android build by Google, Samsung, or the wireless carrier.</t>
    </r>
    <r>
      <rPr>
        <sz val="11"/>
        <color rgb="FF000000"/>
        <rFont val="Calibri"/>
      </rPr>
      <t xml:space="preserve">
</t>
    </r>
    <r>
      <rPr>
        <sz val="11"/>
        <color rgb="FF000000"/>
        <rFont val="Calibri"/>
      </rPr>
      <t>Some system applications can compromise DoD data or upload users' information to non-DoD-approved servers. A user must be blocked from using applications that exhibit behavior that can result in compromise of DoD data or DoD user information.</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FMT_SMF_EXT.1.1 #47</t>
    </r>
  </si>
  <si>
    <r>
      <rPr>
        <sz val="11"/>
        <color rgb="FF000000"/>
        <rFont val="Calibri"/>
      </rPr>
      <t>Review Samsung Android Personal Environment configuration settings to determine if the system application disable list is enforced.</t>
    </r>
    <r>
      <rPr>
        <sz val="11"/>
        <color rgb="FF000000"/>
        <rFont val="Calibri"/>
      </rPr>
      <t xml:space="preserve">
</t>
    </r>
    <r>
      <rPr>
        <sz val="11"/>
        <color rgb="FF000000"/>
        <rFont val="Calibri"/>
      </rPr>
      <t>This procedure is only for the Personal Environment of a COPE deployment.</t>
    </r>
    <r>
      <rPr>
        <sz val="11"/>
        <color rgb="FF000000"/>
        <rFont val="Calibri"/>
      </rPr>
      <t xml:space="preserve">
</t>
    </r>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KPE(AE) enrollment</t>
    </r>
    <r>
      <rPr>
        <sz val="11"/>
        <color rgb="FF000000"/>
        <rFont val="Calibri"/>
      </rPr>
      <t xml:space="preserve">
</t>
    </r>
    <r>
      <rPr>
        <sz val="11"/>
        <color rgb="FF000000"/>
        <rFont val="Calibri"/>
      </rPr>
      <t>The required configuration is the default configuration when the device is enrolled as a KPE(AE) deployment.</t>
    </r>
    <r>
      <rPr>
        <sz val="11"/>
        <color rgb="FF000000"/>
        <rFont val="Calibri"/>
      </rPr>
      <t xml:space="preserve">
</t>
    </r>
    <r>
      <rPr>
        <sz val="11"/>
        <color rgb="FF000000"/>
        <rFont val="Calibri"/>
      </rPr>
      <t>On the management tool, verify that the "core app white list" contains only approved core and preinstalled apps.</t>
    </r>
    <r>
      <rPr>
        <sz val="11"/>
        <color rgb="FF000000"/>
        <rFont val="Calibri"/>
      </rPr>
      <t xml:space="preserve">
</t>
    </r>
    <r>
      <rPr>
        <sz val="11"/>
        <color rgb="FF000000"/>
        <rFont val="Calibri"/>
      </rPr>
      <t>On the Samsung Android device, review the Personal Environment apps and confirm that apps listed in the “System Apps for disablement" table in the Supplemental document are not present.</t>
    </r>
    <r>
      <rPr>
        <sz val="11"/>
        <color rgb="FF000000"/>
        <rFont val="Calibri"/>
      </rPr>
      <t xml:space="preserve">
</t>
    </r>
    <r>
      <rPr>
        <sz val="11"/>
        <color rgb="FF000000"/>
        <rFont val="Calibri"/>
      </rPr>
      <t>If on the management tool the "core app white list" contains non-approved core and preinstalled apps, or on the Samsung Android device non-approved apps are listed,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KPE system app disable list</t>
    </r>
    <r>
      <rPr>
        <sz val="11"/>
        <color rgb="FF000000"/>
        <rFont val="Calibri"/>
      </rPr>
      <t xml:space="preserve">
</t>
    </r>
    <r>
      <rPr>
        <sz val="11"/>
        <color rgb="FF000000"/>
        <rFont val="Calibri"/>
      </rPr>
      <t>On the management tool, in the Personal Environment KPE application section, verify that the “system app disable list” contains all apps that have not been approved for DoD use by the Authorizing Official (AO).</t>
    </r>
    <r>
      <rPr>
        <sz val="11"/>
        <color rgb="FF000000"/>
        <rFont val="Calibri"/>
      </rPr>
      <t xml:space="preserve">
</t>
    </r>
    <r>
      <rPr>
        <sz val="11"/>
        <color rgb="FF000000"/>
        <rFont val="Calibri"/>
      </rPr>
      <t>On the Samsung Android device, review the Personal Environment apps and confirm that none of the apps listed in the “system app disable list” are present.</t>
    </r>
    <r>
      <rPr>
        <sz val="11"/>
        <color rgb="FF000000"/>
        <rFont val="Calibri"/>
      </rPr>
      <t xml:space="preserve">
</t>
    </r>
    <r>
      <rPr>
        <sz val="11"/>
        <color rgb="FF000000"/>
        <rFont val="Calibri"/>
      </rPr>
      <t>If on the management tool the "system app disable list" contains non-approved core and preinstalled apps, or on the Samsung Android device non-approved apps are listed, this is a finding.</t>
    </r>
  </si>
  <si>
    <t>V-99967</t>
  </si>
  <si>
    <r>
      <rPr>
        <sz val="11"/>
        <rFont val="Calibri"/>
      </rPr>
      <t>Samsung Android Work Environment must be configured to enforce the system application disable list.</t>
    </r>
  </si>
  <si>
    <r>
      <rPr>
        <sz val="11"/>
        <color rgb="FF000000"/>
        <rFont val="Calibri"/>
      </rPr>
      <t>Configure Samsung Android Work Environment to enforce the system application disable list. Refer to the “System Apps for disablement" table in the Supplemental document.</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KPE(AE) enrollment</t>
    </r>
    <r>
      <rPr>
        <sz val="11"/>
        <color rgb="FF000000"/>
        <rFont val="Calibri"/>
      </rPr>
      <t xml:space="preserve">
</t>
    </r>
    <r>
      <rPr>
        <sz val="11"/>
        <color rgb="FF000000"/>
        <rFont val="Calibri"/>
      </rPr>
      <t>- Method #2: KPE system app disable list</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KPE(AE) enrollment</t>
    </r>
    <r>
      <rPr>
        <sz val="11"/>
        <color rgb="FF000000"/>
        <rFont val="Calibri"/>
      </rPr>
      <t xml:space="preserve">
</t>
    </r>
    <r>
      <rPr>
        <sz val="11"/>
        <color rgb="FF000000"/>
        <rFont val="Calibri"/>
      </rPr>
      <t>The required configuration is the default configuration when the device is enrolled as a KPE(AE) deployment.</t>
    </r>
    <r>
      <rPr>
        <sz val="11"/>
        <color rgb="FF000000"/>
        <rFont val="Calibri"/>
      </rPr>
      <t xml:space="preserve">
</t>
    </r>
    <r>
      <rPr>
        <sz val="11"/>
        <color rgb="FF000000"/>
        <rFont val="Calibri"/>
      </rPr>
      <t>If the device configuration is changed, use the following procedure to bring the device back into compliance:</t>
    </r>
    <r>
      <rPr>
        <sz val="11"/>
        <color rgb="FF000000"/>
        <rFont val="Calibri"/>
      </rPr>
      <t xml:space="preserve">
</t>
    </r>
    <r>
      <rPr>
        <sz val="11"/>
        <color rgb="FF000000"/>
        <rFont val="Calibri"/>
      </rPr>
      <t>On the management tool, configure a list of approved Google core and preinstalled apps in the core app white list.</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KPE system app disable list</t>
    </r>
    <r>
      <rPr>
        <sz val="11"/>
        <color rgb="FF000000"/>
        <rFont val="Calibri"/>
      </rPr>
      <t xml:space="preserve">
</t>
    </r>
    <r>
      <rPr>
        <sz val="11"/>
        <color rgb="FF000000"/>
        <rFont val="Calibri"/>
      </rPr>
      <t>On the management tool, in the Work Environment KPE application section, add all non-AO-approved system app packages to the "system app disable list".</t>
    </r>
  </si>
  <si>
    <r>
      <rPr>
        <sz val="11"/>
        <color rgb="FF000000"/>
        <rFont val="Calibri"/>
      </rPr>
      <t>The system application disable list controls user access/execution of all core and pre-installed applications.</t>
    </r>
    <r>
      <rPr>
        <sz val="11"/>
        <color rgb="FF000000"/>
        <rFont val="Calibri"/>
      </rPr>
      <t xml:space="preserve">
</t>
    </r>
    <r>
      <rPr>
        <sz val="11"/>
        <color rgb="FF000000"/>
        <rFont val="Calibri"/>
      </rPr>
      <t>Core application: Any application integrated into Samsung Android by Google or Samsung.</t>
    </r>
    <r>
      <rPr>
        <sz val="11"/>
        <color rgb="FF000000"/>
        <rFont val="Calibri"/>
      </rPr>
      <t xml:space="preserve">
</t>
    </r>
    <r>
      <rPr>
        <sz val="11"/>
        <color rgb="FF000000"/>
        <rFont val="Calibri"/>
      </rPr>
      <t>Pre-installed application: Additional non-core applications included in the Samsung Android build by Google, Samsung, or the wireless carrier.</t>
    </r>
    <r>
      <rPr>
        <sz val="11"/>
        <color rgb="FF000000"/>
        <rFont val="Calibri"/>
      </rPr>
      <t xml:space="preserve">
</t>
    </r>
    <r>
      <rPr>
        <sz val="11"/>
        <color rgb="FF000000"/>
        <rFont val="Calibri"/>
      </rPr>
      <t>Some system applications can compromise DoD data or upload user's information to non-DoD-approved servers. A user must be blocked from using applications that exhibit behavior that can result in compromise of DoD data or DoD user information.</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FMT_SMF_EXT.1.1 #47</t>
    </r>
  </si>
  <si>
    <r>
      <rPr>
        <sz val="11"/>
        <color rgb="FF000000"/>
        <rFont val="Calibri"/>
      </rPr>
      <t>Review Samsung Android Work Environment configuration settings to determine if the system application disable list is enforced.</t>
    </r>
    <r>
      <rPr>
        <sz val="11"/>
        <color rgb="FF000000"/>
        <rFont val="Calibri"/>
      </rPr>
      <t xml:space="preserve">
</t>
    </r>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KPE(AE) enrollment</t>
    </r>
    <r>
      <rPr>
        <sz val="11"/>
        <color rgb="FF000000"/>
        <rFont val="Calibri"/>
      </rPr>
      <t xml:space="preserve">
</t>
    </r>
    <r>
      <rPr>
        <sz val="11"/>
        <color rgb="FF000000"/>
        <rFont val="Calibri"/>
      </rPr>
      <t>The required configuration is the default configuration when the device is enrolled as a KPE(AE) deployment.</t>
    </r>
    <r>
      <rPr>
        <sz val="11"/>
        <color rgb="FF000000"/>
        <rFont val="Calibri"/>
      </rPr>
      <t xml:space="preserve">
</t>
    </r>
    <r>
      <rPr>
        <sz val="11"/>
        <color rgb="FF000000"/>
        <rFont val="Calibri"/>
      </rPr>
      <t>On the management tool, verify that the Work Environment "core app white list" contains only approved core and preinstalled apps.</t>
    </r>
    <r>
      <rPr>
        <sz val="11"/>
        <color rgb="FF000000"/>
        <rFont val="Calibri"/>
      </rPr>
      <t xml:space="preserve">
</t>
    </r>
    <r>
      <rPr>
        <sz val="11"/>
        <color rgb="FF000000"/>
        <rFont val="Calibri"/>
      </rPr>
      <t>On the Samsung Android device, review the Work Environment apps and confirm that apps listed in the "System Apps for disablement" table in the Supplemental document are not present.</t>
    </r>
    <r>
      <rPr>
        <sz val="11"/>
        <color rgb="FF000000"/>
        <rFont val="Calibri"/>
      </rPr>
      <t xml:space="preserve">
</t>
    </r>
    <r>
      <rPr>
        <sz val="11"/>
        <color rgb="FF000000"/>
        <rFont val="Calibri"/>
      </rPr>
      <t>If on the management tool the "core app white list" contains non-approved core and preinstalled apps, or on the Samsung Android device non-approved apps are listed,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KPE system app disable list</t>
    </r>
    <r>
      <rPr>
        <sz val="11"/>
        <color rgb="FF000000"/>
        <rFont val="Calibri"/>
      </rPr>
      <t xml:space="preserve">
</t>
    </r>
    <r>
      <rPr>
        <sz val="11"/>
        <color rgb="FF000000"/>
        <rFont val="Calibri"/>
      </rPr>
      <t>On the management tool, in the Work Environment KPE application section, verify that the "system app disable list" contains all apps that have not been approved for DoD use by the Authorizing Official (AO).</t>
    </r>
    <r>
      <rPr>
        <sz val="11"/>
        <color rgb="FF000000"/>
        <rFont val="Calibri"/>
      </rPr>
      <t xml:space="preserve">
</t>
    </r>
    <r>
      <rPr>
        <sz val="11"/>
        <color rgb="FF000000"/>
        <rFont val="Calibri"/>
      </rPr>
      <t>On the Samsung Android device, review the Work Environment apps and confirm that none of the apps listed in the “system app disable list” are present.</t>
    </r>
    <r>
      <rPr>
        <sz val="11"/>
        <color rgb="FF000000"/>
        <rFont val="Calibri"/>
      </rPr>
      <t xml:space="preserve">
</t>
    </r>
    <r>
      <rPr>
        <sz val="11"/>
        <color rgb="FF000000"/>
        <rFont val="Calibri"/>
      </rPr>
      <t>If on the management tool the "system app disable list" contains non-approved core and preinstalled apps, or on the Samsung Android device non-approved apps are listed, this is a finding.</t>
    </r>
  </si>
  <si>
    <t>V-99969</t>
  </si>
  <si>
    <r>
      <rPr>
        <sz val="11"/>
        <rFont val="Calibri"/>
      </rPr>
      <t>Samsung Android must be configured to enable audit logging.</t>
    </r>
  </si>
  <si>
    <r>
      <rPr>
        <sz val="11"/>
        <color rgb="FF000000"/>
        <rFont val="Calibri"/>
      </rPr>
      <t>Configure Samsung Android to enable audit logging.</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KPE Audit logging</t>
    </r>
    <r>
      <rPr>
        <sz val="11"/>
        <color rgb="FF000000"/>
        <rFont val="Calibri"/>
      </rPr>
      <t xml:space="preserve">
</t>
    </r>
    <r>
      <rPr>
        <sz val="11"/>
        <color rgb="FF000000"/>
        <rFont val="Calibri"/>
      </rPr>
      <t>- Method #2: AE Audit logging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KPE Audit logging</t>
    </r>
    <r>
      <rPr>
        <sz val="11"/>
        <color rgb="FF000000"/>
        <rFont val="Calibri"/>
      </rPr>
      <t xml:space="preserve">
</t>
    </r>
    <r>
      <rPr>
        <sz val="11"/>
        <color rgb="FF000000"/>
        <rFont val="Calibri"/>
      </rPr>
      <t>On the management tool, in the device KPE audit log section, set "Audit log" to "Enable".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AE Audit logging</t>
    </r>
    <r>
      <rPr>
        <sz val="11"/>
        <color rgb="FF000000"/>
        <rFont val="Calibri"/>
      </rPr>
      <t xml:space="preserve">
</t>
    </r>
    <r>
      <rPr>
        <sz val="11"/>
        <color rgb="FF000000"/>
        <rFont val="Calibri"/>
      </rPr>
      <t>On the management tool, do the following:</t>
    </r>
    <r>
      <rPr>
        <sz val="11"/>
        <color rgb="FF000000"/>
        <rFont val="Calibri"/>
      </rPr>
      <t xml:space="preserve">
</t>
    </r>
    <r>
      <rPr>
        <sz val="11"/>
        <color rgb="FF000000"/>
        <rFont val="Calibri"/>
      </rPr>
      <t>1. In the device restrictions section, set "Security logging" to "Enable".</t>
    </r>
    <r>
      <rPr>
        <sz val="11"/>
        <color rgb="FF000000"/>
        <rFont val="Calibri"/>
      </rPr>
      <t xml:space="preserve">
</t>
    </r>
    <r>
      <rPr>
        <sz val="11"/>
        <color rgb="FF000000"/>
        <rFont val="Calibri"/>
      </rPr>
      <t>2. In the device restrictions section, set "Network logging" to "Enable".</t>
    </r>
  </si>
  <si>
    <r>
      <rPr>
        <sz val="11"/>
        <color rgb="FF000000"/>
        <rFont val="Calibri"/>
      </rPr>
      <t>Audit logs enable monitoring of security-relevant events and subsequent forensics when breaches occur. They help identify attacks so that breaches can either be prevented or limited in their scope. They facilitate analysis to improve performance and security. The Requirement Statement lists key events for which the system must generate an audit record.</t>
    </r>
    <r>
      <rPr>
        <sz val="11"/>
        <color rgb="FF000000"/>
        <rFont val="Calibri"/>
      </rPr>
      <t xml:space="preserve">
</t>
    </r>
    <r>
      <rPr>
        <sz val="11"/>
        <color rgb="FF000000"/>
        <rFont val="Calibri"/>
      </rPr>
      <t>SFR ID: FAU_GEN.1.1 #8</t>
    </r>
  </si>
  <si>
    <r>
      <rPr>
        <sz val="11"/>
        <color rgb="FF000000"/>
        <rFont val="Calibri"/>
      </rPr>
      <t>Review Samsung Android device configuration settings to confirm that Audit logging is enabled.</t>
    </r>
    <r>
      <rPr>
        <sz val="11"/>
        <color rgb="FF000000"/>
        <rFont val="Calibri"/>
      </rPr>
      <t xml:space="preserve">
</t>
    </r>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the management tool Administration Console only.</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KPE Audit logging</t>
    </r>
    <r>
      <rPr>
        <sz val="11"/>
        <color rgb="FF000000"/>
        <rFont val="Calibri"/>
      </rPr>
      <t xml:space="preserve">
</t>
    </r>
    <r>
      <rPr>
        <sz val="11"/>
        <color rgb="FF000000"/>
        <rFont val="Calibri"/>
      </rPr>
      <t>On the management tool, for the device KPE audit log section, verify that "Audit log" is set to "Enable".</t>
    </r>
    <r>
      <rPr>
        <sz val="11"/>
        <color rgb="FF000000"/>
        <rFont val="Calibri"/>
      </rPr>
      <t xml:space="preserve">
</t>
    </r>
    <r>
      <rPr>
        <sz val="11"/>
        <color rgb="FF000000"/>
        <rFont val="Calibri"/>
      </rPr>
      <t>If on the management tool the "Audit log" is not set to "Enable",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AE Audit logging</t>
    </r>
    <r>
      <rPr>
        <sz val="11"/>
        <color rgb="FF000000"/>
        <rFont val="Calibri"/>
      </rPr>
      <t xml:space="preserve">
</t>
    </r>
    <r>
      <rPr>
        <sz val="11"/>
        <color rgb="FF000000"/>
        <rFont val="Calibri"/>
      </rPr>
      <t>On the management tool, do the following:</t>
    </r>
    <r>
      <rPr>
        <sz val="11"/>
        <color rgb="FF000000"/>
        <rFont val="Calibri"/>
      </rPr>
      <t xml:space="preserve">
</t>
    </r>
    <r>
      <rPr>
        <sz val="11"/>
        <color rgb="FF000000"/>
        <rFont val="Calibri"/>
      </rPr>
      <t>1. In the device restrictions section, verify that "Security logging" is set to "Enable".</t>
    </r>
    <r>
      <rPr>
        <sz val="11"/>
        <color rgb="FF000000"/>
        <rFont val="Calibri"/>
      </rPr>
      <t xml:space="preserve">
</t>
    </r>
    <r>
      <rPr>
        <sz val="11"/>
        <color rgb="FF000000"/>
        <rFont val="Calibri"/>
      </rPr>
      <t>2. In the device restrictions section, verify that "Network logging" is set to "Enable".</t>
    </r>
    <r>
      <rPr>
        <sz val="11"/>
        <color rgb="FF000000"/>
        <rFont val="Calibri"/>
      </rPr>
      <t xml:space="preserve">
</t>
    </r>
    <r>
      <rPr>
        <sz val="11"/>
        <color rgb="FF000000"/>
        <rFont val="Calibri"/>
      </rPr>
      <t>If on the management tool both "Security logging" and "Network logging are not set to "Enable", this is a finding.</t>
    </r>
  </si>
  <si>
    <t>V-99971</t>
  </si>
  <si>
    <r>
      <rPr>
        <sz val="11"/>
        <rFont val="Calibri"/>
      </rPr>
      <t>Samsung Android must be enrolled as a COPE/COBO device.</t>
    </r>
  </si>
  <si>
    <r>
      <rPr>
        <sz val="11"/>
        <color rgb="FF000000"/>
        <rFont val="Calibri"/>
      </rPr>
      <t>Enroll the Samsung Android device in a DoD-approved use case.</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Fully managed with work profile [KPE(AE) COPE deployment]</t>
    </r>
    <r>
      <rPr>
        <sz val="11"/>
        <color rgb="FF000000"/>
        <rFont val="Calibri"/>
      </rPr>
      <t xml:space="preserve">
</t>
    </r>
    <r>
      <rPr>
        <sz val="11"/>
        <color rgb="FF000000"/>
        <rFont val="Calibri"/>
      </rPr>
      <t>- Method #2: Legacy managed with Legacy Workspace [KPE(Legacy) COPE deployment]</t>
    </r>
    <r>
      <rPr>
        <sz val="11"/>
        <color rgb="FF000000"/>
        <rFont val="Calibri"/>
      </rPr>
      <t xml:space="preserve">
</t>
    </r>
    <r>
      <rPr>
        <sz val="11"/>
        <color rgb="FF000000"/>
        <rFont val="Calibri"/>
      </rPr>
      <t>- Method #3: Fully managed [KPE(AE) COBO deployment]</t>
    </r>
    <r>
      <rPr>
        <sz val="11"/>
        <color rgb="FF000000"/>
        <rFont val="Calibri"/>
      </rPr>
      <t xml:space="preserve">
</t>
    </r>
    <r>
      <rPr>
        <sz val="11"/>
        <color rgb="FF000000"/>
        <rFont val="Calibri"/>
      </rPr>
      <t>- Method #4: Legacy managed [KPE(Legacy) COBO deployment]</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Fully managed with work profile [KPE(AE) COPE deployment]</t>
    </r>
    <r>
      <rPr>
        <sz val="11"/>
        <color rgb="FF000000"/>
        <rFont val="Calibri"/>
      </rPr>
      <t xml:space="preserve">
</t>
    </r>
    <r>
      <rPr>
        <sz val="11"/>
        <color rgb="FF000000"/>
        <rFont val="Calibri"/>
      </rPr>
      <t>On the management tool, configure the default enrollment as "Fully managed with work profile".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Legacy managed with Legacy Workspace [KPE(Legacy) COPE deployment]</t>
    </r>
    <r>
      <rPr>
        <sz val="11"/>
        <color rgb="FF000000"/>
        <rFont val="Calibri"/>
      </rPr>
      <t xml:space="preserve">
</t>
    </r>
    <r>
      <rPr>
        <sz val="11"/>
        <color rgb="FF000000"/>
        <rFont val="Calibri"/>
      </rPr>
      <t>On the management tool, configure the default enrollment as "Legacy managed with Legacy Workspace".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#3: Fully managed [KPE(AE) COBO deployment]</t>
    </r>
    <r>
      <rPr>
        <sz val="11"/>
        <color rgb="FF000000"/>
        <rFont val="Calibri"/>
      </rPr>
      <t xml:space="preserve">
</t>
    </r>
    <r>
      <rPr>
        <sz val="11"/>
        <color rgb="FF000000"/>
        <rFont val="Calibri"/>
      </rPr>
      <t>On the management tool, configure the default enrollment as "Fully managed".</t>
    </r>
    <r>
      <rPr>
        <sz val="11"/>
        <color rgb="FF000000"/>
        <rFont val="Calibri"/>
      </rPr>
      <t xml:space="preserve">
</t>
    </r>
    <r>
      <rPr>
        <sz val="11"/>
        <color rgb="FF000000"/>
        <rFont val="Calibri"/>
      </rPr>
      <t>****</t>
    </r>
    <r>
      <rPr>
        <sz val="11"/>
        <color rgb="FF000000"/>
        <rFont val="Calibri"/>
      </rPr>
      <t xml:space="preserve">
</t>
    </r>
    <r>
      <rPr>
        <sz val="11"/>
        <color rgb="FF000000"/>
        <rFont val="Calibri"/>
      </rPr>
      <t>Method #4: Legacy managed [KPE(Legacy) COBO deployment]</t>
    </r>
    <r>
      <rPr>
        <sz val="11"/>
        <color rgb="FF000000"/>
        <rFont val="Calibri"/>
      </rPr>
      <t xml:space="preserve">
</t>
    </r>
    <r>
      <rPr>
        <sz val="11"/>
        <color rgb="FF000000"/>
        <rFont val="Calibri"/>
      </rPr>
      <t>On the management tool, configure the default enrollment as "Legacy managed".</t>
    </r>
    <r>
      <rPr>
        <sz val="11"/>
        <color rgb="FF000000"/>
        <rFont val="Calibri"/>
      </rPr>
      <t xml:space="preserve">
</t>
    </r>
    <r>
      <rPr>
        <sz val="11"/>
        <color rgb="FF000000"/>
        <rFont val="Calibri"/>
      </rPr>
      <t>****</t>
    </r>
    <r>
      <rPr>
        <sz val="11"/>
        <color rgb="FF000000"/>
        <rFont val="Calibri"/>
      </rPr>
      <t xml:space="preserve">
</t>
    </r>
    <r>
      <rPr>
        <sz val="11"/>
        <color rgb="FF000000"/>
        <rFont val="Calibri"/>
      </rPr>
      <t>Refer to the management tool documentation to determine how to configure the device enrollment.</t>
    </r>
  </si>
  <si>
    <r>
      <rPr>
        <sz val="11"/>
        <color rgb="FF000000"/>
        <rFont val="Calibri"/>
      </rPr>
      <t>The Knox Workspace is the designated application group for the COPE use case.</t>
    </r>
    <r>
      <rPr>
        <sz val="11"/>
        <color rgb="FF000000"/>
        <rFont val="Calibri"/>
      </rPr>
      <t xml:space="preserve">
</t>
    </r>
    <r>
      <rPr>
        <sz val="11"/>
        <color rgb="FF000000"/>
        <rFont val="Calibri"/>
      </rPr>
      <t>SFR ID: FMT_SMF_EXT.1.1 #47</t>
    </r>
  </si>
  <si>
    <r>
      <rPr>
        <sz val="11"/>
        <color rgb="FF000000"/>
        <rFont val="Calibri"/>
      </rPr>
      <t>Review Samsung Android device configuration settings to confirm that the device is enrolled in a DoD-approved use case.</t>
    </r>
    <r>
      <rPr>
        <sz val="11"/>
        <color rgb="FF000000"/>
        <rFont val="Calibri"/>
      </rPr>
      <t xml:space="preserve">
</t>
    </r>
    <r>
      <rPr>
        <sz val="11"/>
        <color rgb="FF000000"/>
        <rFont val="Calibri"/>
      </rPr>
      <t>Confirm if Method #1, #2, #3, or #4 is used at the Samsung device site and follow the appropriate procedure.</t>
    </r>
    <r>
      <rPr>
        <sz val="11"/>
        <color rgb="FF000000"/>
        <rFont val="Calibri"/>
      </rPr>
      <t xml:space="preserve">
</t>
    </r>
    <r>
      <rPr>
        <sz val="11"/>
        <color rgb="FF000000"/>
        <rFont val="Calibri"/>
      </rPr>
      <t xml:space="preserve">This validation procedure is performed on both the management tool Administration Console and the Samsung Android device. </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Fully managed with work profile [KPE(AE) COPE deployment]</t>
    </r>
    <r>
      <rPr>
        <sz val="11"/>
        <color rgb="FF000000"/>
        <rFont val="Calibri"/>
      </rPr>
      <t xml:space="preserve">
</t>
    </r>
    <r>
      <rPr>
        <sz val="11"/>
        <color rgb="FF000000"/>
        <rFont val="Calibri"/>
      </rPr>
      <t>On the management tool, verify that the default enrollment is set to "Fully managed with work profile".</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Biometric and security &gt;&gt; Other security settings &gt;&gt; Device admin apps.</t>
    </r>
    <r>
      <rPr>
        <sz val="11"/>
        <color rgb="FF000000"/>
        <rFont val="Calibri"/>
      </rPr>
      <t xml:space="preserve">
</t>
    </r>
    <r>
      <rPr>
        <sz val="11"/>
        <color rgb="FF000000"/>
        <rFont val="Calibri"/>
      </rPr>
      <t>2. Verify that the management tool Agent is listed.</t>
    </r>
    <r>
      <rPr>
        <sz val="11"/>
        <color rgb="FF000000"/>
        <rFont val="Calibri"/>
      </rPr>
      <t xml:space="preserve">
</t>
    </r>
    <r>
      <rPr>
        <sz val="11"/>
        <color rgb="FF000000"/>
        <rFont val="Calibri"/>
      </rPr>
      <t>3. Go to the app drawer.</t>
    </r>
    <r>
      <rPr>
        <sz val="11"/>
        <color rgb="FF000000"/>
        <rFont val="Calibri"/>
      </rPr>
      <t xml:space="preserve">
</t>
    </r>
    <r>
      <rPr>
        <sz val="11"/>
        <color rgb="FF000000"/>
        <rFont val="Calibri"/>
      </rPr>
      <t>4. Verify that a "Personal" and "Work" tab are present.</t>
    </r>
    <r>
      <rPr>
        <sz val="11"/>
        <color rgb="FF000000"/>
        <rFont val="Calibri"/>
      </rPr>
      <t xml:space="preserve">
</t>
    </r>
    <r>
      <rPr>
        <sz val="11"/>
        <color rgb="FF000000"/>
        <rFont val="Calibri"/>
      </rPr>
      <t>If on the management tool the default enrollment is not set as "Fully managed with work profile", or on the Samsung Android device the "Personal" and "Work" tabs are not present, or the management tool Agent is not listed,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Legacy managed with Legacy Workspace [KPE(Legacy) COPE deployment]</t>
    </r>
    <r>
      <rPr>
        <sz val="11"/>
        <color rgb="FF000000"/>
        <rFont val="Calibri"/>
      </rPr>
      <t xml:space="preserve">
</t>
    </r>
    <r>
      <rPr>
        <sz val="11"/>
        <color rgb="FF000000"/>
        <rFont val="Calibri"/>
      </rPr>
      <t>On the management tool, verify that the default enrollment is set to "Legacy managed with Legacy Workspace".</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Biometric and security &gt;&gt; Other security settings &gt;&gt; Device admin apps.</t>
    </r>
    <r>
      <rPr>
        <sz val="11"/>
        <color rgb="FF000000"/>
        <rFont val="Calibri"/>
      </rPr>
      <t xml:space="preserve">
</t>
    </r>
    <r>
      <rPr>
        <sz val="11"/>
        <color rgb="FF000000"/>
        <rFont val="Calibri"/>
      </rPr>
      <t>2. Verify that the management tool Agent is listed.</t>
    </r>
    <r>
      <rPr>
        <sz val="11"/>
        <color rgb="FF000000"/>
        <rFont val="Calibri"/>
      </rPr>
      <t xml:space="preserve">
</t>
    </r>
    <r>
      <rPr>
        <sz val="11"/>
        <color rgb="FF000000"/>
        <rFont val="Calibri"/>
      </rPr>
      <t>3. Go to the app drawer.</t>
    </r>
    <r>
      <rPr>
        <sz val="11"/>
        <color rgb="FF000000"/>
        <rFont val="Calibri"/>
      </rPr>
      <t xml:space="preserve">
</t>
    </r>
    <r>
      <rPr>
        <sz val="11"/>
        <color rgb="FF000000"/>
        <rFont val="Calibri"/>
      </rPr>
      <t>4. Verify that a "Personal" and "Workspace" tab are present.</t>
    </r>
    <r>
      <rPr>
        <sz val="11"/>
        <color rgb="FF000000"/>
        <rFont val="Calibri"/>
      </rPr>
      <t xml:space="preserve">
</t>
    </r>
    <r>
      <rPr>
        <sz val="11"/>
        <color rgb="FF000000"/>
        <rFont val="Calibri"/>
      </rPr>
      <t>If on the management tool the default enrollment is not set as "Legacy managed with Legacy Workspace", or on the Samsung Android device the "Personal" and "Work" tabs are not present, or the management tool Agent is not listed,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#3: Fully managed [KPE(AE) COBO deployment]</t>
    </r>
    <r>
      <rPr>
        <sz val="11"/>
        <color rgb="FF000000"/>
        <rFont val="Calibri"/>
      </rPr>
      <t xml:space="preserve">
</t>
    </r>
    <r>
      <rPr>
        <sz val="11"/>
        <color rgb="FF000000"/>
        <rFont val="Calibri"/>
      </rPr>
      <t>On the management tool, verify that the default enrollment is set as "Fully managed".</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Biometric and security &gt;&gt; Other security settings &gt;&gt; Device admin apps.</t>
    </r>
    <r>
      <rPr>
        <sz val="11"/>
        <color rgb="FF000000"/>
        <rFont val="Calibri"/>
      </rPr>
      <t xml:space="preserve">
</t>
    </r>
    <r>
      <rPr>
        <sz val="11"/>
        <color rgb="FF000000"/>
        <rFont val="Calibri"/>
      </rPr>
      <t>2. Verify that the management tool Agent is listed.</t>
    </r>
    <r>
      <rPr>
        <sz val="11"/>
        <color rgb="FF000000"/>
        <rFont val="Calibri"/>
      </rPr>
      <t xml:space="preserve">
</t>
    </r>
    <r>
      <rPr>
        <sz val="11"/>
        <color rgb="FF000000"/>
        <rFont val="Calibri"/>
      </rPr>
      <t>If on the management tool the default enrollment is not set as "Fully managed", or the management tool Agent is not listed,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#4: Legacy managed [KPE(Legacy) COBO deployment]</t>
    </r>
    <r>
      <rPr>
        <sz val="11"/>
        <color rgb="FF000000"/>
        <rFont val="Calibri"/>
      </rPr>
      <t xml:space="preserve">
</t>
    </r>
    <r>
      <rPr>
        <sz val="11"/>
        <color rgb="FF000000"/>
        <rFont val="Calibri"/>
      </rPr>
      <t>On the management tool, verify that the default enrollment is set as "Legacy managed".</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Biometric and security &gt;&gt; Other security settings &gt;&gt; Device admin apps.</t>
    </r>
    <r>
      <rPr>
        <sz val="11"/>
        <color rgb="FF000000"/>
        <rFont val="Calibri"/>
      </rPr>
      <t xml:space="preserve">
</t>
    </r>
    <r>
      <rPr>
        <sz val="11"/>
        <color rgb="FF000000"/>
        <rFont val="Calibri"/>
      </rPr>
      <t>2. Verify that the management tool Agent is listed.</t>
    </r>
    <r>
      <rPr>
        <sz val="11"/>
        <color rgb="FF000000"/>
        <rFont val="Calibri"/>
      </rPr>
      <t xml:space="preserve">
</t>
    </r>
    <r>
      <rPr>
        <sz val="11"/>
        <color rgb="FF000000"/>
        <rFont val="Calibri"/>
      </rPr>
      <t>If on the management tool the default enrollment is not set as "Legacy managed", or the management tool Agent is not listed, this is a finding.</t>
    </r>
  </si>
  <si>
    <t>V-99973</t>
  </si>
  <si>
    <r>
      <rPr>
        <sz val="11"/>
        <rFont val="Calibri"/>
      </rPr>
      <t>Samsung Android device users must complete required training.</t>
    </r>
  </si>
  <si>
    <r>
      <rPr>
        <sz val="11"/>
        <color rgb="FF000000"/>
        <rFont val="Calibri"/>
      </rPr>
      <t>Have all Samsung device users complete training on the following topics. Users should acknowledge they have reviewed training via a signed User Agreement or similar written record.</t>
    </r>
    <r>
      <rPr>
        <sz val="11"/>
        <color rgb="FF000000"/>
        <rFont val="Calibri"/>
      </rPr>
      <t xml:space="preserve">
</t>
    </r>
    <r>
      <rPr>
        <sz val="11"/>
        <color rgb="FF000000"/>
        <rFont val="Calibri"/>
      </rPr>
      <t>Training topics:</t>
    </r>
    <r>
      <rPr>
        <sz val="11"/>
        <color rgb="FF000000"/>
        <rFont val="Calibri"/>
      </rPr>
      <t xml:space="preserve">
</t>
    </r>
    <r>
      <rPr>
        <sz val="11"/>
        <color rgb="FF000000"/>
        <rFont val="Calibri"/>
      </rPr>
      <t>- Operational security concerns introduced by unmanaged applications/unmanaged personal space including applications using global positioning system (GPS) tracking.</t>
    </r>
    <r>
      <rPr>
        <sz val="11"/>
        <color rgb="FF000000"/>
        <rFont val="Calibri"/>
      </rPr>
      <t xml:space="preserve">
</t>
    </r>
    <r>
      <rPr>
        <sz val="11"/>
        <color rgb="FF000000"/>
        <rFont val="Calibri"/>
      </rPr>
      <t>- Need to ensure no DoD data is saved to the personal space or transmitted from a personal app (for example, from personal email).</t>
    </r>
    <r>
      <rPr>
        <sz val="11"/>
        <color rgb="FF000000"/>
        <rFont val="Calibri"/>
      </rPr>
      <t xml:space="preserve">
</t>
    </r>
    <r>
      <rPr>
        <sz val="11"/>
        <color rgb="FF000000"/>
        <rFont val="Calibri"/>
      </rPr>
      <t xml:space="preserve">- If the Purebred key management app is used, users are responsible for maintaining positive control of their credentialed device at all times. The DoD PKI certificate policy requires subscribers to maintain positive control of the devices that contain private keys and to report any loss of control so the credentials can be revoked. Upon device retirement, turn-in, or reassignment, ensure a factory data reset is performed prior to device hand-off. Follow Mobility service provider decommissioning procedures as applicable. </t>
    </r>
    <r>
      <rPr>
        <sz val="11"/>
        <color rgb="FF000000"/>
        <rFont val="Calibri"/>
      </rPr>
      <t xml:space="preserve">
</t>
    </r>
    <r>
      <rPr>
        <sz val="11"/>
        <color rgb="FF000000"/>
        <rFont val="Calibri"/>
      </rPr>
      <t>- How to configure the following UBE controls (users must configure the control) on the Samsung device:</t>
    </r>
    <r>
      <rPr>
        <sz val="11"/>
        <color rgb="FF000000"/>
        <rFont val="Calibri"/>
      </rPr>
      <t xml:space="preserve">
</t>
    </r>
    <r>
      <rPr>
        <sz val="11"/>
        <color rgb="FF000000"/>
        <rFont val="Calibri"/>
      </rPr>
      <t>1. Secure use of Calendar Alarm.</t>
    </r>
    <r>
      <rPr>
        <sz val="11"/>
        <color rgb="FF000000"/>
        <rFont val="Calibri"/>
      </rPr>
      <t xml:space="preserve">
</t>
    </r>
    <r>
      <rPr>
        <sz val="11"/>
        <color rgb="FF000000"/>
        <rFont val="Calibri"/>
      </rPr>
      <t>2. Local screen mirroring and MirrorLink procedures (authorized/not authorized for use).</t>
    </r>
    <r>
      <rPr>
        <sz val="11"/>
        <color rgb="FF000000"/>
        <rFont val="Calibri"/>
      </rPr>
      <t xml:space="preserve">
</t>
    </r>
    <r>
      <rPr>
        <sz val="11"/>
        <color rgb="FF000000"/>
        <rFont val="Calibri"/>
      </rPr>
      <t>3. Do not connect Samsung devices (either via DeX Station or dongle) to any DoD network via Ethernet connection.</t>
    </r>
    <r>
      <rPr>
        <sz val="11"/>
        <color rgb="FF000000"/>
        <rFont val="Calibri"/>
      </rPr>
      <t xml:space="preserve">
</t>
    </r>
    <r>
      <rPr>
        <sz val="11"/>
        <color rgb="FF000000"/>
        <rFont val="Calibri"/>
      </rPr>
      <t>4. Do not upload DoD contacts via smart call and caller ID services.</t>
    </r>
    <r>
      <rPr>
        <sz val="11"/>
        <color rgb="FF000000"/>
        <rFont val="Calibri"/>
      </rPr>
      <t xml:space="preserve">
</t>
    </r>
    <r>
      <rPr>
        <sz val="11"/>
        <color rgb="FF000000"/>
        <rFont val="Calibri"/>
      </rPr>
      <t>5. Disable Wi-Fi Sharing.</t>
    </r>
    <r>
      <rPr>
        <sz val="11"/>
        <color rgb="FF000000"/>
        <rFont val="Calibri"/>
      </rPr>
      <t xml:space="preserve">
</t>
    </r>
    <r>
      <rPr>
        <sz val="11"/>
        <color rgb="FF000000"/>
        <rFont val="Calibri"/>
      </rPr>
      <t>6. Do not configure a DoD network (work) VPN profile on any third-party VPN client installed in the personal space.</t>
    </r>
    <r>
      <rPr>
        <sz val="11"/>
        <color rgb="FF000000"/>
        <rFont val="Calibri"/>
      </rPr>
      <t xml:space="preserve">
</t>
    </r>
    <r>
      <rPr>
        <sz val="11"/>
        <color rgb="FF000000"/>
        <rFont val="Calibri"/>
      </rPr>
      <t>- AO guidance on acceptable use and restrictions, if any, on downloading and installing personal apps and data (music, photos, etc.) in the Samsung device personal space.</t>
    </r>
  </si>
  <si>
    <r>
      <rPr>
        <sz val="11"/>
        <color rgb="FF000000"/>
        <rFont val="Calibri"/>
      </rPr>
      <t>The security posture of Samsung devices requires the device user to configure several required policy rules on their device. User 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Samsung mobile device may become compromised and DoD sensitive data may become compromised.</t>
    </r>
    <r>
      <rPr>
        <sz val="11"/>
        <color rgb="FF000000"/>
        <rFont val="Calibri"/>
      </rPr>
      <t xml:space="preserve">
</t>
    </r>
    <r>
      <rPr>
        <sz val="11"/>
        <color rgb="FF000000"/>
        <rFont val="Calibri"/>
      </rPr>
      <t>SFR ID: FMT_SMF_EXT.1.1 #47</t>
    </r>
  </si>
  <si>
    <r>
      <rPr>
        <sz val="11"/>
        <color rgb="FF000000"/>
        <rFont val="Calibri"/>
      </rPr>
      <t xml:space="preserve">Review a sample of site User Agreements of Samsung device users or similar training records and training course content. </t>
    </r>
    <r>
      <rPr>
        <sz val="11"/>
        <color rgb="FF000000"/>
        <rFont val="Calibri"/>
      </rPr>
      <t xml:space="preserve">
</t>
    </r>
    <r>
      <rPr>
        <sz val="11"/>
        <color rgb="FF000000"/>
        <rFont val="Calibri"/>
      </rPr>
      <t>Verify that Samsung device users have completed required training. The intent is that required training is renewed on a periodic basis in a time period determined by the AO.</t>
    </r>
    <r>
      <rPr>
        <sz val="11"/>
        <color rgb="FF000000"/>
        <rFont val="Calibri"/>
      </rPr>
      <t xml:space="preserve">
</t>
    </r>
    <r>
      <rPr>
        <sz val="11"/>
        <color rgb="FF000000"/>
        <rFont val="Calibri"/>
      </rPr>
      <t>If any Samsung device user has not completed required training, this is a finding.</t>
    </r>
  </si>
  <si>
    <t>V-99975</t>
  </si>
  <si>
    <r>
      <rPr>
        <sz val="11"/>
        <rFont val="Calibri"/>
      </rPr>
      <t>Samsung Android Work Environment must be configured to disable the Auto Fill services.</t>
    </r>
  </si>
  <si>
    <r>
      <rPr>
        <sz val="11"/>
        <color rgb="FF000000"/>
        <rFont val="Calibri"/>
      </rPr>
      <t>Configure the Samsung Android Work Environment to disable autofill services.</t>
    </r>
    <r>
      <rPr>
        <sz val="11"/>
        <color rgb="FF000000"/>
        <rFont val="Calibri"/>
      </rPr>
      <t xml:space="preserve">
</t>
    </r>
    <r>
      <rPr>
        <sz val="11"/>
        <color rgb="FF000000"/>
        <rFont val="Calibri"/>
      </rPr>
      <t>This policy cannot be enforced on a KPE(Legacy) deployment.</t>
    </r>
    <r>
      <rPr>
        <sz val="11"/>
        <color rgb="FF000000"/>
        <rFont val="Calibri"/>
      </rPr>
      <t xml:space="preserve">
</t>
    </r>
    <r>
      <rPr>
        <sz val="11"/>
        <color rgb="FF000000"/>
        <rFont val="Calibri"/>
      </rPr>
      <t>On the management tool, in the Work Environment restrictions section, set "Autofill services" to "Disallow".</t>
    </r>
  </si>
  <si>
    <r>
      <rPr>
        <sz val="11"/>
        <color rgb="FF000000"/>
        <rFont val="Calibri"/>
      </rPr>
      <t>The auto-fill services allow the user to complete text inputs that could contain sensitive information, such as personally identifiable information (PII), without previous knowledge of the information. By allowing the use of auto-fill services, an adversary who learns a user's Samsung Android device password, or who otherwise is able to unlock the device, may be able to further breach other systems by relying on the auto-fill services to provide information unknown to the adversary. By disabling the auto-fill services, the risk of an adversary gaining further information about the device's user or compromising other systems is significantly mitigated.</t>
    </r>
    <r>
      <rPr>
        <sz val="11"/>
        <color rgb="FF000000"/>
        <rFont val="Calibri"/>
      </rPr>
      <t xml:space="preserve">
</t>
    </r>
    <r>
      <rPr>
        <sz val="11"/>
        <color rgb="FF000000"/>
        <rFont val="Calibri"/>
      </rPr>
      <t>Examples of apps that offer Autofill services include Samsung Pass, Google, Dashlane, LastPass, and 1Password.</t>
    </r>
    <r>
      <rPr>
        <sz val="11"/>
        <color rgb="FF000000"/>
        <rFont val="Calibri"/>
      </rPr>
      <t xml:space="preserve">
</t>
    </r>
    <r>
      <rPr>
        <sz val="11"/>
        <color rgb="FF000000"/>
        <rFont val="Calibri"/>
      </rPr>
      <t>SFR ID: FMT_SMF_EXT.1.1 #47</t>
    </r>
  </si>
  <si>
    <r>
      <rPr>
        <sz val="11"/>
        <color rgb="FF000000"/>
        <rFont val="Calibri"/>
      </rPr>
      <t>Review Samsung Android Work Environment configuration settings to determine if autofill services are disabled.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This policy cannot be enforced on a KPE(Legacy) deployment.</t>
    </r>
    <r>
      <rPr>
        <sz val="11"/>
        <color rgb="FF000000"/>
        <rFont val="Calibri"/>
      </rPr>
      <t xml:space="preserve">
</t>
    </r>
    <r>
      <rPr>
        <sz val="11"/>
        <color rgb="FF000000"/>
        <rFont val="Calibri"/>
      </rPr>
      <t>On the management tool, in the Work Environment restrictions section, verify that "Autofill services" is set to "Disallow".</t>
    </r>
    <r>
      <rPr>
        <sz val="11"/>
        <color rgb="FF000000"/>
        <rFont val="Calibri"/>
      </rPr>
      <t xml:space="preserve">
</t>
    </r>
    <r>
      <rPr>
        <sz val="11"/>
        <color rgb="FF000000"/>
        <rFont val="Calibri"/>
      </rPr>
      <t>For COPE: On the Samsung Android device, do the following:</t>
    </r>
    <r>
      <rPr>
        <sz val="11"/>
        <color rgb="FF000000"/>
        <rFont val="Calibri"/>
      </rPr>
      <t xml:space="preserve">
</t>
    </r>
    <r>
      <rPr>
        <sz val="11"/>
        <color rgb="FF000000"/>
        <rFont val="Calibri"/>
      </rPr>
      <t>1. Open Settings &gt;&gt; Work profile &gt;&gt; More settings &gt;&gt; Keyboard and input.</t>
    </r>
    <r>
      <rPr>
        <sz val="11"/>
        <color rgb="FF000000"/>
        <rFont val="Calibri"/>
      </rPr>
      <t xml:space="preserve">
</t>
    </r>
    <r>
      <rPr>
        <sz val="11"/>
        <color rgb="FF000000"/>
        <rFont val="Calibri"/>
      </rPr>
      <t>2. Verify that "Autofill service" is not present.</t>
    </r>
    <r>
      <rPr>
        <sz val="11"/>
        <color rgb="FF000000"/>
        <rFont val="Calibri"/>
      </rPr>
      <t xml:space="preserve">
</t>
    </r>
    <r>
      <rPr>
        <sz val="11"/>
        <color rgb="FF000000"/>
        <rFont val="Calibri"/>
      </rPr>
      <t>For COBO: On the Samsung Android device, do the following:</t>
    </r>
    <r>
      <rPr>
        <sz val="11"/>
        <color rgb="FF000000"/>
        <rFont val="Calibri"/>
      </rPr>
      <t xml:space="preserve">
</t>
    </r>
    <r>
      <rPr>
        <sz val="11"/>
        <color rgb="FF000000"/>
        <rFont val="Calibri"/>
      </rPr>
      <t>1. Open Settings &gt;&gt; General management &gt;&gt; Language and input.</t>
    </r>
    <r>
      <rPr>
        <sz val="11"/>
        <color rgb="FF000000"/>
        <rFont val="Calibri"/>
      </rPr>
      <t xml:space="preserve">
</t>
    </r>
    <r>
      <rPr>
        <sz val="11"/>
        <color rgb="FF000000"/>
        <rFont val="Calibri"/>
      </rPr>
      <t>2. Verify that "Autofill service" is not present.</t>
    </r>
    <r>
      <rPr>
        <sz val="11"/>
        <color rgb="FF000000"/>
        <rFont val="Calibri"/>
      </rPr>
      <t xml:space="preserve">
</t>
    </r>
    <r>
      <rPr>
        <sz val="11"/>
        <color rgb="FF000000"/>
        <rFont val="Calibri"/>
      </rPr>
      <t>If on the management tool "Autofill services" is not set to "Disallow", or on the Samsung Android device "Autofill service" is present, this is a finding.</t>
    </r>
  </si>
  <si>
    <t>V-99977</t>
  </si>
  <si>
    <r>
      <rPr>
        <sz val="11"/>
        <rFont val="Calibri"/>
      </rPr>
      <t>Samsung Android must be configured to enable Knox CC Mode.</t>
    </r>
  </si>
  <si>
    <r>
      <rPr>
        <sz val="11"/>
        <color rgb="FF000000"/>
        <rFont val="Calibri"/>
      </rPr>
      <t>Configure Samsung Android to enable KPE CC Mode.</t>
    </r>
    <r>
      <rPr>
        <sz val="11"/>
        <color rgb="FF000000"/>
        <rFont val="Calibri"/>
      </rPr>
      <t xml:space="preserve">
</t>
    </r>
    <r>
      <rPr>
        <sz val="11"/>
        <color rgb="FF000000"/>
        <rFont val="Calibri"/>
      </rPr>
      <t>On the management tool, in the device KPE restrictions section, set "CC mode" to "Enable".</t>
    </r>
  </si>
  <si>
    <r>
      <rPr>
        <sz val="11"/>
        <color rgb="FF000000"/>
        <rFont val="Calibri"/>
      </rPr>
      <t>The KPE CC Mode feature is a superset of other features and behavioral changes that are mandatory MDFPP requirements. If CC mode is not implemented the device will not be operating in the NIAP-certified compliant CC Mode of operation.</t>
    </r>
    <r>
      <rPr>
        <sz val="11"/>
        <color rgb="FF000000"/>
        <rFont val="Calibri"/>
      </rPr>
      <t xml:space="preserve">
</t>
    </r>
    <r>
      <rPr>
        <sz val="11"/>
        <color rgb="FF000000"/>
        <rFont val="Calibri"/>
      </rPr>
      <t>CC Mode implements the following behavioral/functional changes:</t>
    </r>
    <r>
      <rPr>
        <sz val="11"/>
        <color rgb="FF000000"/>
        <rFont val="Calibri"/>
      </rPr>
      <t xml:space="preserve">
</t>
    </r>
    <r>
      <rPr>
        <sz val="11"/>
        <color rgb="FF000000"/>
        <rFont val="Calibri"/>
      </rPr>
      <t>- FOTA signature verification uses additional SHA-512 signature check.</t>
    </r>
    <r>
      <rPr>
        <sz val="11"/>
        <color rgb="FF000000"/>
        <rFont val="Calibri"/>
      </rPr>
      <t xml:space="preserve">
</t>
    </r>
    <r>
      <rPr>
        <sz val="11"/>
        <color rgb="FF000000"/>
        <rFont val="Calibri"/>
      </rPr>
      <t>- Download Mode is disabled and all updates will occur via FOTA only.</t>
    </r>
    <r>
      <rPr>
        <sz val="11"/>
        <color rgb="FF000000"/>
        <rFont val="Calibri"/>
      </rPr>
      <t xml:space="preserve">
</t>
    </r>
    <r>
      <rPr>
        <sz val="11"/>
        <color rgb="FF000000"/>
        <rFont val="Calibri"/>
      </rPr>
      <t>- IKEv1 operates in Main Mode only.</t>
    </r>
    <r>
      <rPr>
        <sz val="11"/>
        <color rgb="FF000000"/>
        <rFont val="Calibri"/>
      </rPr>
      <t xml:space="preserve">
</t>
    </r>
    <r>
      <rPr>
        <sz val="11"/>
        <color rgb="FF000000"/>
        <rFont val="Calibri"/>
      </rPr>
      <t>- HTTPS audit logging in enabled.</t>
    </r>
    <r>
      <rPr>
        <sz val="11"/>
        <color rgb="FF000000"/>
        <rFont val="Calibri"/>
      </rPr>
      <t xml:space="preserve">
</t>
    </r>
    <r>
      <rPr>
        <sz val="11"/>
        <color rgb="FF000000"/>
        <rFont val="Calibri"/>
      </rPr>
      <t>- Certificates without a Subject Alternative Name (SAN) field are rejected.</t>
    </r>
    <r>
      <rPr>
        <sz val="11"/>
        <color rgb="FF000000"/>
        <rFont val="Calibri"/>
      </rPr>
      <t xml:space="preserve">
</t>
    </r>
    <r>
      <rPr>
        <sz val="11"/>
        <color rgb="FF000000"/>
        <rFont val="Calibri"/>
      </rPr>
      <t>- Certificates that do not pass Strict Host Name verification are rejected.</t>
    </r>
    <r>
      <rPr>
        <sz val="11"/>
        <color rgb="FF000000"/>
        <rFont val="Calibri"/>
      </rPr>
      <t xml:space="preserve">
</t>
    </r>
    <r>
      <rPr>
        <sz val="11"/>
        <color rgb="FF000000"/>
        <rFont val="Calibri"/>
      </rPr>
      <t>- Certificates provided by servers must have the Extended Key Usage field set as Server Authentication.</t>
    </r>
    <r>
      <rPr>
        <sz val="11"/>
        <color rgb="FF000000"/>
        <rFont val="Calibri"/>
      </rPr>
      <t xml:space="preserve">
</t>
    </r>
    <r>
      <rPr>
        <sz val="11"/>
        <color rgb="FF000000"/>
        <rFont val="Calibri"/>
      </rPr>
      <t>- Allows only authenticated Bluetooth connections.</t>
    </r>
    <r>
      <rPr>
        <sz val="11"/>
        <color rgb="FF000000"/>
        <rFont val="Calibri"/>
      </rPr>
      <t xml:space="preserve">
</t>
    </r>
    <r>
      <rPr>
        <sz val="11"/>
        <color rgb="FF000000"/>
        <rFont val="Calibri"/>
      </rPr>
      <t>- Additional Key Zeroization is performed.</t>
    </r>
    <r>
      <rPr>
        <sz val="11"/>
        <color rgb="FF000000"/>
        <rFont val="Calibri"/>
      </rPr>
      <t xml:space="preserve">
</t>
    </r>
    <r>
      <rPr>
        <sz val="11"/>
        <color rgb="FF000000"/>
        <rFont val="Calibri"/>
      </rPr>
      <t>SFR ID: FMT_SMF_EXT.1.1 #47</t>
    </r>
  </si>
  <si>
    <r>
      <rPr>
        <sz val="11"/>
        <color rgb="FF000000"/>
        <rFont val="Calibri"/>
      </rPr>
      <t>Review Samsung Android configuration settings to determine if KPE CC Mode is enabled.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device KPE restrictions section, verify that "CC mode" is set to "Enable".</t>
    </r>
    <r>
      <rPr>
        <sz val="11"/>
        <color rgb="FF000000"/>
        <rFont val="Calibri"/>
      </rPr>
      <t xml:space="preserve">
</t>
    </r>
    <r>
      <rPr>
        <sz val="11"/>
        <color rgb="FF000000"/>
        <rFont val="Calibri"/>
      </rPr>
      <t>On the Samsung Android device, put the device into "Download mode" and verify that the text "Blocked by CC Mode" is displayed on the screen.</t>
    </r>
    <r>
      <rPr>
        <sz val="11"/>
        <color rgb="FF000000"/>
        <rFont val="Calibri"/>
      </rPr>
      <t xml:space="preserve">
</t>
    </r>
    <r>
      <rPr>
        <sz val="11"/>
        <color rgb="FF000000"/>
        <rFont val="Calibri"/>
      </rPr>
      <t>If on the management tool "CC mode" is not set to "Enable", or on the Samsung Android device the text "Blocked by CC Mode" is not displayed in "Download mode", this is a finding.</t>
    </r>
  </si>
  <si>
    <t>V-99979</t>
  </si>
  <si>
    <r>
      <rPr>
        <sz val="11"/>
        <rFont val="Calibri"/>
      </rPr>
      <t>Samsung Android must be configured to disallow configuration of Date Time.</t>
    </r>
  </si>
  <si>
    <r>
      <rPr>
        <sz val="11"/>
        <color rgb="FF000000"/>
        <rFont val="Calibri"/>
      </rPr>
      <t>Configure Samsung Android to disallow configuration of the date and time.</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Restrict user from configuring time.</t>
    </r>
    <r>
      <rPr>
        <sz val="11"/>
        <color rgb="FF000000"/>
        <rFont val="Calibri"/>
      </rPr>
      <t xml:space="preserve">
</t>
    </r>
    <r>
      <rPr>
        <sz val="11"/>
        <color rgb="FF000000"/>
        <rFont val="Calibri"/>
      </rPr>
      <t>- Method #2: Require Auto Time.</t>
    </r>
    <r>
      <rPr>
        <sz val="11"/>
        <color rgb="FF000000"/>
        <rFont val="Calibri"/>
      </rPr>
      <t xml:space="preserve">
</t>
    </r>
    <r>
      <rPr>
        <sz val="11"/>
        <color rgb="FF000000"/>
        <rFont val="Calibri"/>
      </rPr>
      <t>- Method #3: Disable Date/Time change (KPE).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Restrict user from configuring time.</t>
    </r>
    <r>
      <rPr>
        <sz val="11"/>
        <color rgb="FF000000"/>
        <rFont val="Calibri"/>
      </rPr>
      <t xml:space="preserve">
</t>
    </r>
    <r>
      <rPr>
        <sz val="11"/>
        <color rgb="FF000000"/>
        <rFont val="Calibri"/>
      </rPr>
      <t>On the management tool, in the device restrictions section, set "Config Date Time" to "Disallow".</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Require Auto Time.</t>
    </r>
    <r>
      <rPr>
        <sz val="11"/>
        <color rgb="FF000000"/>
        <rFont val="Calibri"/>
      </rPr>
      <t xml:space="preserve">
</t>
    </r>
    <r>
      <rPr>
        <sz val="11"/>
        <color rgb="FF000000"/>
        <rFont val="Calibri"/>
      </rPr>
      <t>On the management tool, in the device restrictions section, set "Set auto (network) time required" to "Required".</t>
    </r>
    <r>
      <rPr>
        <sz val="11"/>
        <color rgb="FF000000"/>
        <rFont val="Calibri"/>
      </rPr>
      <t xml:space="preserve">
</t>
    </r>
    <r>
      <rPr>
        <sz val="11"/>
        <color rgb="FF000000"/>
        <rFont val="Calibri"/>
      </rPr>
      <t>****</t>
    </r>
    <r>
      <rPr>
        <sz val="11"/>
        <color rgb="FF000000"/>
        <rFont val="Calibri"/>
      </rPr>
      <t xml:space="preserve">
</t>
    </r>
    <r>
      <rPr>
        <sz val="11"/>
        <color rgb="FF000000"/>
        <rFont val="Calibri"/>
      </rPr>
      <t>Method #3: Disable Date/Time change (KPE).</t>
    </r>
    <r>
      <rPr>
        <sz val="11"/>
        <color rgb="FF000000"/>
        <rFont val="Calibri"/>
      </rPr>
      <t xml:space="preserve">
</t>
    </r>
    <r>
      <rPr>
        <sz val="11"/>
        <color rgb="FF000000"/>
        <rFont val="Calibri"/>
      </rPr>
      <t>On the management tool, in the device KPE Date Time section, set "Date Time Change" to "Disable".</t>
    </r>
    <r>
      <rPr>
        <sz val="11"/>
        <color rgb="FF000000"/>
        <rFont val="Calibri"/>
      </rPr>
      <t xml:space="preserve">
</t>
    </r>
    <r>
      <rPr>
        <sz val="11"/>
        <color rgb="FF000000"/>
        <rFont val="Calibri"/>
      </rPr>
      <t>Note: Each method uses a different API to accomplish the same result. Any of the methods are acceptable.</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</si>
  <si>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Periodically synchronizing internal clocks with an authoritative time source is needed to correctly correlate the timing of events that occur across the enterprise. The three authoritative time sources for Samsung Android are an authoritative time server that is synchronized with redundant United States Naval Observatory (USNO) time servers as designated for the appropriate DoD network (NIPRNet or SIPRNet), the Global Positioning System (GPS), or the wireless carrier.</t>
    </r>
    <r>
      <rPr>
        <sz val="11"/>
        <color rgb="FF000000"/>
        <rFont val="Calibri"/>
      </rPr>
      <t xml:space="preserve">
</t>
    </r>
    <r>
      <rPr>
        <sz val="11"/>
        <color rgb="FF000000"/>
        <rFont val="Calibri"/>
      </rPr>
      <t>Time stamps generated by the audit system in Samsung Android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 ID: FMT_SMF_EXT.1.1 #47</t>
    </r>
  </si>
  <si>
    <r>
      <rPr>
        <sz val="11"/>
        <color rgb="FF000000"/>
        <rFont val="Calibri"/>
      </rPr>
      <t>Review Samsung Android configuration settings to determine if the configuration of the date and time is disallowed.</t>
    </r>
    <r>
      <rPr>
        <sz val="11"/>
        <color rgb="FF000000"/>
        <rFont val="Calibri"/>
      </rPr>
      <t xml:space="preserve">
</t>
    </r>
    <r>
      <rPr>
        <sz val="11"/>
        <color rgb="FF000000"/>
        <rFont val="Calibri"/>
      </rPr>
      <t>Confirm if Method #1, #2, or #3 is used at the Samsung device site and follow the appropriate procedure.</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Restrict user from configuring time.</t>
    </r>
    <r>
      <rPr>
        <sz val="11"/>
        <color rgb="FF000000"/>
        <rFont val="Calibri"/>
      </rPr>
      <t xml:space="preserve">
</t>
    </r>
    <r>
      <rPr>
        <sz val="11"/>
        <color rgb="FF000000"/>
        <rFont val="Calibri"/>
      </rPr>
      <t>On the management tool, in the device restrictions section, verify that "Config Date Time" is set to "Disallow".</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General management &gt;&gt; Date and time.</t>
    </r>
    <r>
      <rPr>
        <sz val="11"/>
        <color rgb="FF000000"/>
        <rFont val="Calibri"/>
      </rPr>
      <t xml:space="preserve">
</t>
    </r>
    <r>
      <rPr>
        <sz val="11"/>
        <color rgb="FF000000"/>
        <rFont val="Calibri"/>
      </rPr>
      <t>2. Verify that "Automatic data and time" is on and the user cannot disable it.</t>
    </r>
    <r>
      <rPr>
        <sz val="11"/>
        <color rgb="FF000000"/>
        <rFont val="Calibri"/>
      </rPr>
      <t xml:space="preserve">
</t>
    </r>
    <r>
      <rPr>
        <sz val="11"/>
        <color rgb="FF000000"/>
        <rFont val="Calibri"/>
      </rPr>
      <t>If on the management tool "Config Date Time" is not set to "Disallow", or on the Samsung Android device "Automatic date and time" is not set or the user can disable it,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Require Auto Time.</t>
    </r>
    <r>
      <rPr>
        <sz val="11"/>
        <color rgb="FF000000"/>
        <rFont val="Calibri"/>
      </rPr>
      <t xml:space="preserve">
</t>
    </r>
    <r>
      <rPr>
        <sz val="11"/>
        <color rgb="FF000000"/>
        <rFont val="Calibri"/>
      </rPr>
      <t>On the management tool, in the device restrictions section, verify that "Set auto (network) time required" is set to "Required".</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General management &gt;&gt; Date and time.</t>
    </r>
    <r>
      <rPr>
        <sz val="11"/>
        <color rgb="FF000000"/>
        <rFont val="Calibri"/>
      </rPr>
      <t xml:space="preserve">
</t>
    </r>
    <r>
      <rPr>
        <sz val="11"/>
        <color rgb="FF000000"/>
        <rFont val="Calibri"/>
      </rPr>
      <t>2. Verify that "Automatic data and time" is on and the user cannot disable it.</t>
    </r>
    <r>
      <rPr>
        <sz val="11"/>
        <color rgb="FF000000"/>
        <rFont val="Calibri"/>
      </rPr>
      <t xml:space="preserve">
</t>
    </r>
    <r>
      <rPr>
        <sz val="11"/>
        <color rgb="FF000000"/>
        <rFont val="Calibri"/>
      </rPr>
      <t>If on the management tool "Set auto (network) time required" is not set as "Required", or on the Samsung Android device "Automatic date and time" is not set or the user can disable it,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#3: Disable Date/Time change (KPE).</t>
    </r>
    <r>
      <rPr>
        <sz val="11"/>
        <color rgb="FF000000"/>
        <rFont val="Calibri"/>
      </rPr>
      <t xml:space="preserve">
</t>
    </r>
    <r>
      <rPr>
        <sz val="11"/>
        <color rgb="FF000000"/>
        <rFont val="Calibri"/>
      </rPr>
      <t>On the management tool, in the device KPE Date Time section, verify that "Date Time Change" is set to "Disable".</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General management &gt;&gt; Date and time.</t>
    </r>
    <r>
      <rPr>
        <sz val="11"/>
        <color rgb="FF000000"/>
        <rFont val="Calibri"/>
      </rPr>
      <t xml:space="preserve">
</t>
    </r>
    <r>
      <rPr>
        <sz val="11"/>
        <color rgb="FF000000"/>
        <rFont val="Calibri"/>
      </rPr>
      <t>2. Verify that "Automatic data and time" is on and the user cannot disable it.</t>
    </r>
    <r>
      <rPr>
        <sz val="11"/>
        <color rgb="FF000000"/>
        <rFont val="Calibri"/>
      </rPr>
      <t xml:space="preserve">
</t>
    </r>
    <r>
      <rPr>
        <sz val="11"/>
        <color rgb="FF000000"/>
        <rFont val="Calibri"/>
      </rPr>
      <t>If on the management tool "Date Time Change" is not set to "Disable", or on the Samsung Android device "Automatic date and time" is not set or the user can disable it, this is a finding.</t>
    </r>
  </si>
  <si>
    <t>V-99981</t>
  </si>
  <si>
    <r>
      <rPr>
        <sz val="11"/>
        <rFont val="Calibri"/>
      </rPr>
      <t>Samsung Android must be configured to enforce a USB host mode exception list. Note: This configuration allows DeX mode (with input devices), which is DoD-approved for use.</t>
    </r>
  </si>
  <si>
    <r>
      <rPr>
        <sz val="11"/>
        <color rgb="FF000000"/>
        <rFont val="Calibri"/>
      </rPr>
      <t>Configure Samsung Android with a USB host mode exception list, or alternatively, disable the use of USB host mode.</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Use USB exception list, which allows DeX usage (preferred).</t>
    </r>
    <r>
      <rPr>
        <sz val="11"/>
        <color rgb="FF000000"/>
        <rFont val="Calibri"/>
      </rPr>
      <t xml:space="preserve">
</t>
    </r>
    <r>
      <rPr>
        <sz val="11"/>
        <color rgb="FF000000"/>
        <rFont val="Calibri"/>
      </rPr>
      <t>- Method #2: Disable USB host mode.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Use USB exception list, which allows DeX usage (preferred).</t>
    </r>
    <r>
      <rPr>
        <sz val="11"/>
        <color rgb="FF000000"/>
        <rFont val="Calibri"/>
      </rPr>
      <t xml:space="preserve">
</t>
    </r>
    <r>
      <rPr>
        <sz val="11"/>
        <color rgb="FF000000"/>
        <rFont val="Calibri"/>
      </rPr>
      <t>On the management tool, in the device KPE restrictions section, add the "HID" USB class to the "USB host mode exception list".</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Disable USB host mode.</t>
    </r>
    <r>
      <rPr>
        <sz val="11"/>
        <color rgb="FF000000"/>
        <rFont val="Calibri"/>
      </rPr>
      <t xml:space="preserve">
</t>
    </r>
    <r>
      <rPr>
        <sz val="11"/>
        <color rgb="FF000000"/>
        <rFont val="Calibri"/>
      </rPr>
      <t>On the management tool, in the device KPE restrictions section, set "USB host mode" to "Disable".</t>
    </r>
  </si>
  <si>
    <r>
      <rPr>
        <sz val="11"/>
        <color rgb="FF000000"/>
        <rFont val="Calibri"/>
      </rPr>
      <t>The USB host mode feature allows USB devices to connect to the device (e.g., USB flash drives, USB mouse, USB keyboard) using a micro USB to USB adapter cable. The USB host mode exception list allows selected USB devices to operate, while disallowing others, based on their USB device class.</t>
    </r>
    <r>
      <rPr>
        <sz val="11"/>
        <color rgb="FF000000"/>
        <rFont val="Calibri"/>
      </rPr>
      <t xml:space="preserve">
</t>
    </r>
    <r>
      <rPr>
        <sz val="11"/>
        <color rgb="FF000000"/>
        <rFont val="Calibri"/>
      </rPr>
      <t>With some USB device classes, a user can copy sensitive DoD information to external USB storage unencrypted, resulting in compromise of DoD data. However, some USB device classes do not allow data to be copied, such as Human Interface Devices (HID).</t>
    </r>
    <r>
      <rPr>
        <sz val="11"/>
        <color rgb="FF000000"/>
        <rFont val="Calibri"/>
      </rPr>
      <t xml:space="preserve">
</t>
    </r>
    <r>
      <rPr>
        <sz val="11"/>
        <color rgb="FF000000"/>
        <rFont val="Calibri"/>
      </rPr>
      <t>Disabling all USB devices except for HID mitigates the risk of compromising sensitive DoD data.</t>
    </r>
    <r>
      <rPr>
        <sz val="11"/>
        <color rgb="FF000000"/>
        <rFont val="Calibri"/>
      </rPr>
      <t xml:space="preserve">
</t>
    </r>
    <r>
      <rPr>
        <sz val="11"/>
        <color rgb="FF000000"/>
        <rFont val="Calibri"/>
      </rPr>
      <t>This allows for DeX mode to be used, with a USB keyboard and mouse, without compromising DoD data.</t>
    </r>
    <r>
      <rPr>
        <sz val="11"/>
        <color rgb="FF000000"/>
        <rFont val="Calibri"/>
      </rPr>
      <t xml:space="preserve">
</t>
    </r>
    <r>
      <rPr>
        <sz val="11"/>
        <color rgb="FF000000"/>
        <rFont val="Calibri"/>
      </rPr>
      <t>SFR ID: FMT_SMF_EXT.1.1 #47</t>
    </r>
  </si>
  <si>
    <r>
      <rPr>
        <sz val="11"/>
        <color rgb="FF000000"/>
        <rFont val="Calibri"/>
      </rPr>
      <t>Review Samsung Android device configuration settings to determine if USB host mode exception list is configured, or alternatively, if USB host mode is disabled.</t>
    </r>
    <r>
      <rPr>
        <sz val="11"/>
        <color rgb="FF000000"/>
        <rFont val="Calibri"/>
      </rPr>
      <t xml:space="preserve">
</t>
    </r>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Use USB exception list, which allows DeX usage (preferred).</t>
    </r>
    <r>
      <rPr>
        <sz val="11"/>
        <color rgb="FF000000"/>
        <rFont val="Calibri"/>
      </rPr>
      <t xml:space="preserve">
</t>
    </r>
    <r>
      <rPr>
        <sz val="11"/>
        <color rgb="FF000000"/>
        <rFont val="Calibri"/>
      </rPr>
      <t>On the management tool, in the device KPE restrictions section, verify that "HID" is the only USB class included in the "USB host mode exception list".</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Connect a micro USB-to-USB "On the Go" (OTG) adapter to the device.</t>
    </r>
    <r>
      <rPr>
        <sz val="11"/>
        <color rgb="FF000000"/>
        <rFont val="Calibri"/>
      </rPr>
      <t xml:space="preserve">
</t>
    </r>
    <r>
      <rPr>
        <sz val="11"/>
        <color rgb="FF000000"/>
        <rFont val="Calibri"/>
      </rPr>
      <t>2. Connect a USB thumb drive to the adapter.</t>
    </r>
    <r>
      <rPr>
        <sz val="11"/>
        <color rgb="FF000000"/>
        <rFont val="Calibri"/>
      </rPr>
      <t xml:space="preserve">
</t>
    </r>
    <r>
      <rPr>
        <sz val="11"/>
        <color rgb="FF000000"/>
        <rFont val="Calibri"/>
      </rPr>
      <t>3. Verify that the device cannot access the USB thumb drive.</t>
    </r>
    <r>
      <rPr>
        <sz val="11"/>
        <color rgb="FF000000"/>
        <rFont val="Calibri"/>
      </rPr>
      <t xml:space="preserve">
</t>
    </r>
    <r>
      <rPr>
        <sz val="11"/>
        <color rgb="FF000000"/>
        <rFont val="Calibri"/>
      </rPr>
      <t>If on the management tool the "USB host mode exception list" includes a USB class other than "HID", or on the Samsung Android device the USB thumb drive can be mounted,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Disable USB host mode.</t>
    </r>
    <r>
      <rPr>
        <sz val="11"/>
        <color rgb="FF000000"/>
        <rFont val="Calibri"/>
      </rPr>
      <t xml:space="preserve">
</t>
    </r>
    <r>
      <rPr>
        <sz val="11"/>
        <color rgb="FF000000"/>
        <rFont val="Calibri"/>
      </rPr>
      <t>On the management tool, in the device KPE restrictions section, set "USB host mode" to "Disable".</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Connect a micro USB-to-USB "On the Go" (OTG) adapter to the device.</t>
    </r>
    <r>
      <rPr>
        <sz val="11"/>
        <color rgb="FF000000"/>
        <rFont val="Calibri"/>
      </rPr>
      <t xml:space="preserve">
</t>
    </r>
    <r>
      <rPr>
        <sz val="11"/>
        <color rgb="FF000000"/>
        <rFont val="Calibri"/>
      </rPr>
      <t>2. Connect a USB thumb drive to the adapter.</t>
    </r>
    <r>
      <rPr>
        <sz val="11"/>
        <color rgb="FF000000"/>
        <rFont val="Calibri"/>
      </rPr>
      <t xml:space="preserve">
</t>
    </r>
    <r>
      <rPr>
        <sz val="11"/>
        <color rgb="FF000000"/>
        <rFont val="Calibri"/>
      </rPr>
      <t>3. Verify that the device cannot access the USB thumb drive.</t>
    </r>
    <r>
      <rPr>
        <sz val="11"/>
        <color rgb="FF000000"/>
        <rFont val="Calibri"/>
      </rPr>
      <t xml:space="preserve">
</t>
    </r>
    <r>
      <rPr>
        <sz val="11"/>
        <color rgb="FF000000"/>
        <rFont val="Calibri"/>
      </rPr>
      <t>If on the management tool the "USB host mode" is not set to "Disable", or on the Samsung Android device the USB thumb drive can be mounted, this is a finding.</t>
    </r>
  </si>
  <si>
    <t>V-99983</t>
  </si>
  <si>
    <r>
      <rPr>
        <sz val="11"/>
        <rFont val="Calibri"/>
      </rPr>
      <t>Samsung Android Work Environment must be configured to enforce that Share Via List is disabled.</t>
    </r>
  </si>
  <si>
    <r>
      <rPr>
        <sz val="11"/>
        <color rgb="FF000000"/>
        <rFont val="Calibri"/>
      </rPr>
      <t>Configure Samsung Android Work Environment to disallow Share Via List.</t>
    </r>
    <r>
      <rPr>
        <sz val="11"/>
        <color rgb="FF000000"/>
        <rFont val="Calibri"/>
      </rPr>
      <t xml:space="preserve">
</t>
    </r>
    <r>
      <rPr>
        <sz val="11"/>
        <color rgb="FF000000"/>
        <rFont val="Calibri"/>
      </rPr>
      <t>On the management tool, in the Work Environment KPE restrictions section, set "Share Via List" to "Disallow".</t>
    </r>
    <r>
      <rPr>
        <sz val="11"/>
        <color rgb="FF000000"/>
        <rFont val="Calibri"/>
      </rPr>
      <t xml:space="preserve">
</t>
    </r>
    <r>
      <rPr>
        <sz val="11"/>
        <color rgb="FF000000"/>
        <rFont val="Calibri"/>
      </rPr>
      <t>Note: Disabling Share Via List will also disable functionality such as Gallery Sharing and Direct Sharing.</t>
    </r>
  </si>
  <si>
    <r>
      <rPr>
        <sz val="11"/>
        <color rgb="FF000000"/>
        <rFont val="Calibri"/>
      </rPr>
      <t>The "Share Via List" feature allows the transfer of data between nearby Samsung devices via Android Beam, Wi-Fi Direct, Link Sharing, and Share to Device. If sharing were enabled, sensitive DoD data could be compromised.</t>
    </r>
    <r>
      <rPr>
        <sz val="11"/>
        <color rgb="FF000000"/>
        <rFont val="Calibri"/>
      </rPr>
      <t xml:space="preserve">
</t>
    </r>
    <r>
      <rPr>
        <sz val="11"/>
        <color rgb="FF000000"/>
        <rFont val="Calibri"/>
      </rPr>
      <t>SFR ID: FMT_SMF_EXT.1.1 #47</t>
    </r>
  </si>
  <si>
    <r>
      <rPr>
        <sz val="11"/>
        <color rgb="FF000000"/>
        <rFont val="Calibri"/>
      </rPr>
      <t>Review Samsung Android Work Environment configuration settings to determine if Share Via List is disallowed.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Work Environment KPE restrictions section, verify that "Share Via List" is set to "Disallow".</t>
    </r>
    <r>
      <rPr>
        <sz val="11"/>
        <color rgb="FF000000"/>
        <rFont val="Calibri"/>
      </rPr>
      <t xml:space="preserve">
</t>
    </r>
    <r>
      <rPr>
        <sz val="11"/>
        <color rgb="FF000000"/>
        <rFont val="Calibri"/>
      </rPr>
      <t>On the Samsung Android device, attempt to share by long pressing a file in the Work Environment and tapping "Share".</t>
    </r>
    <r>
      <rPr>
        <sz val="11"/>
        <color rgb="FF000000"/>
        <rFont val="Calibri"/>
      </rPr>
      <t xml:space="preserve">
</t>
    </r>
    <r>
      <rPr>
        <sz val="11"/>
        <color rgb="FF000000"/>
        <rFont val="Calibri"/>
      </rPr>
      <t>If on the management tool "Share Via List" is not set to "Disallow", or on the Samsung Android device the user is able to share, this is a finding.</t>
    </r>
  </si>
  <si>
    <t>V-99985</t>
  </si>
  <si>
    <r>
      <rPr>
        <sz val="11"/>
        <rFont val="Calibri"/>
      </rPr>
      <t>Samsung Android must be configured to disallow outgoing beam.</t>
    </r>
  </si>
  <si>
    <r>
      <rPr>
        <sz val="11"/>
        <color rgb="FF000000"/>
        <rFont val="Calibri"/>
      </rPr>
      <t xml:space="preserve">Configure Samsung Android to disallow outgoing beam. </t>
    </r>
    <r>
      <rPr>
        <sz val="11"/>
        <color rgb="FF000000"/>
        <rFont val="Calibri"/>
      </rPr>
      <t xml:space="preserve">
</t>
    </r>
    <r>
      <rPr>
        <sz val="11"/>
        <color rgb="FF000000"/>
        <rFont val="Calibri"/>
      </rPr>
      <t>This requirement is inherently met for COPE as outgoing beam in a "Profile/Workspace" cannot be initiated.</t>
    </r>
    <r>
      <rPr>
        <sz val="11"/>
        <color rgb="FF000000"/>
        <rFont val="Calibri"/>
      </rPr>
      <t xml:space="preserve">
</t>
    </r>
    <r>
      <rPr>
        <sz val="11"/>
        <color rgb="FF000000"/>
        <rFont val="Calibri"/>
      </rPr>
      <t>This guidance is applicable to COBO only.</t>
    </r>
    <r>
      <rPr>
        <sz val="11"/>
        <color rgb="FF000000"/>
        <rFont val="Calibri"/>
      </rPr>
      <t xml:space="preserve">
</t>
    </r>
    <r>
      <rPr>
        <sz val="11"/>
        <color rgb="FF000000"/>
        <rFont val="Calibri"/>
      </rPr>
      <t>On the MDM console, in the Work Environment restrictions section, set "outgoing beam" to "disallow".</t>
    </r>
  </si>
  <si>
    <r>
      <rPr>
        <sz val="11"/>
        <color rgb="FF000000"/>
        <rFont val="Calibri"/>
      </rPr>
      <t>Outgoing beam allows transfer of data through NFC and Bluetooth by touching two unlocked devices together. If it were enabled, sensitive DoD data could be transmitted.</t>
    </r>
    <r>
      <rPr>
        <sz val="11"/>
        <color rgb="FF000000"/>
        <rFont val="Calibri"/>
      </rPr>
      <t xml:space="preserve">
</t>
    </r>
    <r>
      <rPr>
        <sz val="11"/>
        <color rgb="FF000000"/>
        <rFont val="Calibri"/>
      </rPr>
      <t>SFR ID: FMT_SMF_EXT.1.1 #47</t>
    </r>
  </si>
  <si>
    <r>
      <rPr>
        <sz val="11"/>
        <color rgb="FF000000"/>
        <rFont val="Calibri"/>
      </rPr>
      <t xml:space="preserve">Review Samsung Android Work Environment configuration settings to verify that outgoing beam is disallowed. </t>
    </r>
    <r>
      <rPr>
        <sz val="11"/>
        <color rgb="FF000000"/>
        <rFont val="Calibri"/>
      </rPr>
      <t xml:space="preserve">
</t>
    </r>
    <r>
      <rPr>
        <sz val="11"/>
        <color rgb="FF000000"/>
        <rFont val="Calibri"/>
      </rPr>
      <t>This requirement is inherently met for COPE as outgoing beam in a "Profile/Workspace" cannot be initiated.</t>
    </r>
    <r>
      <rPr>
        <sz val="11"/>
        <color rgb="FF000000"/>
        <rFont val="Calibri"/>
      </rPr>
      <t xml:space="preserve">
</t>
    </r>
    <r>
      <rPr>
        <sz val="11"/>
        <color rgb="FF000000"/>
        <rFont val="Calibri"/>
      </rPr>
      <t>This validation procedure is applicable to COBO only.</t>
    </r>
    <r>
      <rPr>
        <sz val="11"/>
        <color rgb="FF000000"/>
        <rFont val="Calibri"/>
      </rPr>
      <t xml:space="preserve">
</t>
    </r>
    <r>
      <rPr>
        <sz val="11"/>
        <color rgb="FF000000"/>
        <rFont val="Calibri"/>
      </rPr>
      <t xml:space="preserve">This procedure is performed on both the MDM Administration console and the Samsung Android device. </t>
    </r>
    <r>
      <rPr>
        <sz val="11"/>
        <color rgb="FF000000"/>
        <rFont val="Calibri"/>
      </rPr>
      <t xml:space="preserve">
</t>
    </r>
    <r>
      <rPr>
        <sz val="11"/>
        <color rgb="FF000000"/>
        <rFont val="Calibri"/>
      </rPr>
      <t xml:space="preserve">On the MDM console, in the Work Environment restrictions section, verify that "disallow outgoing beam" is selected. </t>
    </r>
    <r>
      <rPr>
        <sz val="11"/>
        <color rgb="FF000000"/>
        <rFont val="Calibri"/>
      </rPr>
      <t xml:space="preserve">
</t>
    </r>
    <r>
      <rPr>
        <sz val="11"/>
        <color rgb="FF000000"/>
        <rFont val="Calibri"/>
      </rPr>
      <t xml:space="preserve">On the Samsung Android device, open a picture, contact, or web page and put it back to back with an unlocked outgoing beam-enabled device. Verify that outgoing beam cannot be started. </t>
    </r>
    <r>
      <rPr>
        <sz val="11"/>
        <color rgb="FF000000"/>
        <rFont val="Calibri"/>
      </rPr>
      <t xml:space="preserve">
</t>
    </r>
    <r>
      <rPr>
        <sz val="11"/>
        <color rgb="FF000000"/>
        <rFont val="Calibri"/>
      </rPr>
      <t>If on the MDM console "outgoing beam" is not set to "disallow", or on the Samsung Android device the user is able to successfully start outgoing beam, this is a finding.</t>
    </r>
  </si>
  <si>
    <t>V-99987</t>
  </si>
  <si>
    <r>
      <rPr>
        <sz val="11"/>
        <rFont val="Calibri"/>
      </rPr>
      <t>Samsung Android Work Environment must be configured to enforce that Wi-Fi Sharing is disabled.</t>
    </r>
  </si>
  <si>
    <r>
      <rPr>
        <sz val="11"/>
        <color rgb="FF000000"/>
        <rFont val="Calibri"/>
      </rPr>
      <t>Configure Samsung Android to disable Wi-Fi Sharing.</t>
    </r>
    <r>
      <rPr>
        <sz val="11"/>
        <color rgb="FF000000"/>
        <rFont val="Calibri"/>
      </rPr>
      <t xml:space="preserve">
</t>
    </r>
    <r>
      <rPr>
        <sz val="11"/>
        <color rgb="FF000000"/>
        <rFont val="Calibri"/>
      </rPr>
      <t>Mobile Hotspot must be enabled in order to enable Wi-Fi Sharing. If the AO has not approved Mobile Hotspot, and it has been disabled on the management tool, the following guidance is not applicable.</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Connections &gt;&gt; Mobile Hotspot and Tethering &gt;&gt; Mobile hotspot.</t>
    </r>
    <r>
      <rPr>
        <sz val="11"/>
        <color rgb="FF000000"/>
        <rFont val="Calibri"/>
      </rPr>
      <t xml:space="preserve">
</t>
    </r>
    <r>
      <rPr>
        <sz val="11"/>
        <color rgb="FF000000"/>
        <rFont val="Calibri"/>
      </rPr>
      <t>2. Disable “Wi-Fi sharing” if it is enabled.</t>
    </r>
  </si>
  <si>
    <r>
      <rPr>
        <sz val="11"/>
        <color rgb="FF000000"/>
        <rFont val="Calibri"/>
      </rPr>
      <t>Wi-Fi Sharing is an optional configuration of Wi-Fi Tethering/Mobile Hotspot, which allows the device to share its Wi-Fi connection with other wirelessly connected devices instead of its mobile (cellular) connection.</t>
    </r>
    <r>
      <rPr>
        <sz val="11"/>
        <color rgb="FF000000"/>
        <rFont val="Calibri"/>
      </rPr>
      <t xml:space="preserve">
</t>
    </r>
    <r>
      <rPr>
        <sz val="11"/>
        <color rgb="FF000000"/>
        <rFont val="Calibri"/>
      </rPr>
      <t>Wi-Fi Sharing grants the "other" device access to a corporate Wi-Fi network and may possibly bypass the network access control mechanisms. This risk can be partially mitigated by requiring the use of a pre-shared key for personal hotspots.</t>
    </r>
    <r>
      <rPr>
        <sz val="11"/>
        <color rgb="FF000000"/>
        <rFont val="Calibri"/>
      </rPr>
      <t xml:space="preserve">
</t>
    </r>
    <r>
      <rPr>
        <sz val="11"/>
        <color rgb="FF000000"/>
        <rFont val="Calibri"/>
      </rPr>
      <t>SFR ID: FMT_SMF_EXT.1.1 #47</t>
    </r>
  </si>
  <si>
    <r>
      <rPr>
        <sz val="11"/>
        <color rgb="FF000000"/>
        <rFont val="Calibri"/>
      </rPr>
      <t>Review Samsung Android device configuration settings to confirm that Wi-Fi Sharing is disabled.</t>
    </r>
    <r>
      <rPr>
        <sz val="11"/>
        <color rgb="FF000000"/>
        <rFont val="Calibri"/>
      </rPr>
      <t xml:space="preserve">
</t>
    </r>
    <r>
      <rPr>
        <sz val="11"/>
        <color rgb="FF000000"/>
        <rFont val="Calibri"/>
      </rPr>
      <t>Mobile Hotspot must be enabled in order to enable Wi-Fi Sharing. If the AO has not approved Mobile Hotspot, and it has been verified as disabled on the management tool, the following guidance is not applicable.</t>
    </r>
    <r>
      <rPr>
        <sz val="11"/>
        <color rgb="FF000000"/>
        <rFont val="Calibri"/>
      </rPr>
      <t xml:space="preserve">
</t>
    </r>
    <r>
      <rPr>
        <sz val="11"/>
        <color rgb="FF000000"/>
        <rFont val="Calibri"/>
      </rPr>
      <t>This setting cannot be managed by the management tool Administrator and is a User Based Enforcement (UBE) requirement.</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Connections &gt;&gt; Mobile Hotspot and Tethering &gt;&gt; Mobile hotspot.</t>
    </r>
    <r>
      <rPr>
        <sz val="11"/>
        <color rgb="FF000000"/>
        <rFont val="Calibri"/>
      </rPr>
      <t xml:space="preserve">
</t>
    </r>
    <r>
      <rPr>
        <sz val="11"/>
        <color rgb="FF000000"/>
        <rFont val="Calibri"/>
      </rPr>
      <t>2. Verify that “Wi-Fi sharing” is disabled.</t>
    </r>
    <r>
      <rPr>
        <sz val="11"/>
        <color rgb="FF000000"/>
        <rFont val="Calibri"/>
      </rPr>
      <t xml:space="preserve">
</t>
    </r>
    <r>
      <rPr>
        <sz val="11"/>
        <color rgb="FF000000"/>
        <rFont val="Calibri"/>
      </rPr>
      <t>If on the Samsung Android device “Wi-Fi sharing” is enabled, this is a finding.</t>
    </r>
  </si>
  <si>
    <t>V-99989</t>
  </si>
  <si>
    <r>
      <rPr>
        <sz val="11"/>
        <rFont val="Calibri"/>
      </rPr>
      <t>Samsung Android Work Environment must be configured to enable Certificate Revocation checking.</t>
    </r>
  </si>
  <si>
    <r>
      <rPr>
        <sz val="11"/>
        <color rgb="FF000000"/>
        <rFont val="Calibri"/>
      </rPr>
      <t>Configure Samsung Android Work Environment to enable Certificate Revocation checking.</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CRL checking</t>
    </r>
    <r>
      <rPr>
        <sz val="11"/>
        <color rgb="FF000000"/>
        <rFont val="Calibri"/>
      </rPr>
      <t xml:space="preserve">
</t>
    </r>
    <r>
      <rPr>
        <sz val="11"/>
        <color rgb="FF000000"/>
        <rFont val="Calibri"/>
      </rPr>
      <t>- Method #2: OCSP with CRL fallback</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CRL checking</t>
    </r>
    <r>
      <rPr>
        <sz val="11"/>
        <color rgb="FF000000"/>
        <rFont val="Calibri"/>
      </rPr>
      <t xml:space="preserve">
</t>
    </r>
    <r>
      <rPr>
        <sz val="11"/>
        <color rgb="FF000000"/>
        <rFont val="Calibri"/>
      </rPr>
      <t>On the management tool, in the Work profile KPE certificate section, set "Revocation check" to "enable for all apps".</t>
    </r>
    <r>
      <rPr>
        <sz val="11"/>
        <color rgb="FF000000"/>
        <rFont val="Calibri"/>
      </rPr>
      <t xml:space="preserve">
</t>
    </r>
    <r>
      <rPr>
        <sz val="11"/>
        <color rgb="FF000000"/>
        <rFont val="Calibri"/>
      </rPr>
      <t>Refer to the management tool documentation to determine how to configure Revocation checking to "enable for all apps". Some may, for example, allow a wildcard string: "*".</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OCSP with CRL fallback</t>
    </r>
    <r>
      <rPr>
        <sz val="11"/>
        <color rgb="FF000000"/>
        <rFont val="Calibri"/>
      </rPr>
      <t xml:space="preserve">
</t>
    </r>
    <r>
      <rPr>
        <sz val="11"/>
        <color rgb="FF000000"/>
        <rFont val="Calibri"/>
      </rPr>
      <t>On the management tool, do the following:</t>
    </r>
    <r>
      <rPr>
        <sz val="11"/>
        <color rgb="FF000000"/>
        <rFont val="Calibri"/>
      </rPr>
      <t xml:space="preserve">
</t>
    </r>
    <r>
      <rPr>
        <sz val="11"/>
        <color rgb="FF000000"/>
        <rFont val="Calibri"/>
      </rPr>
      <t>1. In the Work profile KPE certificate section, set "Revocation check" to "enable for all apps".</t>
    </r>
    <r>
      <rPr>
        <sz val="11"/>
        <color rgb="FF000000"/>
        <rFont val="Calibri"/>
      </rPr>
      <t xml:space="preserve">
</t>
    </r>
    <r>
      <rPr>
        <sz val="11"/>
        <color rgb="FF000000"/>
        <rFont val="Calibri"/>
      </rPr>
      <t>2. In the Work profile KPE restrictions section, set "OCSP check" to "enable for all apps".</t>
    </r>
    <r>
      <rPr>
        <sz val="11"/>
        <color rgb="FF000000"/>
        <rFont val="Calibri"/>
      </rPr>
      <t xml:space="preserve">
</t>
    </r>
    <r>
      <rPr>
        <sz val="11"/>
        <color rgb="FF000000"/>
        <rFont val="Calibri"/>
      </rPr>
      <t>Refer to the management tool documentation to determine how to configure Revocation and OCSP checking to "enable for all apps". Some may, for example, allow a wildcard string: "*".</t>
    </r>
  </si>
  <si>
    <r>
      <rPr>
        <sz val="11"/>
        <color rgb="FF000000"/>
        <rFont val="Calibri"/>
      </rPr>
      <t>A Certificate Revocation List (CRL) allows a certificate issuer to revoke a certificate for any reason, including improperly issued certificates and compromise of the private keys. Checking the revocation status of the certificate mitigates the risk associated with using a compromised certificate.</t>
    </r>
    <r>
      <rPr>
        <sz val="11"/>
        <color rgb="FF000000"/>
        <rFont val="Calibri"/>
      </rPr>
      <t xml:space="preserve">
</t>
    </r>
    <r>
      <rPr>
        <sz val="11"/>
        <color rgb="FF000000"/>
        <rFont val="Calibri"/>
      </rPr>
      <t>Online Certificate Status Protocol (OCSP) is a protocol for obtaining the revocation status of a certificate. It addresses problems associated with using CRLs. When OCSP is enabled, it is used prior to CRL checking. If OCSP could not obtain a decisive response about a certificate, it will then try to use CRL checking. The OCSP response server must be listed in the certificate information under Authority Info Access.</t>
    </r>
    <r>
      <rPr>
        <sz val="11"/>
        <color rgb="FF000000"/>
        <rFont val="Calibri"/>
      </rPr>
      <t xml:space="preserve">
</t>
    </r>
    <r>
      <rPr>
        <sz val="11"/>
        <color rgb="FF000000"/>
        <rFont val="Calibri"/>
      </rPr>
      <t>This feature must be enabled for a Samsung Android device to be in the NIAP-certified CC Mode of operation.</t>
    </r>
    <r>
      <rPr>
        <sz val="11"/>
        <color rgb="FF000000"/>
        <rFont val="Calibri"/>
      </rPr>
      <t xml:space="preserve">
</t>
    </r>
    <r>
      <rPr>
        <sz val="11"/>
        <color rgb="FF000000"/>
        <rFont val="Calibri"/>
      </rPr>
      <t>SFR ID: FMT_SMF_EXT.1.1 #47</t>
    </r>
  </si>
  <si>
    <r>
      <rPr>
        <sz val="11"/>
        <color rgb="FF000000"/>
        <rFont val="Calibri"/>
      </rPr>
      <t>Review Samsung Android Work Environment configuration settings to determine if Certificate Revocation checking is enabled.</t>
    </r>
    <r>
      <rPr>
        <sz val="11"/>
        <color rgb="FF000000"/>
        <rFont val="Calibri"/>
      </rPr>
      <t xml:space="preserve">
</t>
    </r>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the management tool Administration Console only.</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CRL checking</t>
    </r>
    <r>
      <rPr>
        <sz val="11"/>
        <color rgb="FF000000"/>
        <rFont val="Calibri"/>
      </rPr>
      <t xml:space="preserve">
</t>
    </r>
    <r>
      <rPr>
        <sz val="11"/>
        <color rgb="FF000000"/>
        <rFont val="Calibri"/>
      </rPr>
      <t>On the management tool, in the Work profile KPE certificate section, verify that "Revocation check" is set to "enable for all apps".</t>
    </r>
    <r>
      <rPr>
        <sz val="11"/>
        <color rgb="FF000000"/>
        <rFont val="Calibri"/>
      </rPr>
      <t xml:space="preserve">
</t>
    </r>
    <r>
      <rPr>
        <sz val="11"/>
        <color rgb="FF000000"/>
        <rFont val="Calibri"/>
      </rPr>
      <t>If on the management tool "Revocation check" is not set to "enable for all apps",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OCSP with CRL fallback</t>
    </r>
    <r>
      <rPr>
        <sz val="11"/>
        <color rgb="FF000000"/>
        <rFont val="Calibri"/>
      </rPr>
      <t xml:space="preserve">
</t>
    </r>
    <r>
      <rPr>
        <sz val="11"/>
        <color rgb="FF000000"/>
        <rFont val="Calibri"/>
      </rPr>
      <t>On the management tool, do the following:</t>
    </r>
    <r>
      <rPr>
        <sz val="11"/>
        <color rgb="FF000000"/>
        <rFont val="Calibri"/>
      </rPr>
      <t xml:space="preserve">
</t>
    </r>
    <r>
      <rPr>
        <sz val="11"/>
        <color rgb="FF000000"/>
        <rFont val="Calibri"/>
      </rPr>
      <t>1. In the Work profile KPE certificate section, verify that "Revocation check" is set to "enable for all apps".</t>
    </r>
    <r>
      <rPr>
        <sz val="11"/>
        <color rgb="FF000000"/>
        <rFont val="Calibri"/>
      </rPr>
      <t xml:space="preserve">
</t>
    </r>
    <r>
      <rPr>
        <sz val="11"/>
        <color rgb="FF000000"/>
        <rFont val="Calibri"/>
      </rPr>
      <t>2. In the Work profile KPE restrictions section, verify that "OCSP check" is set to "enable for all apps".</t>
    </r>
    <r>
      <rPr>
        <sz val="11"/>
        <color rgb="FF000000"/>
        <rFont val="Calibri"/>
      </rPr>
      <t xml:space="preserve">
</t>
    </r>
    <r>
      <rPr>
        <sz val="11"/>
        <color rgb="FF000000"/>
        <rFont val="Calibri"/>
      </rPr>
      <t>If on the management tool "Revocation check" is not set to "enable for all apps" or if "OCSP check" is not set to "enable for all apps", this is a finding.</t>
    </r>
  </si>
  <si>
    <t>V-99991</t>
  </si>
  <si>
    <r>
      <rPr>
        <sz val="11"/>
        <rFont val="Calibri"/>
      </rPr>
      <t>Samsung Android Work Environment must have the DoD root and intermediate PKI certificates installed.</t>
    </r>
  </si>
  <si>
    <r>
      <rPr>
        <sz val="11"/>
        <color rgb="FF000000"/>
        <rFont val="Calibri"/>
      </rPr>
      <t>Configure the Samsung Android Work Environment to install DoD root and intermediate PKI certificates.</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Use AE Key management.</t>
    </r>
    <r>
      <rPr>
        <sz val="11"/>
        <color rgb="FF000000"/>
        <rFont val="Calibri"/>
      </rPr>
      <t xml:space="preserve">
</t>
    </r>
    <r>
      <rPr>
        <sz val="11"/>
        <color rgb="FF000000"/>
        <rFont val="Calibri"/>
      </rPr>
      <t>- Method #2: Use KPE Key management.</t>
    </r>
    <r>
      <rPr>
        <sz val="11"/>
        <color rgb="FF000000"/>
        <rFont val="Calibri"/>
      </rPr>
      <t xml:space="preserve">
</t>
    </r>
    <r>
      <rPr>
        <sz val="11"/>
        <color rgb="FF000000"/>
        <rFont val="Calibri"/>
      </rPr>
      <t>The current DoD root and intermediate PKI certificates may be obtained in self-extracting zip files at http://cyber.mil/pki-pke (for NIPRNet).</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Use AE Key management.</t>
    </r>
    <r>
      <rPr>
        <sz val="11"/>
        <color rgb="FF000000"/>
        <rFont val="Calibri"/>
      </rPr>
      <t xml:space="preserve">
</t>
    </r>
    <r>
      <rPr>
        <sz val="11"/>
        <color rgb="FF000000"/>
        <rFont val="Calibri"/>
      </rPr>
      <t>On the management tool, in the Work Environment certificate section, install the DoD root and intermediate PKI certificates.</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Use KPE Key management.</t>
    </r>
    <r>
      <rPr>
        <sz val="11"/>
        <color rgb="FF000000"/>
        <rFont val="Calibri"/>
      </rPr>
      <t xml:space="preserve">
</t>
    </r>
    <r>
      <rPr>
        <sz val="11"/>
        <color rgb="FF000000"/>
        <rFont val="Calibri"/>
      </rPr>
      <t>On the management tool, in the Work Environment KPE certificate section, install the DoD root and intermediate PKI certificates.</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</si>
  <si>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FMT_SMF_EXT.1.1 #47</t>
    </r>
  </si>
  <si>
    <r>
      <rPr>
        <sz val="11"/>
        <color rgb="FF000000"/>
        <rFont val="Calibri"/>
      </rPr>
      <t>Review Samsung Android Work Environment configuration settings to determine if the DoD root and intermediate PKI certificates are installed.</t>
    </r>
    <r>
      <rPr>
        <sz val="11"/>
        <color rgb="FF000000"/>
        <rFont val="Calibri"/>
      </rPr>
      <t xml:space="preserve">
</t>
    </r>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The current DoD root and intermediate PKI certificates may be obtained in self-extracting zip files at http://cyber.mil/pki-pke (for NIPRNet).</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Use AE Key management.</t>
    </r>
    <r>
      <rPr>
        <sz val="11"/>
        <color rgb="FF000000"/>
        <rFont val="Calibri"/>
      </rPr>
      <t xml:space="preserve">
</t>
    </r>
    <r>
      <rPr>
        <sz val="11"/>
        <color rgb="FF000000"/>
        <rFont val="Calibri"/>
      </rPr>
      <t>On the management tool, in the Work Environment certificate section, verify that the DoD root and intermediate PKI certificates are installed.</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Biometrics and security &gt;&gt; Other security settings &gt;&gt; View security certificates.</t>
    </r>
    <r>
      <rPr>
        <sz val="11"/>
        <color rgb="FF000000"/>
        <rFont val="Calibri"/>
      </rPr>
      <t xml:space="preserve">
</t>
    </r>
    <r>
      <rPr>
        <sz val="11"/>
        <color rgb="FF000000"/>
        <rFont val="Calibri"/>
      </rPr>
      <t>2. In the User tab, verify that the DoD root and intermediate PKI certificates are listed in the Work Environment.</t>
    </r>
    <r>
      <rPr>
        <sz val="11"/>
        <color rgb="FF000000"/>
        <rFont val="Calibri"/>
      </rPr>
      <t xml:space="preserve">
</t>
    </r>
    <r>
      <rPr>
        <sz val="11"/>
        <color rgb="FF000000"/>
        <rFont val="Calibri"/>
      </rPr>
      <t>If on the management tool the DoD root and intermediate PKI certificates are not listed in the Work Environment, or on the Samsung Android device the DoD root and intermediate PKI certificates are not listed in the Work Environment,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Use KPE Key management.</t>
    </r>
    <r>
      <rPr>
        <sz val="11"/>
        <color rgb="FF000000"/>
        <rFont val="Calibri"/>
      </rPr>
      <t xml:space="preserve">
</t>
    </r>
    <r>
      <rPr>
        <sz val="11"/>
        <color rgb="FF000000"/>
        <rFont val="Calibri"/>
      </rPr>
      <t>On the management tool, in the Work Environment KPE certificate section, verify that the DoD root and intermediate PKI certificates are installed.</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Biometrics and security &gt;&gt; Other security settings &gt;&gt; View security certificates.</t>
    </r>
    <r>
      <rPr>
        <sz val="11"/>
        <color rgb="FF000000"/>
        <rFont val="Calibri"/>
      </rPr>
      <t xml:space="preserve">
</t>
    </r>
    <r>
      <rPr>
        <sz val="11"/>
        <color rgb="FF000000"/>
        <rFont val="Calibri"/>
      </rPr>
      <t>2. In the User tab, verify that the DoD root and intermediate PKI certificates are listed in the Work Environment.</t>
    </r>
    <r>
      <rPr>
        <sz val="11"/>
        <color rgb="FF000000"/>
        <rFont val="Calibri"/>
      </rPr>
      <t xml:space="preserve">
</t>
    </r>
    <r>
      <rPr>
        <sz val="11"/>
        <color rgb="FF000000"/>
        <rFont val="Calibri"/>
      </rPr>
      <t>If on the management tool the DoD root and intermediate PKI certificates are not listed in the Work Environment, or on the Samsung Android device the DoD root and intermediate PKI certificates are not listed in the Work Environment, this is a finding.</t>
    </r>
  </si>
  <si>
    <t>V-99993</t>
  </si>
  <si>
    <r>
      <rPr>
        <sz val="11"/>
        <rFont val="Calibri"/>
      </rPr>
      <t>Samsung Android Work Environment must allow only the Administrator (management tool) to perform the following management function: install/remove DoD root and intermediate PKI certificates.</t>
    </r>
  </si>
  <si>
    <r>
      <rPr>
        <sz val="11"/>
        <color rgb="FF000000"/>
        <rFont val="Calibri"/>
      </rPr>
      <t>Configure Samsung Android Work Environment to prevent a user from removing DoD root and intermediate PKI certificates.</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Disallow user from configuring any credential.</t>
    </r>
    <r>
      <rPr>
        <sz val="11"/>
        <color rgb="FF000000"/>
        <rFont val="Calibri"/>
      </rPr>
      <t xml:space="preserve">
</t>
    </r>
    <r>
      <rPr>
        <sz val="11"/>
        <color rgb="FF000000"/>
        <rFont val="Calibri"/>
      </rPr>
      <t>- Method #2: Disallow user from removing certificates.</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Disallow user from configuring any credential.</t>
    </r>
    <r>
      <rPr>
        <sz val="11"/>
        <color rgb="FF000000"/>
        <rFont val="Calibri"/>
      </rPr>
      <t xml:space="preserve">
</t>
    </r>
    <r>
      <rPr>
        <sz val="11"/>
        <color rgb="FF000000"/>
        <rFont val="Calibri"/>
      </rPr>
      <t>On the management tool, in the Work Environment restrictions section, set "Config credentials" to "Disallow".</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Disallow user from removing certificates.</t>
    </r>
    <r>
      <rPr>
        <sz val="11"/>
        <color rgb="FF000000"/>
        <rFont val="Calibri"/>
      </rPr>
      <t xml:space="preserve">
</t>
    </r>
    <r>
      <rPr>
        <sz val="11"/>
        <color rgb="FF000000"/>
        <rFont val="Calibri"/>
      </rPr>
      <t>On the management tool, in the Work Environment KPE restrictions section, set "User Remove Certificates" to "Disallow".</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</si>
  <si>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</si>
  <si>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Samsung Android Work Environment configuration settings to determine if the user is unable to remove DoD root and intermediate PKI certificates.</t>
    </r>
    <r>
      <rPr>
        <sz val="11"/>
        <color rgb="FF000000"/>
        <rFont val="Calibri"/>
      </rPr>
      <t xml:space="preserve">
</t>
    </r>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Disallow user from configuring any credential.</t>
    </r>
    <r>
      <rPr>
        <sz val="11"/>
        <color rgb="FF000000"/>
        <rFont val="Calibri"/>
      </rPr>
      <t xml:space="preserve">
</t>
    </r>
    <r>
      <rPr>
        <sz val="11"/>
        <color rgb="FF000000"/>
        <rFont val="Calibri"/>
      </rPr>
      <t>On the management tool, in the Work Environment restrictions section, verify that "Config credentials" is set to "Disallow".</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Biometrics and security &gt;&gt; Other security settings &gt;&gt; View security certificates.</t>
    </r>
    <r>
      <rPr>
        <sz val="11"/>
        <color rgb="FF000000"/>
        <rFont val="Calibri"/>
      </rPr>
      <t xml:space="preserve">
</t>
    </r>
    <r>
      <rPr>
        <sz val="11"/>
        <color rgb="FF000000"/>
        <rFont val="Calibri"/>
      </rPr>
      <t>2. In the System tab, verify that no listed certificate in the Work Environment can be untrusted.</t>
    </r>
    <r>
      <rPr>
        <sz val="11"/>
        <color rgb="FF000000"/>
        <rFont val="Calibri"/>
      </rPr>
      <t xml:space="preserve">
</t>
    </r>
    <r>
      <rPr>
        <sz val="11"/>
        <color rgb="FF000000"/>
        <rFont val="Calibri"/>
      </rPr>
      <t>3. In the User tab, verify that no listed certificate in the Work Environment can be removed.</t>
    </r>
    <r>
      <rPr>
        <sz val="11"/>
        <color rgb="FF000000"/>
        <rFont val="Calibri"/>
      </rPr>
      <t xml:space="preserve">
</t>
    </r>
    <r>
      <rPr>
        <sz val="11"/>
        <color rgb="FF000000"/>
        <rFont val="Calibri"/>
      </rPr>
      <t>If on the management tool the device "Config credentials" is not set to "Disallow", or on the Samsung Android device a certificate can be untrusted or removed,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Disallow user from removing certificates.</t>
    </r>
    <r>
      <rPr>
        <sz val="11"/>
        <color rgb="FF000000"/>
        <rFont val="Calibri"/>
      </rPr>
      <t xml:space="preserve">
</t>
    </r>
    <r>
      <rPr>
        <sz val="11"/>
        <color rgb="FF000000"/>
        <rFont val="Calibri"/>
      </rPr>
      <t>On the management tool, in the device KPE restrictions section, verify "User Remove Certificates" is set to "Disallow".</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Biometrics and security &gt;&gt; Other security settings &gt;&gt; View security certificates.</t>
    </r>
    <r>
      <rPr>
        <sz val="11"/>
        <color rgb="FF000000"/>
        <rFont val="Calibri"/>
      </rPr>
      <t xml:space="preserve">
</t>
    </r>
    <r>
      <rPr>
        <sz val="11"/>
        <color rgb="FF000000"/>
        <rFont val="Calibri"/>
      </rPr>
      <t>2. In the System tab, verify that no listed certificate in the Work Environment can be untrusted.</t>
    </r>
    <r>
      <rPr>
        <sz val="11"/>
        <color rgb="FF000000"/>
        <rFont val="Calibri"/>
      </rPr>
      <t xml:space="preserve">
</t>
    </r>
    <r>
      <rPr>
        <sz val="11"/>
        <color rgb="FF000000"/>
        <rFont val="Calibri"/>
      </rPr>
      <t>3. In the User tab, verify that no listed certificate in the Work Environment can be removed.</t>
    </r>
    <r>
      <rPr>
        <sz val="11"/>
        <color rgb="FF000000"/>
        <rFont val="Calibri"/>
      </rPr>
      <t xml:space="preserve">
</t>
    </r>
    <r>
      <rPr>
        <sz val="11"/>
        <color rgb="FF000000"/>
        <rFont val="Calibri"/>
      </rPr>
      <t>If on the management tool the device "User Remove Certificates" is not set to "Disallow", or on the Samsung Android device a certificate can be untrusted or removed, this is a finding.</t>
    </r>
  </si>
  <si>
    <t>V-99995</t>
  </si>
  <si>
    <r>
      <rPr>
        <sz val="11"/>
        <rFont val="Calibri"/>
      </rPr>
      <t>The Samsung Android device must have the latest available Samsung Android operating system (OS) installed.</t>
    </r>
  </si>
  <si>
    <r>
      <rPr>
        <sz val="11"/>
        <color rgb="FF000000"/>
        <rFont val="Calibri"/>
      </rPr>
      <t xml:space="preserve">Install the latest released version of Samsung Android OS on all managed Samsung devices. </t>
    </r>
    <r>
      <rPr>
        <sz val="11"/>
        <color rgb="FF000000"/>
        <rFont val="Calibri"/>
      </rPr>
      <t xml:space="preserve">
</t>
    </r>
    <r>
      <rPr>
        <sz val="11"/>
        <color rgb="FF000000"/>
        <rFont val="Calibri"/>
      </rPr>
      <t>Note: In most cases, OS updates are released by the wireless carrier (for example, Sprint, T-Mobile, Verizon Wireless, and ATT).</t>
    </r>
  </si>
  <si>
    <r>
      <rPr>
        <sz val="11"/>
        <color rgb="FF000000"/>
        <rFont val="Calibri"/>
      </rPr>
      <t>Required security features are not available in earlier OS versions. In addition, earlier versions may have known vulnerabilities.</t>
    </r>
    <r>
      <rPr>
        <sz val="11"/>
        <color rgb="FF000000"/>
        <rFont val="Calibri"/>
      </rPr>
      <t xml:space="preserve">
</t>
    </r>
    <r>
      <rPr>
        <sz val="11"/>
        <color rgb="FF000000"/>
        <rFont val="Calibri"/>
      </rPr>
      <t>SFR ID: FMT_SMF_EXT.1.1 #47</t>
    </r>
  </si>
  <si>
    <r>
      <rPr>
        <sz val="11"/>
        <color rgb="FF000000"/>
        <rFont val="Calibri"/>
      </rPr>
      <t>Review Samsung Android device configuration settings to confirm that the most recently released version of Samsung Android is installed.</t>
    </r>
    <r>
      <rPr>
        <sz val="11"/>
        <color rgb="FF000000"/>
        <rFont val="Calibri"/>
      </rPr>
      <t xml:space="preserve">
</t>
    </r>
    <r>
      <rPr>
        <sz val="11"/>
        <color rgb="FF000000"/>
        <rFont val="Calibri"/>
      </rPr>
      <t xml:space="preserve">This procedure is performed on both the management tool and the Samsung Android device. </t>
    </r>
    <r>
      <rPr>
        <sz val="11"/>
        <color rgb="FF000000"/>
        <rFont val="Calibri"/>
      </rPr>
      <t xml:space="preserve">
</t>
    </r>
    <r>
      <rPr>
        <sz val="11"/>
        <color rgb="FF000000"/>
        <rFont val="Calibri"/>
      </rPr>
      <t>In the management tool management console, review the version of Samsung Android installed on a sample of managed devices. This procedure will vary depending on the management tool product. See the notes below to determine the latest available OS version.</t>
    </r>
    <r>
      <rPr>
        <sz val="11"/>
        <color rgb="FF000000"/>
        <rFont val="Calibri"/>
      </rPr>
      <t xml:space="preserve">
</t>
    </r>
    <r>
      <rPr>
        <sz val="11"/>
        <color rgb="FF000000"/>
        <rFont val="Calibri"/>
      </rPr>
      <t>On the Samsung Android device, to see the installed OS version:</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Tap "Software information".</t>
    </r>
    <r>
      <rPr>
        <sz val="11"/>
        <color rgb="FF000000"/>
        <rFont val="Calibri"/>
      </rPr>
      <t xml:space="preserve">
</t>
    </r>
    <r>
      <rPr>
        <sz val="11"/>
        <color rgb="FF000000"/>
        <rFont val="Calibri"/>
      </rPr>
      <t>If the installed version of Android OS on any reviewed Samsung devices is not the latest released by the wireless carrier, this is a finding.</t>
    </r>
    <r>
      <rPr>
        <sz val="11"/>
        <color rgb="FF000000"/>
        <rFont val="Calibri"/>
      </rPr>
      <t xml:space="preserve">
</t>
    </r>
    <r>
      <rPr>
        <sz val="11"/>
        <color rgb="FF000000"/>
        <rFont val="Calibri"/>
      </rPr>
      <t>Note: Some wireless carriers list the version of the latest Android OS release by mobile device model online:</t>
    </r>
    <r>
      <rPr>
        <sz val="11"/>
        <color rgb="FF000000"/>
        <rFont val="Calibri"/>
      </rPr>
      <t xml:space="preserve">
</t>
    </r>
    <r>
      <rPr>
        <sz val="11"/>
        <color rgb="FF000000"/>
        <rFont val="Calibri"/>
      </rPr>
      <t>ATT: https://www.att.com/devicehowto/dsm.html#!/popular/make/Samsung</t>
    </r>
    <r>
      <rPr>
        <sz val="11"/>
        <color rgb="FF000000"/>
        <rFont val="Calibri"/>
      </rPr>
      <t xml:space="preserve">
</t>
    </r>
    <r>
      <rPr>
        <sz val="11"/>
        <color rgb="FF000000"/>
        <rFont val="Calibri"/>
      </rPr>
      <t>T-Mobile: https://support.t-mobile.com/docs/DOC-34510</t>
    </r>
    <r>
      <rPr>
        <sz val="11"/>
        <color rgb="FF000000"/>
        <rFont val="Calibri"/>
      </rPr>
      <t xml:space="preserve">
</t>
    </r>
    <r>
      <rPr>
        <sz val="11"/>
        <color rgb="FF000000"/>
        <rFont val="Calibri"/>
      </rPr>
      <t>Verizon Wireless: https://www.verizonwireless.com/support/software-updates/</t>
    </r>
    <r>
      <rPr>
        <sz val="11"/>
        <color rgb="FF000000"/>
        <rFont val="Calibri"/>
      </rPr>
      <t xml:space="preserve">
</t>
    </r>
    <r>
      <rPr>
        <sz val="11"/>
        <color rgb="FF000000"/>
        <rFont val="Calibri"/>
      </rPr>
      <t xml:space="preserve">Google Android OS patch website: https://source.android.com/security/bulletin/ </t>
    </r>
    <r>
      <rPr>
        <sz val="11"/>
        <color rgb="FF000000"/>
        <rFont val="Calibri"/>
      </rPr>
      <t xml:space="preserve">
</t>
    </r>
    <r>
      <rPr>
        <sz val="11"/>
        <color rgb="FF000000"/>
        <rFont val="Calibri"/>
      </rPr>
      <t>Samsung Android OS patch website: https://security.samsungmobile.com/securityUpdate.smsb</t>
    </r>
  </si>
  <si>
    <t>V-99997</t>
  </si>
  <si>
    <r>
      <rPr>
        <sz val="11"/>
        <rFont val="Calibri"/>
      </rPr>
      <t>Samsung Android must be configured to require the user to present the Password Authentication Factor prior to decryption of protected data, encrypted DEKs, KEKs, and [selection: long-term trusted channel key material, all software-based key storage, no other keys] at startup.</t>
    </r>
  </si>
  <si>
    <r>
      <rPr>
        <sz val="11"/>
        <color rgb="FF000000"/>
        <rFont val="Calibri"/>
      </rPr>
      <t>Configure Samsung Android to require the user to present the Password Authentication Factor prior to decryption of protected data, encrypted DEKs, KEKs, and [selection: long-term trusted channel key material, all software-based key storage, no other keys] at startup.</t>
    </r>
    <r>
      <rPr>
        <sz val="11"/>
        <color rgb="FF000000"/>
        <rFont val="Calibri"/>
      </rPr>
      <t xml:space="preserve">
</t>
    </r>
    <r>
      <rPr>
        <sz val="11"/>
        <color rgb="FF000000"/>
        <rFont val="Calibri"/>
      </rPr>
      <t>Do one of the following:</t>
    </r>
    <r>
      <rPr>
        <sz val="11"/>
        <color rgb="FF000000"/>
        <rFont val="Calibri"/>
      </rPr>
      <t xml:space="preserve">
</t>
    </r>
    <r>
      <rPr>
        <sz val="11"/>
        <color rgb="FF000000"/>
        <rFont val="Calibri"/>
      </rPr>
      <t>- Method #1: For Samsung Android devices that implement FDE: enable "Secure Startup".</t>
    </r>
    <r>
      <rPr>
        <sz val="11"/>
        <color rgb="FF000000"/>
        <rFont val="Calibri"/>
      </rPr>
      <t xml:space="preserve">
</t>
    </r>
    <r>
      <rPr>
        <sz val="11"/>
        <color rgb="FF000000"/>
        <rFont val="Calibri"/>
      </rPr>
      <t>- Method #2: For Samsung Android devices that implement FBE: enable "Strong Protection".</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For Samsung Android devices that implement FDE: enable "Secure Startup".</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Biometrics and security &gt;&gt; Other security settings.</t>
    </r>
    <r>
      <rPr>
        <sz val="11"/>
        <color rgb="FF000000"/>
        <rFont val="Calibri"/>
      </rPr>
      <t xml:space="preserve">
</t>
    </r>
    <r>
      <rPr>
        <sz val="11"/>
        <color rgb="FF000000"/>
        <rFont val="Calibri"/>
      </rPr>
      <t>2. Tap "Secure Startup".</t>
    </r>
    <r>
      <rPr>
        <sz val="11"/>
        <color rgb="FF000000"/>
        <rFont val="Calibri"/>
      </rPr>
      <t xml:space="preserve">
</t>
    </r>
    <r>
      <rPr>
        <sz val="11"/>
        <color rgb="FF000000"/>
        <rFont val="Calibri"/>
      </rPr>
      <t>3. Tap option "Require password when device powers on".</t>
    </r>
    <r>
      <rPr>
        <sz val="11"/>
        <color rgb="FF000000"/>
        <rFont val="Calibri"/>
      </rPr>
      <t xml:space="preserve">
</t>
    </r>
    <r>
      <rPr>
        <sz val="11"/>
        <color rgb="FF000000"/>
        <rFont val="Calibri"/>
      </rPr>
      <t>4. Tap "Apply".</t>
    </r>
    <r>
      <rPr>
        <sz val="11"/>
        <color rgb="FF000000"/>
        <rFont val="Calibri"/>
      </rPr>
      <t xml:space="preserve">
</t>
    </r>
    <r>
      <rPr>
        <sz val="11"/>
        <color rgb="FF000000"/>
        <rFont val="Calibri"/>
      </rPr>
      <t>5. Enter current password.</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For Samsung Android devices that implement FBE: enable "Strong Protection".</t>
    </r>
    <r>
      <rPr>
        <sz val="11"/>
        <color rgb="FF000000"/>
        <rFont val="Calibri"/>
      </rPr>
      <t xml:space="preserve">
</t>
    </r>
    <r>
      <rPr>
        <sz val="11"/>
        <color rgb="FF000000"/>
        <rFont val="Calibri"/>
      </rPr>
      <t>Strong Protection is enabled by default.</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Biometrics and security &gt;&gt; Other security settings.</t>
    </r>
    <r>
      <rPr>
        <sz val="11"/>
        <color rgb="FF000000"/>
        <rFont val="Calibri"/>
      </rPr>
      <t xml:space="preserve">
</t>
    </r>
    <r>
      <rPr>
        <sz val="11"/>
        <color rgb="FF000000"/>
        <rFont val="Calibri"/>
      </rPr>
      <t>2. Tap "Strong Protection".</t>
    </r>
    <r>
      <rPr>
        <sz val="11"/>
        <color rgb="FF000000"/>
        <rFont val="Calibri"/>
      </rPr>
      <t xml:space="preserve">
</t>
    </r>
    <r>
      <rPr>
        <sz val="11"/>
        <color rgb="FF000000"/>
        <rFont val="Calibri"/>
      </rPr>
      <t>3. Tap to enable.</t>
    </r>
    <r>
      <rPr>
        <sz val="11"/>
        <color rgb="FF000000"/>
        <rFont val="Calibri"/>
      </rPr>
      <t xml:space="preserve">
</t>
    </r>
    <r>
      <rPr>
        <sz val="11"/>
        <color rgb="FF000000"/>
        <rFont val="Calibri"/>
      </rPr>
      <t>4. Enter current password.</t>
    </r>
  </si>
  <si>
    <r>
      <rPr>
        <sz val="11"/>
        <color rgb="FF000000"/>
        <rFont val="Calibri"/>
      </rPr>
      <t>The intent of this requirement is to prevent decryption of protected data before the user has authorized to the device using the Password Authentication Factor. The Password Authentication Factor is also required in order to derive the key used to decrypt sensitive data, which includes software-based secure key storage.</t>
    </r>
    <r>
      <rPr>
        <sz val="11"/>
        <color rgb="FF000000"/>
        <rFont val="Calibri"/>
      </rPr>
      <t xml:space="preserve">
</t>
    </r>
    <r>
      <rPr>
        <sz val="11"/>
        <color rgb="FF000000"/>
        <rFont val="Calibri"/>
      </rPr>
      <t>For devices with Full Disk Encryption (FDE) this is implemented by the Secure Startup feature. For devices with File Based Encryption (FBE) this is implemented by the Strong Protection feature.</t>
    </r>
    <r>
      <rPr>
        <sz val="11"/>
        <color rgb="FF000000"/>
        <rFont val="Calibri"/>
      </rPr>
      <t xml:space="preserve">
</t>
    </r>
    <r>
      <rPr>
        <sz val="11"/>
        <color rgb="FF000000"/>
        <rFont val="Calibri"/>
      </rPr>
      <t>Secure startup/Strong Protection protects the Samsung Android device by requiring the user password to be entered before the device starts up. When enabled, the default cryptographic keys are replaced with keys derived from the user password.</t>
    </r>
    <r>
      <rPr>
        <sz val="11"/>
        <color rgb="FF000000"/>
        <rFont val="Calibri"/>
      </rPr>
      <t xml:space="preserve">
</t>
    </r>
    <r>
      <rPr>
        <sz val="11"/>
        <color rgb="FF000000"/>
        <rFont val="Calibri"/>
      </rPr>
      <t>This feature must be enabled for a Samsung Android device to be in the NIAP-certified CC Mode of operation.</t>
    </r>
    <r>
      <rPr>
        <sz val="11"/>
        <color rgb="FF000000"/>
        <rFont val="Calibri"/>
      </rPr>
      <t xml:space="preserve">
</t>
    </r>
    <r>
      <rPr>
        <sz val="11"/>
        <color rgb="FF000000"/>
        <rFont val="Calibri"/>
      </rPr>
      <t>SFR ID: FMT_SMF_EXT.1.1 #47,</t>
    </r>
    <r>
      <rPr>
        <sz val="11"/>
        <color rgb="FF000000"/>
        <rFont val="Calibri"/>
      </rPr>
      <t xml:space="preserve">
</t>
    </r>
    <r>
      <rPr>
        <sz val="11"/>
        <color rgb="FF000000"/>
        <rFont val="Calibri"/>
      </rPr>
      <t>FIA_UAU_EXT.1.1</t>
    </r>
  </si>
  <si>
    <r>
      <rPr>
        <sz val="11"/>
        <color rgb="FF000000"/>
        <rFont val="Calibri"/>
      </rPr>
      <t>Review Samsung Android device configuration settings to determine if the user is required to present the Password Authentication Factor prior to decryption of protected data, encrypted DEKs, KEKs, and [selection: long-term trusted channel key material, all software-based key storage, no other keys] at startup.</t>
    </r>
    <r>
      <rPr>
        <sz val="11"/>
        <color rgb="FF000000"/>
        <rFont val="Calibri"/>
      </rPr>
      <t xml:space="preserve">
</t>
    </r>
    <r>
      <rPr>
        <sz val="11"/>
        <color rgb="FF000000"/>
        <rFont val="Calibri"/>
      </rPr>
      <t>Confirm if Method #1 or #2 is used for the Samsung Android device and follow the appropriate procedure.</t>
    </r>
    <r>
      <rPr>
        <sz val="11"/>
        <color rgb="FF000000"/>
        <rFont val="Calibri"/>
      </rPr>
      <t xml:space="preserve">
</t>
    </r>
    <r>
      <rPr>
        <sz val="11"/>
        <color rgb="FF000000"/>
        <rFont val="Calibri"/>
      </rPr>
      <t>This procedure is performed on the Samsung Android device only.</t>
    </r>
    <r>
      <rPr>
        <sz val="11"/>
        <color rgb="FF000000"/>
        <rFont val="Calibri"/>
      </rPr>
      <t xml:space="preserve">
</t>
    </r>
    <r>
      <rPr>
        <sz val="11"/>
        <color rgb="FF000000"/>
        <rFont val="Calibri"/>
      </rPr>
      <t>This setting cannot be managed by the management tool Administrator and is a UBE requirement.</t>
    </r>
    <r>
      <rPr>
        <sz val="11"/>
        <color rgb="FF000000"/>
        <rFont val="Calibri"/>
      </rPr>
      <t xml:space="preserve">
</t>
    </r>
    <r>
      <rPr>
        <sz val="11"/>
        <color rgb="FF000000"/>
        <rFont val="Calibri"/>
      </rPr>
      <t>****</t>
    </r>
    <r>
      <rPr>
        <sz val="11"/>
        <color rgb="FF000000"/>
        <rFont val="Calibri"/>
      </rPr>
      <t xml:space="preserve">
</t>
    </r>
    <r>
      <rPr>
        <sz val="11"/>
        <color rgb="FF000000"/>
        <rFont val="Calibri"/>
      </rPr>
      <t>Method #1: For Samsung Android devices that implement FDE: enable "Secure Startup".</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Biometrics and security &gt;&gt; Other security settings &gt;&gt; Secure Startup.</t>
    </r>
    <r>
      <rPr>
        <sz val="11"/>
        <color rgb="FF000000"/>
        <rFont val="Calibri"/>
      </rPr>
      <t xml:space="preserve">
</t>
    </r>
    <r>
      <rPr>
        <sz val="11"/>
        <color rgb="FF000000"/>
        <rFont val="Calibri"/>
      </rPr>
      <t>2. Verify that "Require password when device powers on" is already selected and that "Do not require" is not selected.</t>
    </r>
    <r>
      <rPr>
        <sz val="11"/>
        <color rgb="FF000000"/>
        <rFont val="Calibri"/>
      </rPr>
      <t xml:space="preserve">
</t>
    </r>
    <r>
      <rPr>
        <sz val="11"/>
        <color rgb="FF000000"/>
        <rFont val="Calibri"/>
      </rPr>
      <t>If on the Samsung Android device "Do not require" is selected,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Method #2: For Samsung Android devices that implement FBE: enable "Strong Protection".</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Open Settings &gt;&gt; Biometrics and security &gt;&gt; Other security settings.</t>
    </r>
    <r>
      <rPr>
        <sz val="11"/>
        <color rgb="FF000000"/>
        <rFont val="Calibri"/>
      </rPr>
      <t xml:space="preserve">
</t>
    </r>
    <r>
      <rPr>
        <sz val="11"/>
        <color rgb="FF000000"/>
        <rFont val="Calibri"/>
      </rPr>
      <t>2. Verify that "Strong Protection" is enabled.</t>
    </r>
    <r>
      <rPr>
        <sz val="11"/>
        <color rgb="FF000000"/>
        <rFont val="Calibri"/>
      </rPr>
      <t xml:space="preserve">
</t>
    </r>
    <r>
      <rPr>
        <sz val="11"/>
        <color rgb="FF000000"/>
        <rFont val="Calibri"/>
      </rPr>
      <t>If on the Samsung Android device "Strong Protection" is not enabled,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</si>
  <si>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</si>
  <si>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</si>
  <si>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</si>
  <si>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</si>
  <si>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</si>
  <si>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</si>
  <si>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</si>
  <si>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</si>
  <si>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</si>
  <si>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</si>
  <si>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</si>
  <si>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</si>
  <si>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</si>
  <si>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</si>
  <si>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</si>
  <si>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</si>
  <si>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</si>
  <si>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</si>
  <si>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</si>
  <si>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</si>
  <si>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</si>
  <si>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</si>
  <si>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</si>
  <si>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</si>
  <si>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</si>
  <si>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</si>
  <si>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</si>
  <si>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</si>
  <si>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</si>
  <si>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Samsung Android OS 10 with Knox 3.x Security Technical Implementation Guide V1R1</t>
  </si>
  <si>
    <t>Developed By:</t>
  </si>
  <si>
    <t>Samsung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</si>
  <si>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</si>
  <si>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20 March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43</t>
    </r>
  </si>
  <si>
    <t>Download Url:</t>
  </si>
  <si>
    <t>https://www.cyber.mil/stigs</t>
  </si>
  <si>
    <t>Guide Overview:</t>
  </si>
  <si>
    <r>
      <rPr>
        <sz val="11"/>
        <color rgb="FF000000"/>
        <rFont val="Calibri"/>
      </rPr>
      <t>The Samsung Android OS 10 with Knox 3.x Security Technical Implementation Guide (STIG) provides the technical security policies, requirements, and implementation details for applying security concepts to Samsung Android 10 with Knox devices.</t>
    </r>
    <r>
      <rPr>
        <sz val="11"/>
        <color rgb="FF000000"/>
        <rFont val="Calibri"/>
      </rPr>
      <t xml:space="preserve">
</t>
    </r>
    <r>
      <rPr>
        <sz val="11"/>
        <color rgb="FF000000"/>
        <rFont val="Calibri"/>
      </rPr>
      <t>The scope of this STIG covers only the Corporate Owned Personally Enabled (COPE) and Corporate Owned Business Only (COBO)1 use cases. The Bring Your Own Device (BYOD) and Choose Your Own Device (CYOD)2 use cases are not in scope for this STIG. In addition, the STIG supports two different Knox Platform for Enterprise (KPE) device deployment modes: Legacy managed device [KPE(LEGACY)] and fully managed device [KPE(AE)]. (See the Supplemental document for a detailed review of KPE).</t>
    </r>
    <r>
      <rPr>
        <sz val="11"/>
        <color rgb="FF000000"/>
        <rFont val="Calibri"/>
      </rPr>
      <t xml:space="preserve">
</t>
    </r>
    <r>
      <rPr>
        <sz val="11"/>
        <color rgb="FF000000"/>
        <rFont val="Calibri"/>
      </rPr>
      <t>Note: It is expected that a future Samsung Android STIG will require all Department of Defense (DoD) deployments to use KPE(AE) only. It is recommended that DoD mobile service providers support KPE(AE) deployments to the maximum extent possible now.</t>
    </r>
    <r>
      <rPr>
        <sz val="11"/>
        <color rgb="FF000000"/>
        <rFont val="Calibri"/>
      </rPr>
      <t xml:space="preserve">
</t>
    </r>
    <r>
      <rPr>
        <sz val="11"/>
        <color rgb="FF000000"/>
        <rFont val="Calibri"/>
      </rPr>
      <t>This STIG assumes that for the COPE use case, the technology used for data separation between work apps and data as well as personal apps and data has been certified by the National Information Assurance Partnership (NIAP) as compliant with the data separation requirements of the Protection Profile for Mobile Device Fundamentals (MDF)3.</t>
    </r>
    <r>
      <rPr>
        <sz val="11"/>
        <color rgb="FF000000"/>
        <rFont val="Calibri"/>
      </rPr>
      <t xml:space="preserve">
</t>
    </r>
    <r>
      <rPr>
        <sz val="11"/>
        <color rgb="FF000000"/>
        <rFont val="Calibri"/>
      </rPr>
      <t>The configuration requirements and controls implemented by this STIG allow unrestricted activity by the user in downloading and installing personal apps and data (music, photos, etc.) with Authorizing Official (AO) approval and within any restrictions imposed by the AO for the COPE use case. See the STIG Supplemental document, Section 7, Configuration of the Personal Environment, for more information. This STIG assumes that if a DoD Wi-Fi network allows a Samsung mobile device to connect to the network, the Wi-Fi network complies with the Network Infrastructure STIG; for example, wireless access points and bridges must not be connected directly to the enclave network.</t>
    </r>
    <r>
      <rPr>
        <sz val="11"/>
        <color rgb="FF000000"/>
        <rFont val="Calibri"/>
      </rPr>
      <t xml:space="preserve">
</t>
    </r>
    <r>
      <rPr>
        <sz val="11"/>
        <color rgb="FF000000"/>
        <rFont val="Calibri"/>
      </rPr>
      <t>With AO approval, this STIG allows two forms of biometric authentication for device unlock and work environment/workspace unlock: fingerprint and iris scan. Both fingerprint and iris scan biometric methods have successfully passed a Common Criteria evaluation using the Protection Profile for MDF v3.1 for the previous version of the Samsung platform (Android 8) and will be reviewed again during the Samsung Android 9 Common Criteria evaluation. Other Samsungsupported biometric methods are not approved, including facial recognition, intelligent scanning, and trust agents.</t>
    </r>
    <r>
      <rPr>
        <sz val="11"/>
        <color rgb="FF000000"/>
        <rFont val="Calibri"/>
      </rPr>
      <t xml:space="preserve">
</t>
    </r>
    <r>
      <rPr>
        <sz val="11"/>
        <color rgb="FF000000"/>
        <rFont val="Calibri"/>
      </rPr>
      <t>Knox Mobile Enrollment (KME) enables large-scale Samsung Android device deployments so organizations can mobilize their employees with ease. KME allows DoD mobile service</t>
    </r>
    <r>
      <rPr>
        <sz val="11"/>
        <color rgb="FF000000"/>
        <rFont val="Calibri"/>
      </rPr>
      <t xml:space="preserve">
</t>
    </r>
    <r>
      <rPr>
        <sz val="11"/>
        <color rgb="FF000000"/>
        <rFont val="Calibri"/>
      </rPr>
      <t>1 Work data/apps only; no personal data/apps. 2 Similar to BYOD; only a select number of personal devices are allowed. 3 The primary Protection Profile requirement is FDP_ACF_EXT.1.2. UNCLASSIFIED Samsung Android OS 10 with Knox 3.x STIG Overview, V1R1 DISA 20 March 2020 Developed by Samsung and DISA for the DoD</t>
    </r>
    <r>
      <rPr>
        <sz val="11"/>
        <color rgb="FF000000"/>
        <rFont val="Calibri"/>
      </rPr>
      <t xml:space="preserve">
</t>
    </r>
    <r>
      <rPr>
        <sz val="11"/>
        <color rgb="FF000000"/>
        <rFont val="Calibri"/>
      </rPr>
      <t>2 UNCLASSIFIED providers to deploy corporate-owned devices in bulk without having to manually set up each device. It is recommended that DoD mobile service providers consider deploying all Samsung devices via KME to improve enterprise management, control, and enrollment of DoD-owned Samsung devices. See Section 4.2.2, Knox Mobile Enrollment, of the STIG Supplemental document for more information.</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</si>
  <si>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</si>
  <si>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</si>
  <si>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</si>
  <si>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</si>
  <si>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</si>
  <si>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</si>
  <si>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</si>
  <si>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</si>
  <si>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</si>
  <si>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</si>
  <si>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</si>
  <si>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</si>
  <si>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</si>
  <si>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</si>
  <si>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</si>
  <si>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</si>
  <si>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</si>
  <si>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</si>
  <si>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</si>
  <si>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</si>
  <si>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</si>
  <si>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</si>
  <si>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</si>
  <si>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</si>
  <si>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</si>
  <si>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</si>
  <si>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Samsung Android OS 10 with Knox 3.x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</si>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</sst>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C21-4574-9257-CC6A02B5C71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C21-4574-9257-CC6A02B5C71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43</c:v>
                </c:pt>
              </c:numCache>
            </c:numRef>
          </c:val>
          <c:extLst>
            <c:ext xmlns:c16="http://schemas.microsoft.com/office/drawing/2014/chart" uri="{C3380CC4-5D6E-409C-BE32-E72D297353CC}">
              <c16:uniqueId val="{00000002-AC21-4574-9257-CC6A02B5C71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9E9-41AD-9C0D-CAD622283AE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9E9-41AD-9C0D-CAD622283AE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43</c:v>
                </c:pt>
              </c:numCache>
            </c:numRef>
          </c:val>
          <c:extLst>
            <c:ext xmlns:c16="http://schemas.microsoft.com/office/drawing/2014/chart" uri="{C3380CC4-5D6E-409C-BE32-E72D297353CC}">
              <c16:uniqueId val="{00000002-49E9-41AD-9C0D-CAD622283AE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F4F3-4B43-B296-12EC27813A0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F4F3-4B43-B296-12EC27813A0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37</c:v>
                </c:pt>
                <c:pt idx="2">
                  <c:v>3</c:v>
                </c:pt>
              </c:numCache>
            </c:numRef>
          </c:val>
          <c:extLst>
            <c:ext xmlns:c16="http://schemas.microsoft.com/office/drawing/2014/chart" uri="{C3380CC4-5D6E-409C-BE32-E72D297353CC}">
              <c16:uniqueId val="{00000002-F4F3-4B43-B296-12EC27813A0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404-41FC-A9ED-2E6691F6AFB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404-41FC-A9ED-2E6691F6AFB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43</c:v>
                </c:pt>
              </c:numCache>
            </c:numRef>
          </c:val>
          <c:extLst>
            <c:ext xmlns:c16="http://schemas.microsoft.com/office/drawing/2014/chart" uri="{C3380CC4-5D6E-409C-BE32-E72D297353CC}">
              <c16:uniqueId val="{00000002-C404-41FC-A9ED-2E6691F6AFB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196-46CB-BF4F-1ECC4A49A7E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196-46CB-BF4F-1ECC4A49A7E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43</c:v>
                </c:pt>
              </c:numCache>
            </c:numRef>
          </c:val>
          <c:extLst>
            <c:ext xmlns:c16="http://schemas.microsoft.com/office/drawing/2014/chart" uri="{C3380CC4-5D6E-409C-BE32-E72D297353CC}">
              <c16:uniqueId val="{00000002-F196-46CB-BF4F-1ECC4A49A7E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C2A-452A-99EA-8F4DD5F225F0}"/>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C2A-452A-99EA-8F4DD5F225F0}"/>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C2A-452A-99EA-8F4DD5F225F0}"/>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C2A-452A-99EA-8F4DD5F225F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06F-4911-9BAB-AB5DFD5C1B7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jlflj">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jxbhvc">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drnak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hwga3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nieqd2">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vnyk4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3ceigs">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44">
  <autoFilter ref="A1:M4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5"/>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233</v>
      </c>
    </row>
    <row r="3" spans="2:3" ht="15" customHeight="1" x14ac:dyDescent="0.35"/>
    <row r="4" spans="2:3" ht="58" x14ac:dyDescent="0.35">
      <c r="B4" s="18" t="s">
        <v>234</v>
      </c>
      <c r="C4" s="19" t="s">
        <v>235</v>
      </c>
    </row>
    <row r="5" spans="2:3" x14ac:dyDescent="0.35">
      <c r="C5" s="19" t="s">
        <v>236</v>
      </c>
    </row>
    <row r="6" spans="2:3" x14ac:dyDescent="0.35">
      <c r="C6" s="16" t="s">
        <v>237</v>
      </c>
    </row>
    <row r="7" spans="2:3" ht="10" customHeight="1" x14ac:dyDescent="0.35"/>
    <row r="8" spans="2:3" ht="232" x14ac:dyDescent="0.35">
      <c r="B8" s="20" t="s">
        <v>238</v>
      </c>
      <c r="C8" s="19" t="s">
        <v>239</v>
      </c>
    </row>
    <row r="9" spans="2:3" ht="10" customHeight="1" x14ac:dyDescent="0.35"/>
    <row r="10" spans="2:3" ht="35" customHeight="1" x14ac:dyDescent="0.35">
      <c r="B10" s="20" t="s">
        <v>240</v>
      </c>
      <c r="C10" s="19" t="s">
        <v>241</v>
      </c>
    </row>
    <row r="11" spans="2:3" ht="75" customHeight="1" x14ac:dyDescent="0.35">
      <c r="B11" s="16" t="s">
        <v>19</v>
      </c>
      <c r="C11" s="19" t="s">
        <v>242</v>
      </c>
    </row>
    <row r="12" spans="2:3" ht="47" customHeight="1" x14ac:dyDescent="0.35">
      <c r="B12" s="16" t="s">
        <v>19</v>
      </c>
      <c r="C12" s="19" t="s">
        <v>243</v>
      </c>
    </row>
    <row r="13" spans="2:3" ht="35" customHeight="1" x14ac:dyDescent="0.35">
      <c r="B13" s="16" t="s">
        <v>19</v>
      </c>
      <c r="C13" s="19" t="s">
        <v>244</v>
      </c>
    </row>
    <row r="14" spans="2:3" ht="32" customHeight="1" x14ac:dyDescent="0.35">
      <c r="B14" s="16" t="s">
        <v>19</v>
      </c>
      <c r="C14" s="19" t="s">
        <v>245</v>
      </c>
    </row>
    <row r="15" spans="2:3" ht="30" customHeight="1" x14ac:dyDescent="0.35">
      <c r="B15" s="16" t="s">
        <v>19</v>
      </c>
      <c r="C15" s="19" t="s">
        <v>246</v>
      </c>
    </row>
    <row r="16" spans="2:3" ht="10" customHeight="1" x14ac:dyDescent="0.35"/>
    <row r="17" spans="1:3" ht="145" customHeight="1" x14ac:dyDescent="0.35">
      <c r="B17" s="20" t="s">
        <v>247</v>
      </c>
      <c r="C17" s="19" t="s">
        <v>248</v>
      </c>
    </row>
    <row r="18" spans="1:3" ht="10" customHeight="1" x14ac:dyDescent="0.35"/>
    <row r="19" spans="1:3" ht="3" customHeight="1" x14ac:dyDescent="0.35">
      <c r="B19" s="21"/>
      <c r="C19" s="21"/>
    </row>
    <row r="20" spans="1:3" ht="12" customHeight="1" x14ac:dyDescent="0.35"/>
    <row r="21" spans="1:3" ht="35" customHeight="1" x14ac:dyDescent="0.35">
      <c r="A21" s="23"/>
      <c r="B21" s="24" t="s">
        <v>249</v>
      </c>
      <c r="C21" s="25" t="s">
        <v>250</v>
      </c>
    </row>
    <row r="22" spans="1:3" ht="18" customHeight="1" x14ac:dyDescent="0.35">
      <c r="A22" s="23"/>
      <c r="B22" s="23" t="s">
        <v>19</v>
      </c>
      <c r="C22" s="25" t="s">
        <v>251</v>
      </c>
    </row>
    <row r="23" spans="1:3" ht="18" customHeight="1" x14ac:dyDescent="0.35">
      <c r="A23" s="23"/>
      <c r="B23" s="23" t="s">
        <v>19</v>
      </c>
      <c r="C23" s="25" t="s">
        <v>252</v>
      </c>
    </row>
    <row r="24" spans="1:3" ht="18" customHeight="1" x14ac:dyDescent="0.35">
      <c r="A24" s="23"/>
      <c r="B24" s="23" t="s">
        <v>19</v>
      </c>
      <c r="C24" s="25" t="s">
        <v>253</v>
      </c>
    </row>
    <row r="25" spans="1:3" ht="18" customHeight="1" x14ac:dyDescent="0.35">
      <c r="A25" s="23"/>
      <c r="B25" s="23" t="s">
        <v>19</v>
      </c>
      <c r="C25" s="25" t="s">
        <v>254</v>
      </c>
    </row>
    <row r="26" spans="1:3" ht="18" customHeight="1" x14ac:dyDescent="0.35">
      <c r="A26" s="23"/>
      <c r="B26" s="23" t="s">
        <v>19</v>
      </c>
      <c r="C26" s="25" t="s">
        <v>255</v>
      </c>
    </row>
    <row r="27" spans="1:3" ht="18" customHeight="1" x14ac:dyDescent="0.35">
      <c r="A27" s="23"/>
      <c r="B27" s="23" t="s">
        <v>19</v>
      </c>
      <c r="C27" s="25" t="s">
        <v>256</v>
      </c>
    </row>
    <row r="28" spans="1:3" ht="18" customHeight="1" x14ac:dyDescent="0.35">
      <c r="A28" s="23"/>
      <c r="B28" s="23" t="s">
        <v>19</v>
      </c>
      <c r="C28" s="25" t="s">
        <v>257</v>
      </c>
    </row>
    <row r="29" spans="1:3" ht="18" customHeight="1" x14ac:dyDescent="0.35">
      <c r="A29" s="23"/>
      <c r="B29" s="23" t="s">
        <v>19</v>
      </c>
      <c r="C29" s="25" t="s">
        <v>258</v>
      </c>
    </row>
    <row r="30" spans="1:3" ht="44" customHeight="1" x14ac:dyDescent="0.35">
      <c r="A30" s="23"/>
      <c r="B30" s="23" t="s">
        <v>19</v>
      </c>
      <c r="C30" s="26" t="s">
        <v>259</v>
      </c>
    </row>
    <row r="31" spans="1:3" ht="10" customHeight="1" x14ac:dyDescent="0.35"/>
    <row r="32" spans="1:3" ht="3" customHeight="1" x14ac:dyDescent="0.35">
      <c r="B32" s="21"/>
      <c r="C32" s="21"/>
    </row>
    <row r="33" spans="2:3" ht="12" customHeight="1" x14ac:dyDescent="0.35"/>
    <row r="34" spans="2:3" ht="24" customHeight="1" x14ac:dyDescent="0.35">
      <c r="B34" s="27" t="s">
        <v>260</v>
      </c>
      <c r="C34" s="28" t="s">
        <v>261</v>
      </c>
    </row>
    <row r="35" spans="2:3" ht="18.5" x14ac:dyDescent="0.35">
      <c r="B35" s="27" t="s">
        <v>262</v>
      </c>
      <c r="C35" s="29" t="s">
        <v>263</v>
      </c>
    </row>
    <row r="36" spans="2:3" ht="27" customHeight="1" x14ac:dyDescent="0.35">
      <c r="B36" s="30" t="s">
        <v>264</v>
      </c>
      <c r="C36" s="22" t="s">
        <v>265</v>
      </c>
    </row>
    <row r="37" spans="2:3" x14ac:dyDescent="0.35">
      <c r="B37" s="27" t="s">
        <v>266</v>
      </c>
      <c r="C37" s="31" t="s">
        <v>267</v>
      </c>
    </row>
    <row r="38" spans="2:3" ht="10" customHeight="1" x14ac:dyDescent="0.35"/>
    <row r="39" spans="2:3" ht="220" customHeight="1" x14ac:dyDescent="0.35">
      <c r="B39" s="27" t="s">
        <v>268</v>
      </c>
      <c r="C39" s="32" t="s">
        <v>269</v>
      </c>
    </row>
    <row r="40" spans="2:3" ht="10" customHeight="1" x14ac:dyDescent="0.35"/>
    <row r="41" spans="2:3" ht="43.5" x14ac:dyDescent="0.35">
      <c r="B41" s="27" t="s">
        <v>270</v>
      </c>
      <c r="C41" s="19" t="s">
        <v>271</v>
      </c>
    </row>
    <row r="42" spans="2:3" ht="10" customHeight="1" x14ac:dyDescent="0.35"/>
    <row r="43" spans="2:3" ht="15.5" x14ac:dyDescent="0.35">
      <c r="C43" s="33" t="s">
        <v>71</v>
      </c>
    </row>
    <row r="44" spans="2:3" ht="29" x14ac:dyDescent="0.35">
      <c r="C44" s="19" t="s">
        <v>272</v>
      </c>
    </row>
    <row r="45" spans="2:3" ht="10" customHeight="1" x14ac:dyDescent="0.35"/>
    <row r="46" spans="2:3" ht="15.5" x14ac:dyDescent="0.35">
      <c r="C46" s="34" t="s">
        <v>15</v>
      </c>
    </row>
    <row r="47" spans="2:3" ht="29" x14ac:dyDescent="0.35">
      <c r="C47" s="19" t="s">
        <v>273</v>
      </c>
    </row>
    <row r="48" spans="2:3" ht="10" customHeight="1" x14ac:dyDescent="0.35"/>
    <row r="49" spans="2:3" ht="15.5" x14ac:dyDescent="0.35">
      <c r="C49" s="35" t="s">
        <v>60</v>
      </c>
    </row>
    <row r="50" spans="2:3" ht="29" x14ac:dyDescent="0.35">
      <c r="C50" s="19" t="s">
        <v>274</v>
      </c>
    </row>
    <row r="51" spans="2:3" ht="10" customHeight="1" x14ac:dyDescent="0.35"/>
    <row r="52" spans="2:3" ht="3" customHeight="1" x14ac:dyDescent="0.35">
      <c r="B52" s="21"/>
      <c r="C52" s="21"/>
    </row>
    <row r="53" spans="2:3" ht="12" customHeight="1" x14ac:dyDescent="0.35"/>
    <row r="54" spans="2:3" ht="130.5" x14ac:dyDescent="0.35">
      <c r="B54" s="18" t="s">
        <v>275</v>
      </c>
      <c r="C54" s="19" t="s">
        <v>276</v>
      </c>
    </row>
    <row r="55" spans="2:3" ht="6" customHeight="1" x14ac:dyDescent="0.35"/>
    <row r="56" spans="2:3" ht="217.5" x14ac:dyDescent="0.35">
      <c r="C56" s="19" t="s">
        <v>277</v>
      </c>
    </row>
    <row r="57" spans="2:3" ht="6" customHeight="1" x14ac:dyDescent="0.35"/>
    <row r="58" spans="2:3" ht="43.5" x14ac:dyDescent="0.35">
      <c r="C58" s="19" t="s">
        <v>278</v>
      </c>
    </row>
    <row r="59" spans="2:3" ht="10" customHeight="1" x14ac:dyDescent="0.35"/>
    <row r="60" spans="2:3" ht="3" customHeight="1" x14ac:dyDescent="0.35">
      <c r="B60" s="21"/>
      <c r="C60" s="21"/>
    </row>
    <row r="61" spans="2:3" ht="12" customHeight="1" x14ac:dyDescent="0.35"/>
    <row r="62" spans="2:3" ht="145" x14ac:dyDescent="0.35">
      <c r="B62" s="18" t="s">
        <v>279</v>
      </c>
      <c r="C62" s="19" t="s">
        <v>280</v>
      </c>
    </row>
    <row r="63" spans="2:3" ht="6" customHeight="1" x14ac:dyDescent="0.35"/>
    <row r="64" spans="2:3" ht="203" x14ac:dyDescent="0.35">
      <c r="C64" s="19" t="s">
        <v>281</v>
      </c>
    </row>
    <row r="65" spans="2:3" ht="6" customHeight="1" x14ac:dyDescent="0.35"/>
    <row r="66" spans="2:3" ht="43.5" x14ac:dyDescent="0.35">
      <c r="C66" s="19" t="s">
        <v>282</v>
      </c>
    </row>
    <row r="67" spans="2:3" ht="10" customHeight="1" x14ac:dyDescent="0.35"/>
    <row r="68" spans="2:3" ht="3" customHeight="1" x14ac:dyDescent="0.35">
      <c r="B68" s="21"/>
      <c r="C68" s="21"/>
    </row>
    <row r="69" spans="2:3" ht="12" customHeight="1" x14ac:dyDescent="0.35"/>
    <row r="70" spans="2:3" ht="101.5" x14ac:dyDescent="0.35">
      <c r="B70" s="18" t="s">
        <v>283</v>
      </c>
      <c r="C70" s="19" t="s">
        <v>284</v>
      </c>
    </row>
    <row r="71" spans="2:3" ht="6" customHeight="1" x14ac:dyDescent="0.35"/>
    <row r="72" spans="2:3" ht="145" x14ac:dyDescent="0.35">
      <c r="C72" s="19" t="s">
        <v>285</v>
      </c>
    </row>
    <row r="73" spans="2:3" ht="6" customHeight="1" x14ac:dyDescent="0.35"/>
    <row r="74" spans="2:3" ht="43.5" x14ac:dyDescent="0.35">
      <c r="C74" s="19" t="s">
        <v>286</v>
      </c>
    </row>
    <row r="75" spans="2:3" ht="10" customHeight="1" x14ac:dyDescent="0.35"/>
    <row r="76" spans="2:3" ht="3" customHeight="1" x14ac:dyDescent="0.35">
      <c r="B76" s="21"/>
      <c r="C76" s="21"/>
    </row>
    <row r="77" spans="2:3" ht="12" customHeight="1" x14ac:dyDescent="0.35"/>
    <row r="78" spans="2:3" ht="26" customHeight="1" x14ac:dyDescent="0.35">
      <c r="B78" s="36" t="s">
        <v>287</v>
      </c>
    </row>
    <row r="79" spans="2:3" ht="8" customHeight="1" x14ac:dyDescent="0.35"/>
    <row r="80" spans="2:3" ht="20" customHeight="1" x14ac:dyDescent="0.35">
      <c r="B80" s="27" t="s">
        <v>288</v>
      </c>
      <c r="C80" s="37" t="s">
        <v>289</v>
      </c>
    </row>
    <row r="81" spans="2:3" ht="116" x14ac:dyDescent="0.35">
      <c r="C81" s="19" t="s">
        <v>290</v>
      </c>
    </row>
    <row r="82" spans="2:3" ht="10" customHeight="1" x14ac:dyDescent="0.35"/>
    <row r="85" spans="2:3" ht="32" customHeight="1" x14ac:dyDescent="0.35">
      <c r="B85" s="106" t="s">
        <v>232</v>
      </c>
      <c r="C85" s="106"/>
    </row>
  </sheetData>
  <sheetProtection password="90EA" sheet="1"/>
  <mergeCells count="1">
    <mergeCell ref="B85:C85"/>
  </mergeCells>
  <hyperlinks>
    <hyperlink ref="C5" r:id="rId1" xr:uid="{00000000-0004-0000-0000-000000000000}"/>
    <hyperlink ref="C6" r:id="rId2" xr:uid="{00000000-0004-0000-0000-000001000000}"/>
    <hyperlink ref="C37" r:id="rId3" xr:uid="{00000000-0004-0000-0000-000002000000}"/>
    <hyperlink ref="B85"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107" t="s">
        <v>291</v>
      </c>
      <c r="C2" s="108"/>
      <c r="D2" s="108"/>
      <c r="E2" s="108"/>
      <c r="F2" s="108"/>
      <c r="G2" s="108"/>
      <c r="H2" s="108"/>
      <c r="I2" s="108"/>
    </row>
    <row r="4" spans="2:15" ht="18.5" x14ac:dyDescent="0.45">
      <c r="B4" s="39" t="s">
        <v>292</v>
      </c>
    </row>
    <row r="5" spans="2:15" x14ac:dyDescent="0.35">
      <c r="B5" s="41" t="s">
        <v>19</v>
      </c>
      <c r="C5" s="41" t="s">
        <v>293</v>
      </c>
      <c r="D5" s="41" t="s">
        <v>294</v>
      </c>
      <c r="F5" s="109" t="s">
        <v>295</v>
      </c>
      <c r="G5" s="109"/>
      <c r="H5" s="109"/>
      <c r="I5" s="110" t="s">
        <v>296</v>
      </c>
      <c r="J5" s="110"/>
      <c r="K5" s="110"/>
      <c r="L5" s="110"/>
      <c r="M5" s="110"/>
      <c r="N5" s="110"/>
      <c r="O5" s="110"/>
    </row>
    <row r="6" spans="2:15" x14ac:dyDescent="0.35">
      <c r="B6" s="47" t="s">
        <v>297</v>
      </c>
      <c r="C6" s="48">
        <v>43</v>
      </c>
      <c r="D6" s="49" t="s">
        <v>19</v>
      </c>
      <c r="F6" s="109" t="s">
        <v>298</v>
      </c>
      <c r="G6" s="109"/>
      <c r="H6" s="109"/>
      <c r="I6" s="111" t="s">
        <v>299</v>
      </c>
      <c r="J6" s="111"/>
      <c r="K6" s="111"/>
      <c r="L6" s="111"/>
      <c r="M6" s="111"/>
      <c r="N6" s="111"/>
      <c r="O6" s="111"/>
    </row>
    <row r="7" spans="2:15" x14ac:dyDescent="0.35">
      <c r="B7" s="50" t="s">
        <v>300</v>
      </c>
      <c r="C7" s="51">
        <f>C6-C8-C9</f>
        <v>43</v>
      </c>
      <c r="D7" s="52">
        <f>IF(C6&gt;0,C7/C6,0)</f>
        <v>1</v>
      </c>
      <c r="F7" s="109" t="s">
        <v>301</v>
      </c>
      <c r="G7" s="109"/>
      <c r="H7" s="109"/>
      <c r="I7" s="111" t="s">
        <v>299</v>
      </c>
      <c r="J7" s="111"/>
      <c r="K7" s="111"/>
      <c r="L7" s="111"/>
      <c r="M7" s="111"/>
      <c r="N7" s="111"/>
      <c r="O7" s="111"/>
    </row>
    <row r="8" spans="2:15" x14ac:dyDescent="0.35">
      <c r="B8" s="43" t="s">
        <v>302</v>
      </c>
      <c r="C8" s="44">
        <f>COUNTIF('Recommendations'!G:G,"Risk Accepted")</f>
        <v>0</v>
      </c>
      <c r="D8" s="45">
        <f>IF(C6&gt;0,C8/C6,0)</f>
        <v>0</v>
      </c>
      <c r="F8" s="109" t="s">
        <v>303</v>
      </c>
      <c r="G8" s="109"/>
      <c r="H8" s="109"/>
      <c r="I8" s="111" t="s">
        <v>299</v>
      </c>
      <c r="J8" s="111"/>
      <c r="K8" s="111"/>
      <c r="L8" s="111"/>
      <c r="M8" s="111"/>
      <c r="N8" s="111"/>
      <c r="O8" s="111"/>
    </row>
    <row r="9" spans="2:15" x14ac:dyDescent="0.35">
      <c r="B9" s="43" t="s">
        <v>304</v>
      </c>
      <c r="C9" s="44">
        <f>COUNTIF('Recommendations'!G:G,"N/A")</f>
        <v>0</v>
      </c>
      <c r="D9" s="45">
        <f>IF(C6&gt;0,C9/C6,0)</f>
        <v>0</v>
      </c>
      <c r="F9" s="109" t="s">
        <v>305</v>
      </c>
      <c r="G9" s="109"/>
      <c r="H9" s="109"/>
      <c r="I9" s="111" t="s">
        <v>299</v>
      </c>
      <c r="J9" s="111"/>
      <c r="K9" s="111"/>
      <c r="L9" s="111"/>
      <c r="M9" s="111"/>
      <c r="N9" s="111"/>
      <c r="O9" s="111"/>
    </row>
    <row r="12" spans="2:15" ht="18.5" x14ac:dyDescent="0.45">
      <c r="B12" s="39" t="s">
        <v>306</v>
      </c>
    </row>
    <row r="14" spans="2:15" x14ac:dyDescent="0.35">
      <c r="B14" s="53" t="s">
        <v>307</v>
      </c>
    </row>
    <row r="15" spans="2:15" x14ac:dyDescent="0.35">
      <c r="B15" s="41" t="s">
        <v>19</v>
      </c>
      <c r="C15" s="41" t="s">
        <v>308</v>
      </c>
      <c r="D15" s="41" t="s">
        <v>309</v>
      </c>
      <c r="E15" s="41" t="s">
        <v>310</v>
      </c>
      <c r="F15" s="41" t="s">
        <v>311</v>
      </c>
    </row>
    <row r="16" spans="2:15" x14ac:dyDescent="0.35">
      <c r="B16" s="43" t="s">
        <v>312</v>
      </c>
      <c r="C16" s="44">
        <f>COUNTIF('Recommendations'!L:L,"Resolved")</f>
        <v>0</v>
      </c>
      <c r="D16" s="44">
        <f>COUNTIF('Recommendations'!L:L,"Testing")</f>
        <v>0</v>
      </c>
      <c r="E16" s="44">
        <f>COUNTIF('Recommendations'!L:L,"Outstanding")</f>
        <v>43</v>
      </c>
      <c r="F16" s="44">
        <f>SUM(C16:E16)</f>
        <v>43</v>
      </c>
    </row>
    <row r="18" spans="2:6" x14ac:dyDescent="0.35">
      <c r="B18" s="53" t="s">
        <v>313</v>
      </c>
    </row>
    <row r="19" spans="2:6" x14ac:dyDescent="0.35">
      <c r="B19" s="54" t="s">
        <v>19</v>
      </c>
      <c r="C19" s="54" t="s">
        <v>308</v>
      </c>
      <c r="D19" s="54" t="s">
        <v>309</v>
      </c>
      <c r="E19" s="54" t="s">
        <v>310</v>
      </c>
      <c r="F19" s="54" t="s">
        <v>19</v>
      </c>
    </row>
    <row r="20" spans="2:6" x14ac:dyDescent="0.35">
      <c r="B20" s="43" t="s">
        <v>312</v>
      </c>
      <c r="C20" s="45">
        <f>IF(F16&gt;0, C16/F16, 0)</f>
        <v>0</v>
      </c>
      <c r="D20" s="45">
        <f>IF(F16&gt;0, D16/F16, 0)</f>
        <v>0</v>
      </c>
      <c r="E20" s="45">
        <f>IF(F16&gt;0, E16/F16, 0)</f>
        <v>1</v>
      </c>
      <c r="F20" s="46" t="s">
        <v>19</v>
      </c>
    </row>
    <row r="25" spans="2:6" ht="18.5" x14ac:dyDescent="0.45">
      <c r="B25" s="39" t="s">
        <v>314</v>
      </c>
    </row>
    <row r="27" spans="2:6" x14ac:dyDescent="0.35">
      <c r="B27" s="53" t="s">
        <v>307</v>
      </c>
    </row>
    <row r="28" spans="2:6" x14ac:dyDescent="0.35">
      <c r="B28" s="41" t="s">
        <v>5</v>
      </c>
      <c r="C28" s="41" t="s">
        <v>308</v>
      </c>
      <c r="D28" s="41" t="s">
        <v>309</v>
      </c>
      <c r="E28" s="41" t="s">
        <v>310</v>
      </c>
      <c r="F28" s="41" t="s">
        <v>311</v>
      </c>
    </row>
    <row r="29" spans="2:6" x14ac:dyDescent="0.35">
      <c r="B29" s="43" t="s">
        <v>315</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316</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317</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318</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319</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43</v>
      </c>
      <c r="F34" s="44">
        <f t="shared" si="0"/>
        <v>43</v>
      </c>
    </row>
    <row r="36" spans="2:6" x14ac:dyDescent="0.35">
      <c r="B36" s="53" t="s">
        <v>313</v>
      </c>
    </row>
    <row r="37" spans="2:6" x14ac:dyDescent="0.35">
      <c r="B37" s="54" t="s">
        <v>5</v>
      </c>
      <c r="C37" s="54" t="s">
        <v>308</v>
      </c>
      <c r="D37" s="54" t="s">
        <v>309</v>
      </c>
      <c r="E37" s="54" t="s">
        <v>310</v>
      </c>
      <c r="F37" s="54" t="s">
        <v>19</v>
      </c>
    </row>
    <row r="38" spans="2:6" x14ac:dyDescent="0.35">
      <c r="B38" s="43" t="s">
        <v>315</v>
      </c>
      <c r="C38" s="45">
        <f t="shared" ref="C38:C43" si="1">IF(F29&gt;0, C29/F29, 0)</f>
        <v>0</v>
      </c>
      <c r="D38" s="45">
        <f t="shared" ref="D38:D43" si="2">IF(F29&gt;0, D29/F29, 0)</f>
        <v>0</v>
      </c>
      <c r="E38" s="45">
        <f t="shared" ref="E38:E43" si="3">IF(F29&gt;0, E29/F29, 0)</f>
        <v>0</v>
      </c>
      <c r="F38" s="46" t="s">
        <v>19</v>
      </c>
    </row>
    <row r="39" spans="2:6" x14ac:dyDescent="0.35">
      <c r="B39" s="43" t="s">
        <v>316</v>
      </c>
      <c r="C39" s="45">
        <f t="shared" si="1"/>
        <v>0</v>
      </c>
      <c r="D39" s="45">
        <f t="shared" si="2"/>
        <v>0</v>
      </c>
      <c r="E39" s="45">
        <f t="shared" si="3"/>
        <v>0</v>
      </c>
      <c r="F39" s="46" t="s">
        <v>19</v>
      </c>
    </row>
    <row r="40" spans="2:6" x14ac:dyDescent="0.35">
      <c r="B40" s="43" t="s">
        <v>317</v>
      </c>
      <c r="C40" s="45">
        <f t="shared" si="1"/>
        <v>0</v>
      </c>
      <c r="D40" s="45">
        <f t="shared" si="2"/>
        <v>0</v>
      </c>
      <c r="E40" s="45">
        <f t="shared" si="3"/>
        <v>0</v>
      </c>
      <c r="F40" s="46" t="s">
        <v>19</v>
      </c>
    </row>
    <row r="41" spans="2:6" x14ac:dyDescent="0.35">
      <c r="B41" s="43" t="s">
        <v>318</v>
      </c>
      <c r="C41" s="45">
        <f t="shared" si="1"/>
        <v>0</v>
      </c>
      <c r="D41" s="45">
        <f t="shared" si="2"/>
        <v>0</v>
      </c>
      <c r="E41" s="45">
        <f t="shared" si="3"/>
        <v>0</v>
      </c>
      <c r="F41" s="46" t="s">
        <v>19</v>
      </c>
    </row>
    <row r="42" spans="2:6" x14ac:dyDescent="0.35">
      <c r="B42" s="43" t="s">
        <v>319</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320</v>
      </c>
    </row>
    <row r="50" spans="2:6" x14ac:dyDescent="0.35">
      <c r="B50" s="53" t="s">
        <v>307</v>
      </c>
    </row>
    <row r="51" spans="2:6" x14ac:dyDescent="0.35">
      <c r="B51" s="41" t="s">
        <v>2</v>
      </c>
      <c r="C51" s="41" t="s">
        <v>308</v>
      </c>
      <c r="D51" s="41" t="s">
        <v>309</v>
      </c>
      <c r="E51" s="41" t="s">
        <v>310</v>
      </c>
      <c r="F51" s="41" t="s">
        <v>311</v>
      </c>
    </row>
    <row r="52" spans="2:6" x14ac:dyDescent="0.35">
      <c r="B52" s="43" t="s">
        <v>71</v>
      </c>
      <c r="C52" s="44">
        <f>COUNTIFS('Recommendations'!C:C,"CAT I (High)",'Recommendations'!L:L,"=Resolved")</f>
        <v>0</v>
      </c>
      <c r="D52" s="44">
        <f>COUNTIFS('Recommendations'!C:C,"=CAT I (High)",'Recommendations'!L:L,"=Testing")</f>
        <v>0</v>
      </c>
      <c r="E52" s="44">
        <f>COUNTIFS('Recommendations'!C:C,"=CAT I (High)",'Recommendations'!L:L,"=Outstanding")</f>
        <v>3</v>
      </c>
      <c r="F52" s="44">
        <f>SUM(C52:E52)</f>
        <v>3</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37</v>
      </c>
      <c r="F53" s="44">
        <f>SUM(C53:E53)</f>
        <v>37</v>
      </c>
    </row>
    <row r="54" spans="2:6" x14ac:dyDescent="0.35">
      <c r="B54" s="43" t="s">
        <v>60</v>
      </c>
      <c r="C54" s="44">
        <f>COUNTIFS('Recommendations'!C:C,"CAT III (Low)",'Recommendations'!L:L,"=Resolved")</f>
        <v>0</v>
      </c>
      <c r="D54" s="44">
        <f>COUNTIFS('Recommendations'!C:C,"=CAT III (Low)",'Recommendations'!L:L,"=Testing")</f>
        <v>0</v>
      </c>
      <c r="E54" s="44">
        <f>COUNTIFS('Recommendations'!C:C,"=CAT III (Low)",'Recommendations'!L:L,"=Outstanding")</f>
        <v>3</v>
      </c>
      <c r="F54" s="44">
        <f>SUM(C54:E54)</f>
        <v>3</v>
      </c>
    </row>
    <row r="56" spans="2:6" x14ac:dyDescent="0.35">
      <c r="B56" s="53" t="s">
        <v>313</v>
      </c>
    </row>
    <row r="57" spans="2:6" x14ac:dyDescent="0.35">
      <c r="B57" s="54" t="s">
        <v>2</v>
      </c>
      <c r="C57" s="54" t="s">
        <v>308</v>
      </c>
      <c r="D57" s="54" t="s">
        <v>309</v>
      </c>
      <c r="E57" s="54" t="s">
        <v>310</v>
      </c>
      <c r="F57" s="54" t="s">
        <v>19</v>
      </c>
    </row>
    <row r="58" spans="2:6" x14ac:dyDescent="0.35">
      <c r="B58" s="43" t="s">
        <v>71</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60</v>
      </c>
      <c r="C60" s="45">
        <f>IF(F54&gt;0, C54/F54, 0)</f>
        <v>0</v>
      </c>
      <c r="D60" s="45">
        <f>IF(F54&gt;0, D54/F54, 0)</f>
        <v>0</v>
      </c>
      <c r="E60" s="45">
        <f>IF(F54&gt;0, E54/F54, 0)</f>
        <v>1</v>
      </c>
      <c r="F60" s="46" t="s">
        <v>19</v>
      </c>
    </row>
    <row r="65" spans="2:6" ht="18.5" x14ac:dyDescent="0.45">
      <c r="B65" s="39" t="s">
        <v>321</v>
      </c>
    </row>
    <row r="67" spans="2:6" x14ac:dyDescent="0.35">
      <c r="B67" s="53" t="s">
        <v>307</v>
      </c>
    </row>
    <row r="68" spans="2:6" x14ac:dyDescent="0.35">
      <c r="B68" s="41" t="s">
        <v>3</v>
      </c>
      <c r="C68" s="41" t="s">
        <v>308</v>
      </c>
      <c r="D68" s="41" t="s">
        <v>309</v>
      </c>
      <c r="E68" s="41" t="s">
        <v>310</v>
      </c>
      <c r="F68" s="41" t="s">
        <v>311</v>
      </c>
    </row>
    <row r="69" spans="2:6" x14ac:dyDescent="0.35">
      <c r="B69" s="43" t="s">
        <v>322</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323</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324</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325</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43</v>
      </c>
      <c r="F73" s="44">
        <f>SUM(C73:E73)</f>
        <v>43</v>
      </c>
    </row>
    <row r="75" spans="2:6" x14ac:dyDescent="0.35">
      <c r="B75" s="53" t="s">
        <v>313</v>
      </c>
    </row>
    <row r="76" spans="2:6" x14ac:dyDescent="0.35">
      <c r="B76" s="54" t="s">
        <v>3</v>
      </c>
      <c r="C76" s="54" t="s">
        <v>308</v>
      </c>
      <c r="D76" s="54" t="s">
        <v>309</v>
      </c>
      <c r="E76" s="54" t="s">
        <v>310</v>
      </c>
      <c r="F76" s="54" t="s">
        <v>19</v>
      </c>
    </row>
    <row r="77" spans="2:6" x14ac:dyDescent="0.35">
      <c r="B77" s="43" t="s">
        <v>322</v>
      </c>
      <c r="C77" s="45">
        <f>IF(F69&gt;0, C69/F69, 0)</f>
        <v>0</v>
      </c>
      <c r="D77" s="45">
        <f>IF(F69&gt;0, D69/F69, 0)</f>
        <v>0</v>
      </c>
      <c r="E77" s="45">
        <f>IF(F69&gt;0, E69/F69, 0)</f>
        <v>0</v>
      </c>
      <c r="F77" s="46" t="s">
        <v>19</v>
      </c>
    </row>
    <row r="78" spans="2:6" x14ac:dyDescent="0.35">
      <c r="B78" s="43" t="s">
        <v>323</v>
      </c>
      <c r="C78" s="45">
        <f>IF(F70&gt;0, C70/F70, 0)</f>
        <v>0</v>
      </c>
      <c r="D78" s="45">
        <f>IF(F70&gt;0, D70/F70, 0)</f>
        <v>0</v>
      </c>
      <c r="E78" s="45">
        <f>IF(F70&gt;0, E70/F70, 0)</f>
        <v>0</v>
      </c>
      <c r="F78" s="46" t="s">
        <v>19</v>
      </c>
    </row>
    <row r="79" spans="2:6" x14ac:dyDescent="0.35">
      <c r="B79" s="43" t="s">
        <v>324</v>
      </c>
      <c r="C79" s="45">
        <f>IF(F71&gt;0, C71/F71, 0)</f>
        <v>0</v>
      </c>
      <c r="D79" s="45">
        <f>IF(F71&gt;0, D71/F71, 0)</f>
        <v>0</v>
      </c>
      <c r="E79" s="45">
        <f>IF(F71&gt;0, E71/F71, 0)</f>
        <v>0</v>
      </c>
      <c r="F79" s="46" t="s">
        <v>19</v>
      </c>
    </row>
    <row r="80" spans="2:6" x14ac:dyDescent="0.35">
      <c r="B80" s="43" t="s">
        <v>325</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326</v>
      </c>
    </row>
    <row r="88" spans="2:6" x14ac:dyDescent="0.35">
      <c r="B88" s="53" t="s">
        <v>307</v>
      </c>
    </row>
    <row r="89" spans="2:6" x14ac:dyDescent="0.35">
      <c r="B89" s="41" t="s">
        <v>327</v>
      </c>
      <c r="C89" s="41" t="s">
        <v>308</v>
      </c>
      <c r="D89" s="41" t="s">
        <v>309</v>
      </c>
      <c r="E89" s="41" t="s">
        <v>310</v>
      </c>
      <c r="F89" s="41" t="s">
        <v>311</v>
      </c>
    </row>
    <row r="90" spans="2:6" x14ac:dyDescent="0.35">
      <c r="B90" s="43" t="s">
        <v>328</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329</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330</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43</v>
      </c>
      <c r="F93" s="44">
        <f>SUM(C93:E93)</f>
        <v>43</v>
      </c>
    </row>
    <row r="95" spans="2:6" x14ac:dyDescent="0.35">
      <c r="B95" s="53" t="s">
        <v>313</v>
      </c>
    </row>
    <row r="96" spans="2:6" x14ac:dyDescent="0.35">
      <c r="B96" s="54" t="s">
        <v>327</v>
      </c>
      <c r="C96" s="54" t="s">
        <v>308</v>
      </c>
      <c r="D96" s="54" t="s">
        <v>309</v>
      </c>
      <c r="E96" s="54" t="s">
        <v>310</v>
      </c>
      <c r="F96" s="54" t="s">
        <v>19</v>
      </c>
    </row>
    <row r="97" spans="2:15" x14ac:dyDescent="0.35">
      <c r="B97" s="43" t="s">
        <v>328</v>
      </c>
      <c r="C97" s="45">
        <f>IF(F90&gt;0, C90/F90, 0)</f>
        <v>0</v>
      </c>
      <c r="D97" s="45">
        <f>IF(F90&gt;0, D90/F90, 0)</f>
        <v>0</v>
      </c>
      <c r="E97" s="45">
        <f>IF(F90&gt;0, E90/F90, 0)</f>
        <v>0</v>
      </c>
      <c r="F97" s="46" t="s">
        <v>19</v>
      </c>
    </row>
    <row r="98" spans="2:15" x14ac:dyDescent="0.35">
      <c r="B98" s="43" t="s">
        <v>329</v>
      </c>
      <c r="C98" s="45">
        <f>IF(F91&gt;0, C91/F91, 0)</f>
        <v>0</v>
      </c>
      <c r="D98" s="45">
        <f>IF(F91&gt;0, D91/F91, 0)</f>
        <v>0</v>
      </c>
      <c r="E98" s="45">
        <f>IF(F91&gt;0, E91/F91, 0)</f>
        <v>0</v>
      </c>
      <c r="F98" s="46" t="s">
        <v>19</v>
      </c>
    </row>
    <row r="99" spans="2:15" x14ac:dyDescent="0.35">
      <c r="B99" s="43" t="s">
        <v>330</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331</v>
      </c>
      <c r="J105" s="39" t="s">
        <v>332</v>
      </c>
    </row>
    <row r="106" spans="2:15" x14ac:dyDescent="0.35">
      <c r="B106" s="41" t="s">
        <v>5</v>
      </c>
      <c r="C106" s="112" t="s">
        <v>333</v>
      </c>
      <c r="D106" s="112"/>
      <c r="E106" s="41" t="s">
        <v>300</v>
      </c>
      <c r="F106" s="41" t="s">
        <v>308</v>
      </c>
      <c r="G106" s="112" t="s">
        <v>334</v>
      </c>
      <c r="H106" s="112"/>
      <c r="J106" s="41" t="s">
        <v>5</v>
      </c>
      <c r="K106" s="41" t="s">
        <v>322</v>
      </c>
      <c r="L106" s="41" t="s">
        <v>323</v>
      </c>
      <c r="M106" s="41" t="s">
        <v>324</v>
      </c>
      <c r="N106" s="41" t="s">
        <v>325</v>
      </c>
      <c r="O106" s="41" t="s">
        <v>16</v>
      </c>
    </row>
    <row r="107" spans="2:15" x14ac:dyDescent="0.35">
      <c r="B107" s="47" t="s">
        <v>315</v>
      </c>
      <c r="C107" s="113" t="s">
        <v>19</v>
      </c>
      <c r="D107" s="113"/>
      <c r="E107" s="44">
        <f>COUNTIF('Recommendations'!F:F,"Phase1")-COUNTIFS('Recommendations'!F:F,"Phase1",'Recommendations'!G:G,"Risk Accepted")-COUNTIFS('Recommendations'!F:F,"Phase1",'Recommendations'!G:G,"N/A")</f>
        <v>0</v>
      </c>
      <c r="F107" s="44">
        <f>COUNTIFS('Recommendations'!F:F,"Phase1",'Recommendations'!L:L,"Resolved")</f>
        <v>0</v>
      </c>
      <c r="G107" s="114">
        <f t="shared" ref="G107:G112" si="4">IF(E107&gt;0,F107/E107,0)</f>
        <v>0</v>
      </c>
      <c r="H107" s="114"/>
      <c r="J107" s="47" t="s">
        <v>315</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316</v>
      </c>
      <c r="C108" s="113" t="s">
        <v>19</v>
      </c>
      <c r="D108" s="113"/>
      <c r="E108" s="44">
        <f>COUNTIF('Recommendations'!F:F,"Phase2")-COUNTIFS('Recommendations'!F:F,"Phase2",'Recommendations'!G:G,"Risk Accepted")-COUNTIFS('Recommendations'!F:F,"Phase2",'Recommendations'!G:G,"N/A")</f>
        <v>0</v>
      </c>
      <c r="F108" s="44">
        <f>COUNTIFS('Recommendations'!F:F,"Phase2",'Recommendations'!L:L,"Resolved")</f>
        <v>0</v>
      </c>
      <c r="G108" s="114">
        <f t="shared" si="4"/>
        <v>0</v>
      </c>
      <c r="H108" s="114"/>
      <c r="J108" s="47" t="s">
        <v>316</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317</v>
      </c>
      <c r="C109" s="113" t="s">
        <v>19</v>
      </c>
      <c r="D109" s="113"/>
      <c r="E109" s="44">
        <f>COUNTIF('Recommendations'!F:F,"Phase3")-COUNTIFS('Recommendations'!F:F,"Phase3",'Recommendations'!G:G,"Risk Accepted")-COUNTIFS('Recommendations'!F:F,"Phase3",'Recommendations'!G:G,"N/A")</f>
        <v>0</v>
      </c>
      <c r="F109" s="44">
        <f>COUNTIFS('Recommendations'!F:F,"Phase3",'Recommendations'!L:L,"Resolved")</f>
        <v>0</v>
      </c>
      <c r="G109" s="114">
        <f t="shared" si="4"/>
        <v>0</v>
      </c>
      <c r="H109" s="114"/>
      <c r="J109" s="47" t="s">
        <v>317</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318</v>
      </c>
      <c r="C110" s="113" t="s">
        <v>19</v>
      </c>
      <c r="D110" s="113"/>
      <c r="E110" s="44">
        <f>COUNTIF('Recommendations'!F:F,"Phase4")-COUNTIFS('Recommendations'!F:F,"Phase4",'Recommendations'!G:G,"Risk Accepted")-COUNTIFS('Recommendations'!F:F,"Phase4",'Recommendations'!G:G,"N/A")</f>
        <v>0</v>
      </c>
      <c r="F110" s="44">
        <f>COUNTIFS('Recommendations'!F:F,"Phase4",'Recommendations'!L:L,"Resolved")</f>
        <v>0</v>
      </c>
      <c r="G110" s="114">
        <f t="shared" si="4"/>
        <v>0</v>
      </c>
      <c r="H110" s="114"/>
      <c r="J110" s="47" t="s">
        <v>318</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319</v>
      </c>
      <c r="C111" s="113" t="s">
        <v>19</v>
      </c>
      <c r="D111" s="113"/>
      <c r="E111" s="44">
        <f>COUNTIF('Recommendations'!F:F,"Phase5")-COUNTIFS('Recommendations'!F:F,"Phase5",'Recommendations'!G:G,"Risk Accepted")-COUNTIFS('Recommendations'!F:F,"Phase5",'Recommendations'!G:G,"N/A")</f>
        <v>0</v>
      </c>
      <c r="F111" s="44">
        <f>COUNTIFS('Recommendations'!F:F,"Phase5",'Recommendations'!L:L,"Resolved")</f>
        <v>0</v>
      </c>
      <c r="G111" s="114">
        <f t="shared" si="4"/>
        <v>0</v>
      </c>
      <c r="H111" s="114"/>
      <c r="J111" s="47" t="s">
        <v>319</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113" t="s">
        <v>19</v>
      </c>
      <c r="D112" s="113"/>
      <c r="E112" s="44">
        <f>COUNTIF('Recommendations'!F:F,"Pending")-COUNTIFS('Recommendations'!F:F,"Pending",'Recommendations'!G:G,"Risk Accepted")-COUNTIFS('Recommendations'!F:F,"Pending",'Recommendations'!G:G,"N/A")</f>
        <v>43</v>
      </c>
      <c r="F112" s="44">
        <f>COUNTIFS('Recommendations'!F:F,"Pending",'Recommendations'!L:L,"Resolved")</f>
        <v>0</v>
      </c>
      <c r="G112" s="114">
        <f t="shared" si="4"/>
        <v>0</v>
      </c>
      <c r="H112" s="114"/>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43</v>
      </c>
    </row>
    <row r="119" spans="2:24" ht="21" x14ac:dyDescent="0.5">
      <c r="B119" s="39" t="s">
        <v>335</v>
      </c>
      <c r="P119" s="56" t="s">
        <v>336</v>
      </c>
    </row>
    <row r="121" spans="2:24" ht="60" customHeight="1" x14ac:dyDescent="0.35">
      <c r="B121" s="115" t="s">
        <v>337</v>
      </c>
      <c r="C121" s="108"/>
      <c r="D121" s="108"/>
      <c r="E121" s="108"/>
      <c r="F121" s="108"/>
      <c r="P121" s="115" t="s">
        <v>338</v>
      </c>
      <c r="Q121" s="108"/>
      <c r="R121" s="108"/>
      <c r="S121" s="108"/>
      <c r="T121" s="108"/>
      <c r="U121" s="108"/>
      <c r="V121" s="108"/>
      <c r="W121" s="108"/>
    </row>
    <row r="123" spans="2:24" ht="30" customHeight="1" x14ac:dyDescent="0.35">
      <c r="P123" s="57" t="s">
        <v>339</v>
      </c>
      <c r="Q123" s="58">
        <f>C16</f>
        <v>0</v>
      </c>
      <c r="R123" s="59"/>
      <c r="S123" s="58">
        <f>C69</f>
        <v>0</v>
      </c>
      <c r="T123" s="59"/>
      <c r="U123" s="58">
        <f>C70</f>
        <v>0</v>
      </c>
      <c r="V123" s="59"/>
      <c r="W123" s="58">
        <f>C71</f>
        <v>0</v>
      </c>
      <c r="X123" s="59"/>
    </row>
    <row r="124" spans="2:24" ht="35" customHeight="1" x14ac:dyDescent="0.35">
      <c r="P124" s="60" t="s">
        <v>340</v>
      </c>
      <c r="Q124" s="60" t="s">
        <v>341</v>
      </c>
      <c r="R124" s="60" t="s">
        <v>342</v>
      </c>
      <c r="S124" s="60" t="s">
        <v>343</v>
      </c>
      <c r="T124" s="60" t="s">
        <v>344</v>
      </c>
      <c r="U124" s="60" t="s">
        <v>345</v>
      </c>
      <c r="V124" s="60" t="s">
        <v>346</v>
      </c>
      <c r="W124" s="60" t="s">
        <v>347</v>
      </c>
      <c r="X124" s="60" t="s">
        <v>348</v>
      </c>
    </row>
    <row r="125" spans="2:24" x14ac:dyDescent="0.35">
      <c r="O125" s="61" t="s">
        <v>349</v>
      </c>
      <c r="P125" s="62" t="s">
        <v>350</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351</v>
      </c>
      <c r="P160" s="56" t="s">
        <v>352</v>
      </c>
    </row>
    <row r="162" spans="2:22" ht="45" customHeight="1" x14ac:dyDescent="0.35">
      <c r="B162" s="115" t="s">
        <v>353</v>
      </c>
      <c r="C162" s="108"/>
      <c r="D162" s="108"/>
      <c r="E162" s="108"/>
      <c r="F162" s="108"/>
      <c r="P162" s="115" t="s">
        <v>354</v>
      </c>
      <c r="Q162" s="108"/>
      <c r="R162" s="108"/>
      <c r="S162" s="108"/>
      <c r="T162" s="108"/>
      <c r="U162" s="108"/>
    </row>
    <row r="163" spans="2:22" ht="35" customHeight="1" x14ac:dyDescent="0.35">
      <c r="P163" s="112" t="s">
        <v>355</v>
      </c>
      <c r="Q163" s="112"/>
      <c r="R163" s="112" t="s">
        <v>356</v>
      </c>
      <c r="S163" s="112"/>
      <c r="T163" s="112"/>
    </row>
    <row r="164" spans="2:22" ht="30" customHeight="1" x14ac:dyDescent="0.35">
      <c r="P164" s="116">
        <v>0</v>
      </c>
      <c r="Q164" s="117"/>
      <c r="R164" s="118" t="s">
        <v>357</v>
      </c>
      <c r="S164" s="119"/>
      <c r="T164" s="119"/>
    </row>
    <row r="167" spans="2:22" ht="25" customHeight="1" x14ac:dyDescent="0.35">
      <c r="P167" s="65" t="s">
        <v>340</v>
      </c>
      <c r="Q167" s="65" t="s">
        <v>358</v>
      </c>
      <c r="R167" s="65" t="s">
        <v>359</v>
      </c>
      <c r="S167" s="120" t="s">
        <v>7</v>
      </c>
      <c r="T167" s="120"/>
      <c r="U167" s="120"/>
      <c r="V167" s="108"/>
    </row>
    <row r="168" spans="2:22" ht="20" customHeight="1" x14ac:dyDescent="0.35">
      <c r="P168" s="67"/>
      <c r="Q168" s="68"/>
      <c r="R168" s="69" t="str">
        <f>IF(AND(NOT(ISBLANK(Q168)), Dashboard!$P164&gt;0), Q168/Dashboard!$P164, "")</f>
        <v/>
      </c>
      <c r="S168" s="121"/>
      <c r="T168" s="122"/>
      <c r="U168" s="122"/>
      <c r="V168" s="122"/>
    </row>
    <row r="169" spans="2:22" ht="20" customHeight="1" x14ac:dyDescent="0.35">
      <c r="P169" s="67"/>
      <c r="Q169" s="68"/>
      <c r="R169" s="69" t="str">
        <f>IF(AND(NOT(ISBLANK(Q169)), Dashboard!$P164&gt;0), Q169/Dashboard!$P164, "")</f>
        <v/>
      </c>
      <c r="S169" s="121"/>
      <c r="T169" s="122"/>
      <c r="U169" s="122"/>
      <c r="V169" s="122"/>
    </row>
    <row r="170" spans="2:22" ht="20" customHeight="1" x14ac:dyDescent="0.35">
      <c r="P170" s="67"/>
      <c r="Q170" s="68"/>
      <c r="R170" s="69" t="str">
        <f>IF(AND(NOT(ISBLANK(Q170)), Dashboard!$P164&gt;0), Q170/Dashboard!$P164, "")</f>
        <v/>
      </c>
      <c r="S170" s="121"/>
      <c r="T170" s="122"/>
      <c r="U170" s="122"/>
      <c r="V170" s="122"/>
    </row>
    <row r="171" spans="2:22" ht="20" customHeight="1" x14ac:dyDescent="0.35">
      <c r="P171" s="67"/>
      <c r="Q171" s="68"/>
      <c r="R171" s="69" t="str">
        <f>IF(AND(NOT(ISBLANK(Q171)), Dashboard!$P164&gt;0), Q171/Dashboard!$P164, "")</f>
        <v/>
      </c>
      <c r="S171" s="121"/>
      <c r="T171" s="122"/>
      <c r="U171" s="122"/>
      <c r="V171" s="122"/>
    </row>
    <row r="172" spans="2:22" ht="20" customHeight="1" x14ac:dyDescent="0.35">
      <c r="P172" s="67"/>
      <c r="Q172" s="68"/>
      <c r="R172" s="69" t="str">
        <f>IF(AND(NOT(ISBLANK(Q172)), Dashboard!$P164&gt;0), Q172/Dashboard!$P164, "")</f>
        <v/>
      </c>
      <c r="S172" s="121"/>
      <c r="T172" s="122"/>
      <c r="U172" s="122"/>
      <c r="V172" s="122"/>
    </row>
    <row r="173" spans="2:22" ht="20" customHeight="1" x14ac:dyDescent="0.35">
      <c r="P173" s="67"/>
      <c r="Q173" s="68"/>
      <c r="R173" s="69" t="str">
        <f>IF(AND(NOT(ISBLANK(Q173)), Dashboard!$P164&gt;0), Q173/Dashboard!$P164, "")</f>
        <v/>
      </c>
      <c r="S173" s="121"/>
      <c r="T173" s="122"/>
      <c r="U173" s="122"/>
      <c r="V173" s="122"/>
    </row>
    <row r="174" spans="2:22" ht="20" customHeight="1" x14ac:dyDescent="0.35">
      <c r="P174" s="67"/>
      <c r="Q174" s="68"/>
      <c r="R174" s="69" t="str">
        <f>IF(AND(NOT(ISBLANK(Q174)), Dashboard!$P164&gt;0), Q174/Dashboard!$P164, "")</f>
        <v/>
      </c>
      <c r="S174" s="121"/>
      <c r="T174" s="122"/>
      <c r="U174" s="122"/>
      <c r="V174" s="122"/>
    </row>
    <row r="175" spans="2:22" ht="20" customHeight="1" x14ac:dyDescent="0.35">
      <c r="P175" s="67"/>
      <c r="Q175" s="68"/>
      <c r="R175" s="69" t="str">
        <f>IF(AND(NOT(ISBLANK(Q175)), Dashboard!$P164&gt;0), Q175/Dashboard!$P164, "")</f>
        <v/>
      </c>
      <c r="S175" s="121"/>
      <c r="T175" s="122"/>
      <c r="U175" s="122"/>
      <c r="V175" s="122"/>
    </row>
    <row r="176" spans="2:22" ht="20" customHeight="1" x14ac:dyDescent="0.35">
      <c r="P176" s="67"/>
      <c r="Q176" s="68"/>
      <c r="R176" s="69" t="str">
        <f>IF(AND(NOT(ISBLANK(Q176)), Dashboard!$P164&gt;0), Q176/Dashboard!$P164, "")</f>
        <v/>
      </c>
      <c r="S176" s="121"/>
      <c r="T176" s="122"/>
      <c r="U176" s="122"/>
      <c r="V176" s="122"/>
    </row>
    <row r="177" spans="2:22" ht="20" customHeight="1" x14ac:dyDescent="0.35">
      <c r="P177" s="67"/>
      <c r="Q177" s="68"/>
      <c r="R177" s="69" t="str">
        <f>IF(AND(NOT(ISBLANK(Q177)), Dashboard!$P164&gt;0), Q177/Dashboard!$P164, "")</f>
        <v/>
      </c>
      <c r="S177" s="121"/>
      <c r="T177" s="122"/>
      <c r="U177" s="122"/>
      <c r="V177" s="122"/>
    </row>
    <row r="178" spans="2:22" ht="20" customHeight="1" x14ac:dyDescent="0.35">
      <c r="P178" s="67"/>
      <c r="Q178" s="68"/>
      <c r="R178" s="69" t="str">
        <f>IF(AND(NOT(ISBLANK(Q178)), Dashboard!$P164&gt;0), Q178/Dashboard!$P164, "")</f>
        <v/>
      </c>
      <c r="S178" s="121"/>
      <c r="T178" s="122"/>
      <c r="U178" s="122"/>
      <c r="V178" s="122"/>
    </row>
    <row r="179" spans="2:22" ht="20" customHeight="1" x14ac:dyDescent="0.35">
      <c r="P179" s="67"/>
      <c r="Q179" s="68"/>
      <c r="R179" s="69" t="str">
        <f>IF(AND(NOT(ISBLANK(Q179)), Dashboard!$P164&gt;0), Q179/Dashboard!$P164, "")</f>
        <v/>
      </c>
      <c r="S179" s="121"/>
      <c r="T179" s="122"/>
      <c r="U179" s="122"/>
      <c r="V179" s="122"/>
    </row>
    <row r="180" spans="2:22" ht="20" customHeight="1" x14ac:dyDescent="0.35">
      <c r="P180" s="67"/>
      <c r="Q180" s="68"/>
      <c r="R180" s="69" t="str">
        <f>IF(AND(NOT(ISBLANK(Q180)), Dashboard!$P164&gt;0), Q180/Dashboard!$P164, "")</f>
        <v/>
      </c>
      <c r="S180" s="121"/>
      <c r="T180" s="122"/>
      <c r="U180" s="122"/>
      <c r="V180" s="122"/>
    </row>
    <row r="181" spans="2:22" ht="20" customHeight="1" x14ac:dyDescent="0.35">
      <c r="P181" s="67"/>
      <c r="Q181" s="68"/>
      <c r="R181" s="69" t="str">
        <f>IF(AND(NOT(ISBLANK(Q181)), Dashboard!$P164&gt;0), Q181/Dashboard!$P164, "")</f>
        <v/>
      </c>
      <c r="S181" s="121"/>
      <c r="T181" s="122"/>
      <c r="U181" s="122"/>
      <c r="V181" s="122"/>
    </row>
    <row r="182" spans="2:22" ht="20" customHeight="1" x14ac:dyDescent="0.35">
      <c r="P182" s="67"/>
      <c r="Q182" s="68"/>
      <c r="R182" s="69" t="str">
        <f>IF(AND(NOT(ISBLANK(Q182)), Dashboard!$P164&gt;0), Q182/Dashboard!$P164, "")</f>
        <v/>
      </c>
      <c r="S182" s="121"/>
      <c r="T182" s="122"/>
      <c r="U182" s="122"/>
      <c r="V182" s="122"/>
    </row>
    <row r="183" spans="2:22" ht="20" customHeight="1" x14ac:dyDescent="0.35">
      <c r="P183" s="67"/>
      <c r="Q183" s="68"/>
      <c r="R183" s="69" t="str">
        <f>IF(AND(NOT(ISBLANK(Q183)), Dashboard!$P164&gt;0), Q183/Dashboard!$P164, "")</f>
        <v/>
      </c>
      <c r="S183" s="121"/>
      <c r="T183" s="122"/>
      <c r="U183" s="122"/>
      <c r="V183" s="122"/>
    </row>
    <row r="184" spans="2:22" ht="20" customHeight="1" x14ac:dyDescent="0.35">
      <c r="P184" s="67"/>
      <c r="Q184" s="68"/>
      <c r="R184" s="69" t="str">
        <f>IF(AND(NOT(ISBLANK(Q184)), Dashboard!$P164&gt;0), Q184/Dashboard!$P164, "")</f>
        <v/>
      </c>
      <c r="S184" s="121"/>
      <c r="T184" s="122"/>
      <c r="U184" s="122"/>
      <c r="V184" s="122"/>
    </row>
    <row r="185" spans="2:22" ht="20" customHeight="1" x14ac:dyDescent="0.35">
      <c r="P185" s="67"/>
      <c r="Q185" s="68"/>
      <c r="R185" s="69" t="str">
        <f>IF(AND(NOT(ISBLANK(Q185)), Dashboard!$P164&gt;0), Q185/Dashboard!$P164, "")</f>
        <v/>
      </c>
      <c r="S185" s="121"/>
      <c r="T185" s="122"/>
      <c r="U185" s="122"/>
      <c r="V185" s="122"/>
    </row>
    <row r="186" spans="2:22" ht="20" customHeight="1" x14ac:dyDescent="0.35">
      <c r="P186" s="67"/>
      <c r="Q186" s="68"/>
      <c r="R186" s="69" t="str">
        <f>IF(AND(NOT(ISBLANK(Q186)), Dashboard!$P164&gt;0), Q186/Dashboard!$P164, "")</f>
        <v/>
      </c>
      <c r="S186" s="121"/>
      <c r="T186" s="122"/>
      <c r="U186" s="122"/>
      <c r="V186" s="122"/>
    </row>
    <row r="187" spans="2:22" ht="20" customHeight="1" x14ac:dyDescent="0.35">
      <c r="P187" s="67"/>
      <c r="Q187" s="68"/>
      <c r="R187" s="69" t="str">
        <f>IF(AND(NOT(ISBLANK(Q187)), Dashboard!$P164&gt;0), Q187/Dashboard!$P164, "")</f>
        <v/>
      </c>
      <c r="S187" s="121"/>
      <c r="T187" s="122"/>
      <c r="U187" s="122"/>
      <c r="V187" s="122"/>
    </row>
    <row r="191" spans="2:22" ht="32" customHeight="1" x14ac:dyDescent="0.35">
      <c r="B191" s="106" t="s">
        <v>232</v>
      </c>
      <c r="C191" s="106"/>
      <c r="D191" s="106"/>
      <c r="E191" s="106"/>
      <c r="F191" s="106"/>
      <c r="G191" s="106"/>
      <c r="H191" s="106"/>
      <c r="I191" s="106"/>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41" priority="1" operator="greaterThanOrEqual">
      <formula>0.9</formula>
    </cfRule>
    <cfRule type="cellIs" dxfId="40" priority="2" operator="greaterThanOrEqual">
      <formula>0.5</formula>
    </cfRule>
    <cfRule type="cellIs" dxfId="39" priority="3" operator="lessThan">
      <formula>0.5</formula>
    </cfRule>
  </conditionalFormatting>
  <conditionalFormatting sqref="G107:H112">
    <cfRule type="expression" dxfId="38" priority="4">
      <formula>$G107&gt;=0.8</formula>
    </cfRule>
    <cfRule type="expression" dxfId="37" priority="5">
      <formula>AND($G107&gt;=0.5,$G107&lt;0.8)</formula>
    </cfRule>
    <cfRule type="expression" dxfId="36" priority="6">
      <formula>$G107&lt;0.5</formula>
    </cfRule>
  </conditionalFormatting>
  <conditionalFormatting sqref="K107:K112">
    <cfRule type="cellIs" dxfId="35" priority="7" operator="greaterThan">
      <formula>0</formula>
    </cfRule>
  </conditionalFormatting>
  <conditionalFormatting sqref="L107:L112">
    <cfRule type="cellIs" dxfId="34" priority="8" operator="greaterThan">
      <formula>0</formula>
    </cfRule>
  </conditionalFormatting>
  <conditionalFormatting sqref="M107:M112">
    <cfRule type="cellIs" dxfId="33" priority="9" operator="greaterThan">
      <formula>0</formula>
    </cfRule>
  </conditionalFormatting>
  <conditionalFormatting sqref="N107:N112">
    <cfRule type="cellIs" dxfId="32"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4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60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71</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15</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15</v>
      </c>
      <c r="D14" s="3" t="s">
        <v>16</v>
      </c>
      <c r="E14" s="3" t="s">
        <v>17</v>
      </c>
      <c r="F14" s="3" t="s">
        <v>18</v>
      </c>
      <c r="G14" s="3" t="s">
        <v>19</v>
      </c>
      <c r="H14" s="4" t="s">
        <v>19</v>
      </c>
      <c r="I14" s="1" t="s">
        <v>82</v>
      </c>
      <c r="J14" s="1" t="s">
        <v>78</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60</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122</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122</v>
      </c>
      <c r="K24" s="1" t="s">
        <v>131</v>
      </c>
      <c r="L24" s="3" t="str">
        <f t="shared" si="0"/>
        <v>Outstanding</v>
      </c>
      <c r="M24" s="11" t="s">
        <v>19</v>
      </c>
    </row>
    <row r="25" spans="1:13" ht="60" customHeight="1" x14ac:dyDescent="0.35">
      <c r="A25" s="9" t="s">
        <v>132</v>
      </c>
      <c r="B25" s="1" t="s">
        <v>133</v>
      </c>
      <c r="C25" s="2" t="s">
        <v>15</v>
      </c>
      <c r="D25" s="3" t="s">
        <v>16</v>
      </c>
      <c r="E25" s="3" t="s">
        <v>17</v>
      </c>
      <c r="F25" s="3" t="s">
        <v>18</v>
      </c>
      <c r="G25" s="3" t="s">
        <v>19</v>
      </c>
      <c r="H25" s="4" t="s">
        <v>19</v>
      </c>
      <c r="I25" s="1" t="s">
        <v>134</v>
      </c>
      <c r="J25" s="1" t="s">
        <v>135</v>
      </c>
      <c r="K25" s="1" t="s">
        <v>136</v>
      </c>
      <c r="L25" s="3" t="str">
        <f t="shared" si="0"/>
        <v>Outstanding</v>
      </c>
      <c r="M25" s="11" t="s">
        <v>19</v>
      </c>
    </row>
    <row r="26" spans="1:13" ht="60" customHeight="1" x14ac:dyDescent="0.35">
      <c r="A26" s="9" t="s">
        <v>137</v>
      </c>
      <c r="B26" s="1" t="s">
        <v>138</v>
      </c>
      <c r="C26" s="2" t="s">
        <v>60</v>
      </c>
      <c r="D26" s="3" t="s">
        <v>16</v>
      </c>
      <c r="E26" s="3" t="s">
        <v>17</v>
      </c>
      <c r="F26" s="3" t="s">
        <v>18</v>
      </c>
      <c r="G26" s="3" t="s">
        <v>19</v>
      </c>
      <c r="H26" s="4" t="s">
        <v>19</v>
      </c>
      <c r="I26" s="1" t="s">
        <v>139</v>
      </c>
      <c r="J26" s="1" t="s">
        <v>140</v>
      </c>
      <c r="K26" s="1" t="s">
        <v>141</v>
      </c>
      <c r="L26" s="3" t="str">
        <f t="shared" si="0"/>
        <v>Outstanding</v>
      </c>
      <c r="M26" s="11" t="s">
        <v>19</v>
      </c>
    </row>
    <row r="27" spans="1:13" ht="60" customHeight="1" x14ac:dyDescent="0.35">
      <c r="A27" s="9" t="s">
        <v>142</v>
      </c>
      <c r="B27" s="1" t="s">
        <v>143</v>
      </c>
      <c r="C27" s="2" t="s">
        <v>15</v>
      </c>
      <c r="D27" s="3" t="s">
        <v>16</v>
      </c>
      <c r="E27" s="3" t="s">
        <v>17</v>
      </c>
      <c r="F27" s="3" t="s">
        <v>18</v>
      </c>
      <c r="G27" s="3" t="s">
        <v>19</v>
      </c>
      <c r="H27" s="4" t="s">
        <v>19</v>
      </c>
      <c r="I27" s="1" t="s">
        <v>144</v>
      </c>
      <c r="J27" s="1" t="s">
        <v>145</v>
      </c>
      <c r="K27" s="1" t="s">
        <v>146</v>
      </c>
      <c r="L27" s="3" t="str">
        <f t="shared" si="0"/>
        <v>Outstanding</v>
      </c>
      <c r="M27" s="11" t="s">
        <v>19</v>
      </c>
    </row>
    <row r="28" spans="1:13" ht="60" customHeight="1" x14ac:dyDescent="0.35">
      <c r="A28" s="9" t="s">
        <v>147</v>
      </c>
      <c r="B28" s="1" t="s">
        <v>148</v>
      </c>
      <c r="C28" s="2" t="s">
        <v>15</v>
      </c>
      <c r="D28" s="3" t="s">
        <v>16</v>
      </c>
      <c r="E28" s="3" t="s">
        <v>17</v>
      </c>
      <c r="F28" s="3" t="s">
        <v>18</v>
      </c>
      <c r="G28" s="3" t="s">
        <v>19</v>
      </c>
      <c r="H28" s="4" t="s">
        <v>19</v>
      </c>
      <c r="I28" s="1" t="s">
        <v>149</v>
      </c>
      <c r="J28" s="1" t="s">
        <v>150</v>
      </c>
      <c r="K28" s="1" t="s">
        <v>151</v>
      </c>
      <c r="L28" s="3" t="str">
        <f t="shared" si="0"/>
        <v>Outstanding</v>
      </c>
      <c r="M28" s="11" t="s">
        <v>19</v>
      </c>
    </row>
    <row r="29" spans="1:13" ht="60" customHeight="1" x14ac:dyDescent="0.35">
      <c r="A29" s="9" t="s">
        <v>152</v>
      </c>
      <c r="B29" s="1" t="s">
        <v>153</v>
      </c>
      <c r="C29" s="2" t="s">
        <v>15</v>
      </c>
      <c r="D29" s="3" t="s">
        <v>16</v>
      </c>
      <c r="E29" s="3" t="s">
        <v>17</v>
      </c>
      <c r="F29" s="3" t="s">
        <v>18</v>
      </c>
      <c r="G29" s="3" t="s">
        <v>19</v>
      </c>
      <c r="H29" s="4" t="s">
        <v>19</v>
      </c>
      <c r="I29" s="1" t="s">
        <v>154</v>
      </c>
      <c r="J29" s="1" t="s">
        <v>155</v>
      </c>
      <c r="K29" s="1" t="s">
        <v>156</v>
      </c>
      <c r="L29" s="3" t="str">
        <f t="shared" si="0"/>
        <v>Outstanding</v>
      </c>
      <c r="M29" s="11" t="s">
        <v>19</v>
      </c>
    </row>
    <row r="30" spans="1:13" ht="60" customHeight="1" x14ac:dyDescent="0.35">
      <c r="A30" s="9" t="s">
        <v>157</v>
      </c>
      <c r="B30" s="1" t="s">
        <v>158</v>
      </c>
      <c r="C30" s="2" t="s">
        <v>15</v>
      </c>
      <c r="D30" s="3" t="s">
        <v>16</v>
      </c>
      <c r="E30" s="3" t="s">
        <v>17</v>
      </c>
      <c r="F30" s="3" t="s">
        <v>18</v>
      </c>
      <c r="G30" s="3" t="s">
        <v>19</v>
      </c>
      <c r="H30" s="4" t="s">
        <v>19</v>
      </c>
      <c r="I30" s="1" t="s">
        <v>159</v>
      </c>
      <c r="J30" s="1" t="s">
        <v>160</v>
      </c>
      <c r="K30" s="1" t="s">
        <v>161</v>
      </c>
      <c r="L30" s="3" t="str">
        <f t="shared" si="0"/>
        <v>Outstanding</v>
      </c>
      <c r="M30" s="11" t="s">
        <v>19</v>
      </c>
    </row>
    <row r="31" spans="1:13" ht="60" customHeight="1" x14ac:dyDescent="0.35">
      <c r="A31" s="9" t="s">
        <v>162</v>
      </c>
      <c r="B31" s="1" t="s">
        <v>163</v>
      </c>
      <c r="C31" s="2" t="s">
        <v>15</v>
      </c>
      <c r="D31" s="3" t="s">
        <v>16</v>
      </c>
      <c r="E31" s="3" t="s">
        <v>17</v>
      </c>
      <c r="F31" s="3" t="s">
        <v>18</v>
      </c>
      <c r="G31" s="3" t="s">
        <v>19</v>
      </c>
      <c r="H31" s="4" t="s">
        <v>19</v>
      </c>
      <c r="I31" s="1" t="s">
        <v>164</v>
      </c>
      <c r="J31" s="1" t="s">
        <v>165</v>
      </c>
      <c r="K31" s="1" t="s">
        <v>166</v>
      </c>
      <c r="L31" s="3" t="str">
        <f t="shared" si="0"/>
        <v>Outstanding</v>
      </c>
      <c r="M31" s="11" t="s">
        <v>19</v>
      </c>
    </row>
    <row r="32" spans="1:13" ht="60" customHeight="1" x14ac:dyDescent="0.35">
      <c r="A32" s="9" t="s">
        <v>167</v>
      </c>
      <c r="B32" s="1" t="s">
        <v>168</v>
      </c>
      <c r="C32" s="2" t="s">
        <v>15</v>
      </c>
      <c r="D32" s="3" t="s">
        <v>16</v>
      </c>
      <c r="E32" s="3" t="s">
        <v>17</v>
      </c>
      <c r="F32" s="3" t="s">
        <v>18</v>
      </c>
      <c r="G32" s="3" t="s">
        <v>19</v>
      </c>
      <c r="H32" s="4" t="s">
        <v>19</v>
      </c>
      <c r="I32" s="1" t="s">
        <v>169</v>
      </c>
      <c r="J32" s="1" t="s">
        <v>170</v>
      </c>
      <c r="K32" s="1" t="s">
        <v>171</v>
      </c>
      <c r="L32" s="3" t="str">
        <f t="shared" si="0"/>
        <v>Outstanding</v>
      </c>
      <c r="M32" s="11" t="s">
        <v>19</v>
      </c>
    </row>
    <row r="33" spans="1:13" ht="60" customHeight="1" x14ac:dyDescent="0.35">
      <c r="A33" s="9" t="s">
        <v>172</v>
      </c>
      <c r="B33" s="1" t="s">
        <v>173</v>
      </c>
      <c r="C33" s="2" t="s">
        <v>15</v>
      </c>
      <c r="D33" s="3" t="s">
        <v>16</v>
      </c>
      <c r="E33" s="3" t="s">
        <v>17</v>
      </c>
      <c r="F33" s="3" t="s">
        <v>18</v>
      </c>
      <c r="G33" s="3" t="s">
        <v>19</v>
      </c>
      <c r="H33" s="4" t="s">
        <v>19</v>
      </c>
      <c r="I33" s="1" t="s">
        <v>174</v>
      </c>
      <c r="J33" s="1" t="s">
        <v>175</v>
      </c>
      <c r="K33" s="1" t="s">
        <v>176</v>
      </c>
      <c r="L33" s="3" t="str">
        <f t="shared" si="0"/>
        <v>Outstanding</v>
      </c>
      <c r="M33" s="11" t="s">
        <v>19</v>
      </c>
    </row>
    <row r="34" spans="1:13" ht="60" customHeight="1" x14ac:dyDescent="0.35">
      <c r="A34" s="9" t="s">
        <v>177</v>
      </c>
      <c r="B34" s="1" t="s">
        <v>178</v>
      </c>
      <c r="C34" s="2" t="s">
        <v>71</v>
      </c>
      <c r="D34" s="3" t="s">
        <v>16</v>
      </c>
      <c r="E34" s="3" t="s">
        <v>17</v>
      </c>
      <c r="F34" s="3" t="s">
        <v>18</v>
      </c>
      <c r="G34" s="3" t="s">
        <v>19</v>
      </c>
      <c r="H34" s="4" t="s">
        <v>19</v>
      </c>
      <c r="I34" s="1" t="s">
        <v>179</v>
      </c>
      <c r="J34" s="1" t="s">
        <v>180</v>
      </c>
      <c r="K34" s="1" t="s">
        <v>181</v>
      </c>
      <c r="L34" s="3" t="str">
        <f t="shared" si="0"/>
        <v>Outstanding</v>
      </c>
      <c r="M34" s="11" t="s">
        <v>19</v>
      </c>
    </row>
    <row r="35" spans="1:13" ht="60" customHeight="1" x14ac:dyDescent="0.35">
      <c r="A35" s="9" t="s">
        <v>182</v>
      </c>
      <c r="B35" s="1" t="s">
        <v>183</v>
      </c>
      <c r="C35" s="2" t="s">
        <v>15</v>
      </c>
      <c r="D35" s="3" t="s">
        <v>16</v>
      </c>
      <c r="E35" s="3" t="s">
        <v>17</v>
      </c>
      <c r="F35" s="3" t="s">
        <v>18</v>
      </c>
      <c r="G35" s="3" t="s">
        <v>19</v>
      </c>
      <c r="H35" s="4" t="s">
        <v>19</v>
      </c>
      <c r="I35" s="1" t="s">
        <v>184</v>
      </c>
      <c r="J35" s="1" t="s">
        <v>185</v>
      </c>
      <c r="K35" s="1" t="s">
        <v>186</v>
      </c>
      <c r="L35" s="3" t="str">
        <f t="shared" si="0"/>
        <v>Outstanding</v>
      </c>
      <c r="M35" s="11" t="s">
        <v>19</v>
      </c>
    </row>
    <row r="36" spans="1:13" ht="60" customHeight="1" x14ac:dyDescent="0.35">
      <c r="A36" s="9" t="s">
        <v>187</v>
      </c>
      <c r="B36" s="1" t="s">
        <v>188</v>
      </c>
      <c r="C36" s="2" t="s">
        <v>15</v>
      </c>
      <c r="D36" s="3" t="s">
        <v>16</v>
      </c>
      <c r="E36" s="3" t="s">
        <v>17</v>
      </c>
      <c r="F36" s="3" t="s">
        <v>18</v>
      </c>
      <c r="G36" s="3" t="s">
        <v>19</v>
      </c>
      <c r="H36" s="4" t="s">
        <v>19</v>
      </c>
      <c r="I36" s="1" t="s">
        <v>189</v>
      </c>
      <c r="J36" s="1" t="s">
        <v>190</v>
      </c>
      <c r="K36" s="1" t="s">
        <v>191</v>
      </c>
      <c r="L36" s="3" t="str">
        <f t="shared" si="0"/>
        <v>Outstanding</v>
      </c>
      <c r="M36" s="11" t="s">
        <v>19</v>
      </c>
    </row>
    <row r="37" spans="1:13" ht="60" customHeight="1" x14ac:dyDescent="0.35">
      <c r="A37" s="9" t="s">
        <v>192</v>
      </c>
      <c r="B37" s="1" t="s">
        <v>193</v>
      </c>
      <c r="C37" s="2" t="s">
        <v>15</v>
      </c>
      <c r="D37" s="3" t="s">
        <v>16</v>
      </c>
      <c r="E37" s="3" t="s">
        <v>17</v>
      </c>
      <c r="F37" s="3" t="s">
        <v>18</v>
      </c>
      <c r="G37" s="3" t="s">
        <v>19</v>
      </c>
      <c r="H37" s="4" t="s">
        <v>19</v>
      </c>
      <c r="I37" s="1" t="s">
        <v>194</v>
      </c>
      <c r="J37" s="1" t="s">
        <v>195</v>
      </c>
      <c r="K37" s="1" t="s">
        <v>196</v>
      </c>
      <c r="L37" s="3" t="str">
        <f t="shared" si="0"/>
        <v>Outstanding</v>
      </c>
      <c r="M37" s="11" t="s">
        <v>19</v>
      </c>
    </row>
    <row r="38" spans="1:13" ht="60" customHeight="1" x14ac:dyDescent="0.35">
      <c r="A38" s="9" t="s">
        <v>197</v>
      </c>
      <c r="B38" s="1" t="s">
        <v>198</v>
      </c>
      <c r="C38" s="2" t="s">
        <v>15</v>
      </c>
      <c r="D38" s="3" t="s">
        <v>16</v>
      </c>
      <c r="E38" s="3" t="s">
        <v>17</v>
      </c>
      <c r="F38" s="3" t="s">
        <v>18</v>
      </c>
      <c r="G38" s="3" t="s">
        <v>19</v>
      </c>
      <c r="H38" s="4" t="s">
        <v>19</v>
      </c>
      <c r="I38" s="1" t="s">
        <v>199</v>
      </c>
      <c r="J38" s="1" t="s">
        <v>200</v>
      </c>
      <c r="K38" s="1" t="s">
        <v>201</v>
      </c>
      <c r="L38" s="3" t="str">
        <f t="shared" si="0"/>
        <v>Outstanding</v>
      </c>
      <c r="M38" s="11" t="s">
        <v>19</v>
      </c>
    </row>
    <row r="39" spans="1:13" ht="60" customHeight="1" x14ac:dyDescent="0.35">
      <c r="A39" s="9" t="s">
        <v>202</v>
      </c>
      <c r="B39" s="1" t="s">
        <v>203</v>
      </c>
      <c r="C39" s="2" t="s">
        <v>15</v>
      </c>
      <c r="D39" s="3" t="s">
        <v>16</v>
      </c>
      <c r="E39" s="3" t="s">
        <v>17</v>
      </c>
      <c r="F39" s="3" t="s">
        <v>18</v>
      </c>
      <c r="G39" s="3" t="s">
        <v>19</v>
      </c>
      <c r="H39" s="4" t="s">
        <v>19</v>
      </c>
      <c r="I39" s="1" t="s">
        <v>204</v>
      </c>
      <c r="J39" s="1" t="s">
        <v>205</v>
      </c>
      <c r="K39" s="1" t="s">
        <v>206</v>
      </c>
      <c r="L39" s="3" t="str">
        <f t="shared" si="0"/>
        <v>Outstanding</v>
      </c>
      <c r="M39" s="11" t="s">
        <v>19</v>
      </c>
    </row>
    <row r="40" spans="1:13" ht="60" customHeight="1" x14ac:dyDescent="0.35">
      <c r="A40" s="9" t="s">
        <v>207</v>
      </c>
      <c r="B40" s="1" t="s">
        <v>208</v>
      </c>
      <c r="C40" s="2" t="s">
        <v>15</v>
      </c>
      <c r="D40" s="3" t="s">
        <v>16</v>
      </c>
      <c r="E40" s="3" t="s">
        <v>17</v>
      </c>
      <c r="F40" s="3" t="s">
        <v>18</v>
      </c>
      <c r="G40" s="3" t="s">
        <v>19</v>
      </c>
      <c r="H40" s="4" t="s">
        <v>19</v>
      </c>
      <c r="I40" s="1" t="s">
        <v>209</v>
      </c>
      <c r="J40" s="1" t="s">
        <v>210</v>
      </c>
      <c r="K40" s="1" t="s">
        <v>211</v>
      </c>
      <c r="L40" s="3" t="str">
        <f t="shared" si="0"/>
        <v>Outstanding</v>
      </c>
      <c r="M40" s="11" t="s">
        <v>19</v>
      </c>
    </row>
    <row r="41" spans="1:13" ht="60" customHeight="1" x14ac:dyDescent="0.35">
      <c r="A41" s="9" t="s">
        <v>212</v>
      </c>
      <c r="B41" s="1" t="s">
        <v>213</v>
      </c>
      <c r="C41" s="2" t="s">
        <v>15</v>
      </c>
      <c r="D41" s="3" t="s">
        <v>16</v>
      </c>
      <c r="E41" s="3" t="s">
        <v>17</v>
      </c>
      <c r="F41" s="3" t="s">
        <v>18</v>
      </c>
      <c r="G41" s="3" t="s">
        <v>19</v>
      </c>
      <c r="H41" s="4" t="s">
        <v>19</v>
      </c>
      <c r="I41" s="1" t="s">
        <v>214</v>
      </c>
      <c r="J41" s="1" t="s">
        <v>215</v>
      </c>
      <c r="K41" s="1" t="s">
        <v>216</v>
      </c>
      <c r="L41" s="3" t="str">
        <f t="shared" si="0"/>
        <v>Outstanding</v>
      </c>
      <c r="M41" s="11" t="s">
        <v>19</v>
      </c>
    </row>
    <row r="42" spans="1:13" ht="60" customHeight="1" x14ac:dyDescent="0.35">
      <c r="A42" s="9" t="s">
        <v>217</v>
      </c>
      <c r="B42" s="1" t="s">
        <v>218</v>
      </c>
      <c r="C42" s="2" t="s">
        <v>15</v>
      </c>
      <c r="D42" s="3" t="s">
        <v>16</v>
      </c>
      <c r="E42" s="3" t="s">
        <v>17</v>
      </c>
      <c r="F42" s="3" t="s">
        <v>18</v>
      </c>
      <c r="G42" s="3" t="s">
        <v>19</v>
      </c>
      <c r="H42" s="4" t="s">
        <v>19</v>
      </c>
      <c r="I42" s="1" t="s">
        <v>219</v>
      </c>
      <c r="J42" s="1" t="s">
        <v>220</v>
      </c>
      <c r="K42" s="1" t="s">
        <v>221</v>
      </c>
      <c r="L42" s="3" t="str">
        <f t="shared" si="0"/>
        <v>Outstanding</v>
      </c>
      <c r="M42" s="11" t="s">
        <v>19</v>
      </c>
    </row>
    <row r="43" spans="1:13" ht="60" customHeight="1" x14ac:dyDescent="0.35">
      <c r="A43" s="9" t="s">
        <v>222</v>
      </c>
      <c r="B43" s="1" t="s">
        <v>223</v>
      </c>
      <c r="C43" s="2" t="s">
        <v>71</v>
      </c>
      <c r="D43" s="3" t="s">
        <v>16</v>
      </c>
      <c r="E43" s="3" t="s">
        <v>17</v>
      </c>
      <c r="F43" s="3" t="s">
        <v>18</v>
      </c>
      <c r="G43" s="3" t="s">
        <v>19</v>
      </c>
      <c r="H43" s="4" t="s">
        <v>19</v>
      </c>
      <c r="I43" s="1" t="s">
        <v>224</v>
      </c>
      <c r="J43" s="1" t="s">
        <v>225</v>
      </c>
      <c r="K43" s="1" t="s">
        <v>226</v>
      </c>
      <c r="L43" s="3" t="str">
        <f t="shared" si="0"/>
        <v>Outstanding</v>
      </c>
      <c r="M43" s="11" t="s">
        <v>19</v>
      </c>
    </row>
    <row r="44" spans="1:13" ht="60" customHeight="1" x14ac:dyDescent="0.35">
      <c r="A44" s="10" t="s">
        <v>227</v>
      </c>
      <c r="B44" s="5" t="s">
        <v>228</v>
      </c>
      <c r="C44" s="6" t="s">
        <v>15</v>
      </c>
      <c r="D44" s="7" t="s">
        <v>16</v>
      </c>
      <c r="E44" s="7" t="s">
        <v>17</v>
      </c>
      <c r="F44" s="7" t="s">
        <v>18</v>
      </c>
      <c r="G44" s="7" t="s">
        <v>19</v>
      </c>
      <c r="H44" s="8" t="s">
        <v>19</v>
      </c>
      <c r="I44" s="5" t="s">
        <v>229</v>
      </c>
      <c r="J44" s="5" t="s">
        <v>230</v>
      </c>
      <c r="K44" s="5" t="s">
        <v>231</v>
      </c>
      <c r="L44" s="7" t="str">
        <f t="shared" si="0"/>
        <v>Outstanding</v>
      </c>
      <c r="M44" s="12" t="s">
        <v>19</v>
      </c>
    </row>
    <row r="48" spans="1:13" ht="32" customHeight="1" x14ac:dyDescent="0.35">
      <c r="A48" s="106" t="s">
        <v>232</v>
      </c>
      <c r="B48" s="106"/>
      <c r="C48" s="106"/>
      <c r="D48" s="106"/>
    </row>
  </sheetData>
  <mergeCells count="1">
    <mergeCell ref="A48:D48"/>
  </mergeCells>
  <conditionalFormatting sqref="C2:C44">
    <cfRule type="expression" dxfId="31" priority="14">
      <formula>LEFT($C2,7)="CAT III"</formula>
    </cfRule>
    <cfRule type="expression" dxfId="30" priority="15">
      <formula>LEFT($C2,6)="CAT II"</formula>
    </cfRule>
    <cfRule type="expression" dxfId="29" priority="16">
      <formula>LEFT($C2,5)="CAT I"</formula>
    </cfRule>
  </conditionalFormatting>
  <conditionalFormatting sqref="D2:D44">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E2:E44">
    <cfRule type="cellIs" dxfId="24" priority="5" operator="equal">
      <formula>"Low"</formula>
    </cfRule>
    <cfRule type="cellIs" dxfId="23" priority="6" operator="equal">
      <formula>"Medium"</formula>
    </cfRule>
    <cfRule type="cellIs" dxfId="22" priority="7" operator="equal">
      <formula>"High"</formula>
    </cfRule>
  </conditionalFormatting>
  <conditionalFormatting sqref="G2:G44">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D2:D44" xr:uid="{00000000-0002-0000-0200-000000000000}">
      <formula1>"Must,Should,Could,Won't,Unassigned"</formula1>
    </dataValidation>
    <dataValidation type="list" showErrorMessage="1" errorTitle="Invalid Value" error="Please select a value from the list: Low, Medium, High, Unassessed." sqref="E2:E44" xr:uid="{00000000-0002-0000-0200-000001000000}">
      <formula1>"Low,Medium,High,Unassessed"</formula1>
    </dataValidation>
    <dataValidation type="list" showErrorMessage="1" errorTitle="Invalid Value" error="Please select a value from the list: Phase1, Phase2, Phase3, Phase4, Phase5, Pending." sqref="F2:F4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44" xr:uid="{00000000-0002-0000-0200-000003000000}">
      <formula1>"Implemented,Testing,Failed,Compensated,Risk Accepted,N/A"</formula1>
    </dataValidation>
  </dataValidations>
  <hyperlinks>
    <hyperlink ref="A4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123" t="s">
        <v>360</v>
      </c>
      <c r="C2" s="123" t="s">
        <v>360</v>
      </c>
      <c r="D2" s="123" t="s">
        <v>360</v>
      </c>
      <c r="E2" s="123" t="s">
        <v>360</v>
      </c>
      <c r="F2" s="123" t="s">
        <v>360</v>
      </c>
      <c r="G2" s="123" t="s">
        <v>360</v>
      </c>
      <c r="H2" s="127" t="s">
        <v>361</v>
      </c>
      <c r="I2" s="127" t="s">
        <v>361</v>
      </c>
      <c r="J2" s="127" t="s">
        <v>361</v>
      </c>
      <c r="K2" s="127" t="s">
        <v>361</v>
      </c>
      <c r="L2" s="127" t="s">
        <v>361</v>
      </c>
      <c r="M2" s="126" t="s">
        <v>362</v>
      </c>
      <c r="N2" s="126" t="s">
        <v>362</v>
      </c>
      <c r="O2" s="128" t="s">
        <v>363</v>
      </c>
      <c r="P2" s="128" t="s">
        <v>363</v>
      </c>
      <c r="Q2" s="124" t="s">
        <v>11</v>
      </c>
      <c r="R2" s="124" t="s">
        <v>11</v>
      </c>
      <c r="S2" s="124" t="s">
        <v>11</v>
      </c>
      <c r="T2" s="125" t="s">
        <v>364</v>
      </c>
    </row>
    <row r="3" spans="2:20" ht="35" customHeight="1" x14ac:dyDescent="0.35">
      <c r="B3" s="70" t="s">
        <v>365</v>
      </c>
      <c r="C3" s="70" t="s">
        <v>366</v>
      </c>
      <c r="D3" s="70" t="s">
        <v>367</v>
      </c>
      <c r="E3" s="70" t="s">
        <v>368</v>
      </c>
      <c r="F3" s="70" t="s">
        <v>369</v>
      </c>
      <c r="G3" s="70" t="s">
        <v>9</v>
      </c>
      <c r="H3" s="71" t="s">
        <v>370</v>
      </c>
      <c r="I3" s="71" t="s">
        <v>371</v>
      </c>
      <c r="J3" s="71" t="s">
        <v>372</v>
      </c>
      <c r="K3" s="71" t="s">
        <v>373</v>
      </c>
      <c r="L3" s="71" t="s">
        <v>305</v>
      </c>
      <c r="M3" s="72" t="s">
        <v>374</v>
      </c>
      <c r="N3" s="72" t="s">
        <v>375</v>
      </c>
      <c r="O3" s="73" t="s">
        <v>376</v>
      </c>
      <c r="P3" s="73" t="s">
        <v>377</v>
      </c>
      <c r="Q3" s="74" t="s">
        <v>11</v>
      </c>
      <c r="R3" s="74" t="s">
        <v>378</v>
      </c>
      <c r="S3" s="74" t="s">
        <v>379</v>
      </c>
      <c r="T3" s="75" t="s">
        <v>380</v>
      </c>
    </row>
    <row r="4" spans="2:20" ht="60" customHeight="1" x14ac:dyDescent="0.35">
      <c r="B4" s="76" t="s">
        <v>381</v>
      </c>
      <c r="C4" s="76" t="s">
        <v>382</v>
      </c>
      <c r="D4" s="76" t="s">
        <v>383</v>
      </c>
      <c r="E4" s="76" t="s">
        <v>384</v>
      </c>
      <c r="F4" s="76" t="s">
        <v>385</v>
      </c>
      <c r="G4" s="76" t="s">
        <v>386</v>
      </c>
      <c r="H4" s="76" t="s">
        <v>387</v>
      </c>
      <c r="I4" s="76" t="s">
        <v>388</v>
      </c>
      <c r="J4" s="76" t="s">
        <v>389</v>
      </c>
      <c r="K4" s="76" t="s">
        <v>390</v>
      </c>
      <c r="L4" s="76" t="s">
        <v>391</v>
      </c>
      <c r="M4" s="76" t="s">
        <v>392</v>
      </c>
      <c r="N4" s="76" t="s">
        <v>393</v>
      </c>
      <c r="O4" s="76" t="s">
        <v>394</v>
      </c>
      <c r="P4" s="76" t="s">
        <v>395</v>
      </c>
      <c r="Q4" s="76" t="s">
        <v>396</v>
      </c>
      <c r="R4" s="76" t="s">
        <v>397</v>
      </c>
      <c r="S4" s="76" t="s">
        <v>398</v>
      </c>
      <c r="T4" s="76" t="s">
        <v>399</v>
      </c>
    </row>
    <row r="5" spans="2:20" ht="60" customHeight="1" x14ac:dyDescent="0.35">
      <c r="B5" s="38" t="s">
        <v>400</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401</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402</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403</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404</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405</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406</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407</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408</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409</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410</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411</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412</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413</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414</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415</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416</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417</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418</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419</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420</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421</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422</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423</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424</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425</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426</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427</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428</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429</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430</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431</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432</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433</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434</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435</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436</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437</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438</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439</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440</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441</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442</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443</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444</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445</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446</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447</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448</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449</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232</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450</v>
      </c>
      <c r="B1" s="104" t="s">
        <v>0</v>
      </c>
      <c r="C1" s="104" t="s">
        <v>451</v>
      </c>
      <c r="D1" s="104" t="s">
        <v>9</v>
      </c>
      <c r="E1" s="104" t="s">
        <v>452</v>
      </c>
      <c r="F1" s="104" t="s">
        <v>453</v>
      </c>
      <c r="G1" s="104" t="s">
        <v>454</v>
      </c>
      <c r="H1" s="104" t="s">
        <v>455</v>
      </c>
      <c r="I1" s="104" t="s">
        <v>456</v>
      </c>
      <c r="J1" s="104" t="s">
        <v>457</v>
      </c>
      <c r="K1" s="104" t="s">
        <v>458</v>
      </c>
      <c r="L1" s="104" t="s">
        <v>459</v>
      </c>
      <c r="M1" s="104" t="s">
        <v>460</v>
      </c>
      <c r="N1" s="104" t="s">
        <v>461</v>
      </c>
      <c r="O1" s="104" t="s">
        <v>462</v>
      </c>
      <c r="P1" s="104" t="s">
        <v>463</v>
      </c>
      <c r="Q1" s="104" t="s">
        <v>464</v>
      </c>
      <c r="R1" s="104" t="s">
        <v>465</v>
      </c>
      <c r="S1" s="104" t="s">
        <v>466</v>
      </c>
      <c r="T1" s="104" t="s">
        <v>467</v>
      </c>
      <c r="U1" s="104" t="s">
        <v>468</v>
      </c>
      <c r="V1" s="104" t="s">
        <v>469</v>
      </c>
      <c r="W1" s="104" t="s">
        <v>470</v>
      </c>
      <c r="X1" s="104" t="s">
        <v>471</v>
      </c>
      <c r="Y1" s="104" t="s">
        <v>472</v>
      </c>
      <c r="Z1" s="104" t="s">
        <v>473</v>
      </c>
      <c r="AA1" s="104" t="s">
        <v>474</v>
      </c>
      <c r="AB1" s="104" t="s">
        <v>475</v>
      </c>
      <c r="AC1" s="104" t="s">
        <v>476</v>
      </c>
      <c r="AD1" s="104" t="s">
        <v>477</v>
      </c>
      <c r="AE1" s="104" t="s">
        <v>478</v>
      </c>
      <c r="AF1" s="104" t="s">
        <v>479</v>
      </c>
      <c r="AG1" s="104" t="s">
        <v>480</v>
      </c>
      <c r="AH1" s="104" t="s">
        <v>481</v>
      </c>
      <c r="AI1" s="104" t="s">
        <v>482</v>
      </c>
      <c r="AJ1" s="104" t="s">
        <v>483</v>
      </c>
      <c r="AK1" s="104" t="s">
        <v>484</v>
      </c>
      <c r="AL1" s="104" t="s">
        <v>485</v>
      </c>
      <c r="AM1" s="104" t="s">
        <v>486</v>
      </c>
      <c r="AN1" s="104" t="s">
        <v>487</v>
      </c>
      <c r="AO1" s="104" t="s">
        <v>488</v>
      </c>
      <c r="AP1" s="104" t="s">
        <v>489</v>
      </c>
      <c r="AQ1" s="104" t="s">
        <v>490</v>
      </c>
      <c r="AR1" s="104" t="s">
        <v>491</v>
      </c>
      <c r="AS1" s="104" t="s">
        <v>492</v>
      </c>
      <c r="AT1" s="104" t="s">
        <v>493</v>
      </c>
      <c r="AU1" s="104" t="s">
        <v>494</v>
      </c>
      <c r="AV1" s="104" t="s">
        <v>495</v>
      </c>
      <c r="AW1" s="105" t="s">
        <v>496</v>
      </c>
    </row>
    <row r="2" spans="1:49" ht="60" customHeight="1" outlineLevel="1" x14ac:dyDescent="0.35">
      <c r="A2" s="97" t="s">
        <v>497</v>
      </c>
      <c r="B2" s="80">
        <v>1</v>
      </c>
      <c r="C2" s="82" t="s">
        <v>19</v>
      </c>
      <c r="D2" s="84" t="s">
        <v>498</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497</v>
      </c>
      <c r="B3" s="81" t="s">
        <v>499</v>
      </c>
      <c r="C3" s="83" t="s">
        <v>500</v>
      </c>
      <c r="D3" s="85" t="s">
        <v>501</v>
      </c>
      <c r="E3" s="85" t="s">
        <v>502</v>
      </c>
      <c r="F3" s="86" t="s">
        <v>503</v>
      </c>
      <c r="G3" s="86" t="s">
        <v>504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497</v>
      </c>
      <c r="B4" s="81" t="s">
        <v>505</v>
      </c>
      <c r="C4" s="83" t="s">
        <v>506</v>
      </c>
      <c r="D4" s="85" t="s">
        <v>507</v>
      </c>
      <c r="E4" s="85" t="s">
        <v>508</v>
      </c>
      <c r="F4" s="86" t="s">
        <v>503</v>
      </c>
      <c r="G4" s="86" t="s">
        <v>509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497</v>
      </c>
      <c r="B5" s="81" t="s">
        <v>510</v>
      </c>
      <c r="C5" s="83" t="s">
        <v>511</v>
      </c>
      <c r="D5" s="85" t="s">
        <v>512</v>
      </c>
      <c r="E5" s="85" t="s">
        <v>513</v>
      </c>
      <c r="F5" s="86" t="s">
        <v>503</v>
      </c>
      <c r="G5" s="86" t="s">
        <v>514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497</v>
      </c>
      <c r="B6" s="81" t="s">
        <v>515</v>
      </c>
      <c r="C6" s="83" t="s">
        <v>516</v>
      </c>
      <c r="D6" s="85" t="s">
        <v>517</v>
      </c>
      <c r="E6" s="85" t="s">
        <v>518</v>
      </c>
      <c r="F6" s="86" t="s">
        <v>503</v>
      </c>
      <c r="G6" s="86" t="s">
        <v>504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497</v>
      </c>
      <c r="B7" s="81" t="s">
        <v>519</v>
      </c>
      <c r="C7" s="83" t="s">
        <v>520</v>
      </c>
      <c r="D7" s="85" t="s">
        <v>521</v>
      </c>
      <c r="E7" s="85" t="s">
        <v>522</v>
      </c>
      <c r="F7" s="86" t="s">
        <v>503</v>
      </c>
      <c r="G7" s="86" t="s">
        <v>514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523</v>
      </c>
      <c r="B8" s="80">
        <v>2</v>
      </c>
      <c r="C8" s="82" t="s">
        <v>19</v>
      </c>
      <c r="D8" s="84" t="s">
        <v>524</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523</v>
      </c>
      <c r="B9" s="81" t="s">
        <v>525</v>
      </c>
      <c r="C9" s="83" t="s">
        <v>526</v>
      </c>
      <c r="D9" s="85" t="s">
        <v>527</v>
      </c>
      <c r="E9" s="85" t="s">
        <v>528</v>
      </c>
      <c r="F9" s="86" t="s">
        <v>529</v>
      </c>
      <c r="G9" s="86" t="s">
        <v>504</v>
      </c>
      <c r="H9" s="86">
        <v>1</v>
      </c>
      <c r="I9" s="88">
        <f>IF(COUNTIF(J9:AW9,"&lt;&gt;")=0,"",SUMPRODUCT(((Recommendations[ImplStatus]="Implemented")+(Recommendations[ImplStatus]="Compensated"))*ISNUMBER(MATCH(Recommendations[Id],J9:AW9,0)))/COUNTIF(J9:AW9,"&lt;&gt;"))</f>
        <v>0</v>
      </c>
      <c r="J9" s="90" t="s">
        <v>64</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523</v>
      </c>
      <c r="B10" s="81" t="s">
        <v>530</v>
      </c>
      <c r="C10" s="83" t="s">
        <v>531</v>
      </c>
      <c r="D10" s="85" t="s">
        <v>532</v>
      </c>
      <c r="E10" s="85" t="s">
        <v>533</v>
      </c>
      <c r="F10" s="86" t="s">
        <v>529</v>
      </c>
      <c r="G10" s="86" t="s">
        <v>504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523</v>
      </c>
      <c r="B11" s="81" t="s">
        <v>534</v>
      </c>
      <c r="C11" s="83" t="s">
        <v>535</v>
      </c>
      <c r="D11" s="85" t="s">
        <v>536</v>
      </c>
      <c r="E11" s="85" t="s">
        <v>537</v>
      </c>
      <c r="F11" s="86" t="s">
        <v>529</v>
      </c>
      <c r="G11" s="86" t="s">
        <v>509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523</v>
      </c>
      <c r="B12" s="81" t="s">
        <v>538</v>
      </c>
      <c r="C12" s="83" t="s">
        <v>539</v>
      </c>
      <c r="D12" s="85" t="s">
        <v>540</v>
      </c>
      <c r="E12" s="85" t="s">
        <v>541</v>
      </c>
      <c r="F12" s="86" t="s">
        <v>529</v>
      </c>
      <c r="G12" s="86" t="s">
        <v>514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523</v>
      </c>
      <c r="B13" s="81" t="s">
        <v>542</v>
      </c>
      <c r="C13" s="83" t="s">
        <v>543</v>
      </c>
      <c r="D13" s="85" t="s">
        <v>544</v>
      </c>
      <c r="E13" s="85" t="s">
        <v>545</v>
      </c>
      <c r="F13" s="86" t="s">
        <v>529</v>
      </c>
      <c r="G13" s="86" t="s">
        <v>546</v>
      </c>
      <c r="H13" s="86">
        <v>2</v>
      </c>
      <c r="I13" s="88">
        <f>IF(COUNTIF(J13:AW13,"&lt;&gt;")=0,"",SUMPRODUCT(((Recommendations[ImplStatus]="Implemented")+(Recommendations[ImplStatus]="Compensated"))*ISNUMBER(MATCH(Recommendations[Id],J13:AW13,0)))/COUNTIF(J13:AW13,"&lt;&gt;"))</f>
        <v>0</v>
      </c>
      <c r="J13" s="90" t="s">
        <v>43</v>
      </c>
      <c r="K13" s="90" t="s">
        <v>84</v>
      </c>
      <c r="L13" s="90" t="s">
        <v>142</v>
      </c>
      <c r="M13" s="90" t="s">
        <v>172</v>
      </c>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523</v>
      </c>
      <c r="B14" s="81" t="s">
        <v>547</v>
      </c>
      <c r="C14" s="83" t="s">
        <v>548</v>
      </c>
      <c r="D14" s="85" t="s">
        <v>549</v>
      </c>
      <c r="E14" s="85" t="s">
        <v>550</v>
      </c>
      <c r="F14" s="86" t="s">
        <v>529</v>
      </c>
      <c r="G14" s="86" t="s">
        <v>546</v>
      </c>
      <c r="H14" s="86">
        <v>2</v>
      </c>
      <c r="I14" s="88">
        <f>IF(COUNTIF(J14:AW14,"&lt;&gt;")=0,"",SUMPRODUCT(((Recommendations[ImplStatus]="Implemented")+(Recommendations[ImplStatus]="Compensated"))*ISNUMBER(MATCH(Recommendations[Id],J14:AW14,0)))/COUNTIF(J14:AW14,"&lt;&gt;"))</f>
        <v>0</v>
      </c>
      <c r="J14" s="90" t="s">
        <v>43</v>
      </c>
      <c r="K14" s="90" t="s">
        <v>142</v>
      </c>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523</v>
      </c>
      <c r="B15" s="81" t="s">
        <v>551</v>
      </c>
      <c r="C15" s="83" t="s">
        <v>552</v>
      </c>
      <c r="D15" s="85" t="s">
        <v>553</v>
      </c>
      <c r="E15" s="85" t="s">
        <v>554</v>
      </c>
      <c r="F15" s="86" t="s">
        <v>529</v>
      </c>
      <c r="G15" s="86" t="s">
        <v>546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555</v>
      </c>
      <c r="B16" s="80">
        <v>3</v>
      </c>
      <c r="C16" s="82" t="s">
        <v>19</v>
      </c>
      <c r="D16" s="84" t="s">
        <v>556</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555</v>
      </c>
      <c r="B17" s="81" t="s">
        <v>557</v>
      </c>
      <c r="C17" s="83" t="s">
        <v>558</v>
      </c>
      <c r="D17" s="85" t="s">
        <v>559</v>
      </c>
      <c r="E17" s="85" t="s">
        <v>560</v>
      </c>
      <c r="F17" s="86" t="s">
        <v>561</v>
      </c>
      <c r="G17" s="86" t="s">
        <v>562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555</v>
      </c>
      <c r="B18" s="81" t="s">
        <v>563</v>
      </c>
      <c r="C18" s="83" t="s">
        <v>564</v>
      </c>
      <c r="D18" s="85" t="s">
        <v>565</v>
      </c>
      <c r="E18" s="85" t="s">
        <v>566</v>
      </c>
      <c r="F18" s="86" t="s">
        <v>561</v>
      </c>
      <c r="G18" s="86" t="s">
        <v>504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555</v>
      </c>
      <c r="B19" s="81" t="s">
        <v>567</v>
      </c>
      <c r="C19" s="83" t="s">
        <v>568</v>
      </c>
      <c r="D19" s="85" t="s">
        <v>569</v>
      </c>
      <c r="E19" s="85" t="s">
        <v>570</v>
      </c>
      <c r="F19" s="86" t="s">
        <v>561</v>
      </c>
      <c r="G19" s="86" t="s">
        <v>546</v>
      </c>
      <c r="H19" s="86">
        <v>1</v>
      </c>
      <c r="I19" s="88">
        <f>IF(COUNTIF(J19:AW19,"&lt;&gt;")=0,"",SUMPRODUCT(((Recommendations[ImplStatus]="Implemented")+(Recommendations[ImplStatus]="Compensated"))*ISNUMBER(MATCH(Recommendations[Id],J19:AW19,0)))/COUNTIF(J19:AW19,"&lt;&gt;"))</f>
        <v>0</v>
      </c>
      <c r="J19" s="90" t="s">
        <v>119</v>
      </c>
      <c r="K19" s="90" t="s">
        <v>124</v>
      </c>
      <c r="L19" s="90" t="s">
        <v>128</v>
      </c>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555</v>
      </c>
      <c r="B20" s="81" t="s">
        <v>571</v>
      </c>
      <c r="C20" s="83" t="s">
        <v>572</v>
      </c>
      <c r="D20" s="85" t="s">
        <v>573</v>
      </c>
      <c r="E20" s="85" t="s">
        <v>574</v>
      </c>
      <c r="F20" s="86" t="s">
        <v>561</v>
      </c>
      <c r="G20" s="86" t="s">
        <v>546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555</v>
      </c>
      <c r="B21" s="81" t="s">
        <v>575</v>
      </c>
      <c r="C21" s="83" t="s">
        <v>576</v>
      </c>
      <c r="D21" s="85" t="s">
        <v>577</v>
      </c>
      <c r="E21" s="85" t="s">
        <v>578</v>
      </c>
      <c r="F21" s="86" t="s">
        <v>561</v>
      </c>
      <c r="G21" s="86" t="s">
        <v>546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555</v>
      </c>
      <c r="B22" s="81" t="s">
        <v>579</v>
      </c>
      <c r="C22" s="83" t="s">
        <v>580</v>
      </c>
      <c r="D22" s="85" t="s">
        <v>581</v>
      </c>
      <c r="E22" s="85" t="s">
        <v>582</v>
      </c>
      <c r="F22" s="86" t="s">
        <v>561</v>
      </c>
      <c r="G22" s="86" t="s">
        <v>546</v>
      </c>
      <c r="H22" s="86">
        <v>1</v>
      </c>
      <c r="I22" s="88">
        <f>IF(COUNTIF(J22:AW22,"&lt;&gt;")=0,"",SUMPRODUCT(((Recommendations[ImplStatus]="Implemented")+(Recommendations[ImplStatus]="Compensated"))*ISNUMBER(MATCH(Recommendations[Id],J22:AW22,0)))/COUNTIF(J22:AW22,"&lt;&gt;"))</f>
        <v>0</v>
      </c>
      <c r="J22" s="90" t="s">
        <v>53</v>
      </c>
      <c r="K22" s="90" t="s">
        <v>58</v>
      </c>
      <c r="L22" s="90" t="s">
        <v>69</v>
      </c>
      <c r="M22" s="90" t="s">
        <v>94</v>
      </c>
      <c r="N22" s="90" t="s">
        <v>187</v>
      </c>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555</v>
      </c>
      <c r="B23" s="81" t="s">
        <v>583</v>
      </c>
      <c r="C23" s="83" t="s">
        <v>584</v>
      </c>
      <c r="D23" s="85" t="s">
        <v>585</v>
      </c>
      <c r="E23" s="85" t="s">
        <v>586</v>
      </c>
      <c r="F23" s="86" t="s">
        <v>561</v>
      </c>
      <c r="G23" s="86" t="s">
        <v>504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555</v>
      </c>
      <c r="B24" s="81" t="s">
        <v>587</v>
      </c>
      <c r="C24" s="83" t="s">
        <v>588</v>
      </c>
      <c r="D24" s="85" t="s">
        <v>589</v>
      </c>
      <c r="E24" s="85" t="s">
        <v>590</v>
      </c>
      <c r="F24" s="86" t="s">
        <v>561</v>
      </c>
      <c r="G24" s="86" t="s">
        <v>504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555</v>
      </c>
      <c r="B25" s="81" t="s">
        <v>591</v>
      </c>
      <c r="C25" s="83" t="s">
        <v>592</v>
      </c>
      <c r="D25" s="85" t="s">
        <v>593</v>
      </c>
      <c r="E25" s="85" t="s">
        <v>594</v>
      </c>
      <c r="F25" s="86" t="s">
        <v>561</v>
      </c>
      <c r="G25" s="86" t="s">
        <v>546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555</v>
      </c>
      <c r="B26" s="81" t="s">
        <v>595</v>
      </c>
      <c r="C26" s="83" t="s">
        <v>596</v>
      </c>
      <c r="D26" s="85" t="s">
        <v>597</v>
      </c>
      <c r="E26" s="85" t="s">
        <v>598</v>
      </c>
      <c r="F26" s="86" t="s">
        <v>561</v>
      </c>
      <c r="G26" s="86" t="s">
        <v>546</v>
      </c>
      <c r="H26" s="86">
        <v>2</v>
      </c>
      <c r="I26" s="88">
        <f>IF(COUNTIF(J26:AW26,"&lt;&gt;")=0,"",SUMPRODUCT(((Recommendations[ImplStatus]="Implemented")+(Recommendations[ImplStatus]="Compensated"))*ISNUMBER(MATCH(Recommendations[Id],J26:AW26,0)))/COUNTIF(J26:AW26,"&lt;&gt;"))</f>
        <v>0</v>
      </c>
      <c r="J26" s="90" t="s">
        <v>137</v>
      </c>
      <c r="K26" s="90" t="s">
        <v>202</v>
      </c>
      <c r="L26" s="90" t="s">
        <v>212</v>
      </c>
      <c r="M26" s="90" t="s">
        <v>217</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555</v>
      </c>
      <c r="B27" s="81" t="s">
        <v>599</v>
      </c>
      <c r="C27" s="83" t="s">
        <v>600</v>
      </c>
      <c r="D27" s="85" t="s">
        <v>601</v>
      </c>
      <c r="E27" s="85" t="s">
        <v>602</v>
      </c>
      <c r="F27" s="86" t="s">
        <v>561</v>
      </c>
      <c r="G27" s="86" t="s">
        <v>546</v>
      </c>
      <c r="H27" s="86">
        <v>2</v>
      </c>
      <c r="I27" s="88">
        <f>IF(COUNTIF(J27:AW27,"&lt;&gt;")=0,"",SUMPRODUCT(((Recommendations[ImplStatus]="Implemented")+(Recommendations[ImplStatus]="Compensated"))*ISNUMBER(MATCH(Recommendations[Id],J27:AW27,0)))/COUNTIF(J27:AW27,"&lt;&gt;"))</f>
        <v>0</v>
      </c>
      <c r="J27" s="90" t="s">
        <v>53</v>
      </c>
      <c r="K27" s="90" t="s">
        <v>58</v>
      </c>
      <c r="L27" s="90" t="s">
        <v>69</v>
      </c>
      <c r="M27" s="90" t="s">
        <v>187</v>
      </c>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555</v>
      </c>
      <c r="B28" s="81" t="s">
        <v>603</v>
      </c>
      <c r="C28" s="83" t="s">
        <v>604</v>
      </c>
      <c r="D28" s="85" t="s">
        <v>605</v>
      </c>
      <c r="E28" s="85" t="s">
        <v>606</v>
      </c>
      <c r="F28" s="86" t="s">
        <v>561</v>
      </c>
      <c r="G28" s="86" t="s">
        <v>546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555</v>
      </c>
      <c r="B29" s="81" t="s">
        <v>607</v>
      </c>
      <c r="C29" s="83" t="s">
        <v>608</v>
      </c>
      <c r="D29" s="85" t="s">
        <v>609</v>
      </c>
      <c r="E29" s="85" t="s">
        <v>610</v>
      </c>
      <c r="F29" s="86" t="s">
        <v>561</v>
      </c>
      <c r="G29" s="86" t="s">
        <v>546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555</v>
      </c>
      <c r="B30" s="81" t="s">
        <v>611</v>
      </c>
      <c r="C30" s="83" t="s">
        <v>612</v>
      </c>
      <c r="D30" s="85" t="s">
        <v>613</v>
      </c>
      <c r="E30" s="85" t="s">
        <v>614</v>
      </c>
      <c r="F30" s="86" t="s">
        <v>561</v>
      </c>
      <c r="G30" s="86" t="s">
        <v>514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615</v>
      </c>
      <c r="B31" s="80">
        <v>4</v>
      </c>
      <c r="C31" s="82" t="s">
        <v>19</v>
      </c>
      <c r="D31" s="84" t="s">
        <v>616</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615</v>
      </c>
      <c r="B32" s="81" t="s">
        <v>617</v>
      </c>
      <c r="C32" s="83" t="s">
        <v>618</v>
      </c>
      <c r="D32" s="85" t="s">
        <v>619</v>
      </c>
      <c r="E32" s="85" t="s">
        <v>620</v>
      </c>
      <c r="F32" s="86" t="s">
        <v>621</v>
      </c>
      <c r="G32" s="86" t="s">
        <v>562</v>
      </c>
      <c r="H32" s="86">
        <v>1</v>
      </c>
      <c r="I32" s="88">
        <f>IF(COUNTIF(J32:AW32,"&lt;&gt;")=0,"",SUMPRODUCT(((Recommendations[ImplStatus]="Implemented")+(Recommendations[ImplStatus]="Compensated"))*ISNUMBER(MATCH(Recommendations[Id],J32:AW32,0)))/COUNTIF(J32:AW32,"&lt;&gt;"))</f>
        <v>0</v>
      </c>
      <c r="J32" s="90" t="s">
        <v>162</v>
      </c>
      <c r="K32" s="90" t="s">
        <v>177</v>
      </c>
      <c r="L32" s="90" t="s">
        <v>207</v>
      </c>
      <c r="M32" s="90" t="s">
        <v>227</v>
      </c>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615</v>
      </c>
      <c r="B33" s="81" t="s">
        <v>622</v>
      </c>
      <c r="C33" s="83" t="s">
        <v>623</v>
      </c>
      <c r="D33" s="85" t="s">
        <v>624</v>
      </c>
      <c r="E33" s="85" t="s">
        <v>625</v>
      </c>
      <c r="F33" s="86" t="s">
        <v>621</v>
      </c>
      <c r="G33" s="86" t="s">
        <v>562</v>
      </c>
      <c r="H33" s="86">
        <v>1</v>
      </c>
      <c r="I33" s="88">
        <f>IF(COUNTIF(J33:AW33,"&lt;&gt;")=0,"",SUMPRODUCT(((Recommendations[ImplStatus]="Implemented")+(Recommendations[ImplStatus]="Compensated"))*ISNUMBER(MATCH(Recommendations[Id],J33:AW33,0)))/COUNTIF(J33:AW33,"&lt;&gt;"))</f>
        <v>0</v>
      </c>
      <c r="J33" s="90" t="s">
        <v>162</v>
      </c>
      <c r="K33" s="90" t="s">
        <v>177</v>
      </c>
      <c r="L33" s="90" t="s">
        <v>207</v>
      </c>
      <c r="M33" s="90" t="s">
        <v>227</v>
      </c>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615</v>
      </c>
      <c r="B34" s="81" t="s">
        <v>626</v>
      </c>
      <c r="C34" s="83" t="s">
        <v>627</v>
      </c>
      <c r="D34" s="85" t="s">
        <v>628</v>
      </c>
      <c r="E34" s="85" t="s">
        <v>629</v>
      </c>
      <c r="F34" s="86" t="s">
        <v>503</v>
      </c>
      <c r="G34" s="86" t="s">
        <v>546</v>
      </c>
      <c r="H34" s="86">
        <v>1</v>
      </c>
      <c r="I34" s="88">
        <f>IF(COUNTIF(J34:AW34,"&lt;&gt;")=0,"",SUMPRODUCT(((Recommendations[ImplStatus]="Implemented")+(Recommendations[ImplStatus]="Compensated"))*ISNUMBER(MATCH(Recommendations[Id],J34:AW34,0)))/COUNTIF(J34:AW34,"&lt;&gt;"))</f>
        <v>0</v>
      </c>
      <c r="J34" s="90" t="s">
        <v>28</v>
      </c>
      <c r="K34" s="90" t="s">
        <v>33</v>
      </c>
      <c r="L34" s="90" t="s">
        <v>75</v>
      </c>
      <c r="M34" s="90" t="s">
        <v>80</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615</v>
      </c>
      <c r="B35" s="81" t="s">
        <v>630</v>
      </c>
      <c r="C35" s="83" t="s">
        <v>631</v>
      </c>
      <c r="D35" s="85" t="s">
        <v>632</v>
      </c>
      <c r="E35" s="85" t="s">
        <v>633</v>
      </c>
      <c r="F35" s="86" t="s">
        <v>503</v>
      </c>
      <c r="G35" s="86" t="s">
        <v>546</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615</v>
      </c>
      <c r="B36" s="81" t="s">
        <v>634</v>
      </c>
      <c r="C36" s="83" t="s">
        <v>635</v>
      </c>
      <c r="D36" s="85" t="s">
        <v>636</v>
      </c>
      <c r="E36" s="85" t="s">
        <v>637</v>
      </c>
      <c r="F36" s="86" t="s">
        <v>503</v>
      </c>
      <c r="G36" s="86" t="s">
        <v>546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615</v>
      </c>
      <c r="B37" s="81" t="s">
        <v>638</v>
      </c>
      <c r="C37" s="83" t="s">
        <v>639</v>
      </c>
      <c r="D37" s="85" t="s">
        <v>640</v>
      </c>
      <c r="E37" s="85" t="s">
        <v>641</v>
      </c>
      <c r="F37" s="86" t="s">
        <v>503</v>
      </c>
      <c r="G37" s="86" t="s">
        <v>546</v>
      </c>
      <c r="H37" s="86">
        <v>1</v>
      </c>
      <c r="I37" s="88">
        <f>IF(COUNTIF(J37:AW37,"&lt;&gt;")=0,"",SUMPRODUCT(((Recommendations[ImplStatus]="Implemented")+(Recommendations[ImplStatus]="Compensated"))*ISNUMBER(MATCH(Recommendations[Id],J37:AW37,0)))/COUNTIF(J37:AW37,"&lt;&gt;"))</f>
        <v>0</v>
      </c>
      <c r="J37" s="90" t="s">
        <v>64</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615</v>
      </c>
      <c r="B38" s="81" t="s">
        <v>642</v>
      </c>
      <c r="C38" s="83" t="s">
        <v>643</v>
      </c>
      <c r="D38" s="85" t="s">
        <v>644</v>
      </c>
      <c r="E38" s="85" t="s">
        <v>645</v>
      </c>
      <c r="F38" s="86" t="s">
        <v>646</v>
      </c>
      <c r="G38" s="86" t="s">
        <v>546</v>
      </c>
      <c r="H38" s="86">
        <v>1</v>
      </c>
      <c r="I38" s="88">
        <f>IF(COUNTIF(J38:AW38,"&lt;&gt;")=0,"",SUMPRODUCT(((Recommendations[ImplStatus]="Implemented")+(Recommendations[ImplStatus]="Compensated"))*ISNUMBER(MATCH(Recommendations[Id],J38:AW38,0)))/COUNTIF(J38:AW38,"&lt;&gt;"))</f>
        <v>0</v>
      </c>
      <c r="J38" s="90" t="s">
        <v>13</v>
      </c>
      <c r="K38" s="90" t="s">
        <v>23</v>
      </c>
      <c r="L38" s="90" t="s">
        <v>89</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615</v>
      </c>
      <c r="B39" s="81" t="s">
        <v>647</v>
      </c>
      <c r="C39" s="83" t="s">
        <v>648</v>
      </c>
      <c r="D39" s="85" t="s">
        <v>649</v>
      </c>
      <c r="E39" s="85" t="s">
        <v>650</v>
      </c>
      <c r="F39" s="86" t="s">
        <v>503</v>
      </c>
      <c r="G39" s="86" t="s">
        <v>546</v>
      </c>
      <c r="H39" s="86">
        <v>2</v>
      </c>
      <c r="I39" s="88">
        <f>IF(COUNTIF(J39:AW39,"&lt;&gt;")=0,"",SUMPRODUCT(((Recommendations[ImplStatus]="Implemented")+(Recommendations[ImplStatus]="Compensated"))*ISNUMBER(MATCH(Recommendations[Id],J39:AW39,0)))/COUNTIF(J39:AW39,"&lt;&gt;"))</f>
        <v>0</v>
      </c>
      <c r="J39" s="90" t="s">
        <v>84</v>
      </c>
      <c r="K39" s="90" t="s">
        <v>114</v>
      </c>
      <c r="L39" s="90" t="s">
        <v>197</v>
      </c>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615</v>
      </c>
      <c r="B40" s="81" t="s">
        <v>651</v>
      </c>
      <c r="C40" s="83" t="s">
        <v>652</v>
      </c>
      <c r="D40" s="85" t="s">
        <v>653</v>
      </c>
      <c r="E40" s="85" t="s">
        <v>654</v>
      </c>
      <c r="F40" s="86" t="s">
        <v>503</v>
      </c>
      <c r="G40" s="86" t="s">
        <v>546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615</v>
      </c>
      <c r="B41" s="81" t="s">
        <v>655</v>
      </c>
      <c r="C41" s="83" t="s">
        <v>656</v>
      </c>
      <c r="D41" s="85" t="s">
        <v>657</v>
      </c>
      <c r="E41" s="85" t="s">
        <v>658</v>
      </c>
      <c r="F41" s="86" t="s">
        <v>503</v>
      </c>
      <c r="G41" s="86" t="s">
        <v>546</v>
      </c>
      <c r="H41" s="86">
        <v>2</v>
      </c>
      <c r="I41" s="88">
        <f>IF(COUNTIF(J41:AW41,"&lt;&gt;")=0,"",SUMPRODUCT(((Recommendations[ImplStatus]="Implemented")+(Recommendations[ImplStatus]="Compensated"))*ISNUMBER(MATCH(Recommendations[Id],J41:AW41,0)))/COUNTIF(J41:AW41,"&lt;&gt;"))</f>
        <v>0</v>
      </c>
      <c r="J41" s="90" t="s">
        <v>28</v>
      </c>
      <c r="K41" s="90" t="s">
        <v>33</v>
      </c>
      <c r="L41" s="90" t="s">
        <v>38</v>
      </c>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615</v>
      </c>
      <c r="B42" s="81" t="s">
        <v>659</v>
      </c>
      <c r="C42" s="83" t="s">
        <v>660</v>
      </c>
      <c r="D42" s="85" t="s">
        <v>661</v>
      </c>
      <c r="E42" s="85" t="s">
        <v>662</v>
      </c>
      <c r="F42" s="86" t="s">
        <v>561</v>
      </c>
      <c r="G42" s="86" t="s">
        <v>546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615</v>
      </c>
      <c r="B43" s="81" t="s">
        <v>663</v>
      </c>
      <c r="C43" s="83" t="s">
        <v>664</v>
      </c>
      <c r="D43" s="85" t="s">
        <v>665</v>
      </c>
      <c r="E43" s="85" t="s">
        <v>666</v>
      </c>
      <c r="F43" s="86" t="s">
        <v>561</v>
      </c>
      <c r="G43" s="86" t="s">
        <v>546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667</v>
      </c>
      <c r="B44" s="80">
        <v>5</v>
      </c>
      <c r="C44" s="82" t="s">
        <v>19</v>
      </c>
      <c r="D44" s="84" t="s">
        <v>668</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667</v>
      </c>
      <c r="B45" s="81" t="s">
        <v>669</v>
      </c>
      <c r="C45" s="83" t="s">
        <v>670</v>
      </c>
      <c r="D45" s="85" t="s">
        <v>671</v>
      </c>
      <c r="E45" s="85" t="s">
        <v>672</v>
      </c>
      <c r="F45" s="86" t="s">
        <v>646</v>
      </c>
      <c r="G45" s="86" t="s">
        <v>504</v>
      </c>
      <c r="H45" s="86">
        <v>1</v>
      </c>
      <c r="I45" s="88">
        <f>IF(COUNTIF(J45:AW45,"&lt;&gt;")=0,"",SUMPRODUCT(((Recommendations[ImplStatus]="Implemented")+(Recommendations[ImplStatus]="Compensated"))*ISNUMBER(MATCH(Recommendations[Id],J45:AW45,0)))/COUNTIF(J45:AW45,"&lt;&gt;"))</f>
        <v>0</v>
      </c>
      <c r="J45" s="90" t="s">
        <v>132</v>
      </c>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667</v>
      </c>
      <c r="B46" s="81" t="s">
        <v>673</v>
      </c>
      <c r="C46" s="83" t="s">
        <v>674</v>
      </c>
      <c r="D46" s="85" t="s">
        <v>675</v>
      </c>
      <c r="E46" s="85" t="s">
        <v>676</v>
      </c>
      <c r="F46" s="86" t="s">
        <v>646</v>
      </c>
      <c r="G46" s="86" t="s">
        <v>546</v>
      </c>
      <c r="H46" s="86">
        <v>1</v>
      </c>
      <c r="I46" s="88">
        <f>IF(COUNTIF(J46:AW46,"&lt;&gt;")=0,"",SUMPRODUCT(((Recommendations[ImplStatus]="Implemented")+(Recommendations[ImplStatus]="Compensated"))*ISNUMBER(MATCH(Recommendations[Id],J46:AW46,0)))/COUNTIF(J46:AW46,"&lt;&gt;"))</f>
        <v>0</v>
      </c>
      <c r="J46" s="90" t="s">
        <v>13</v>
      </c>
      <c r="K46" s="90" t="s">
        <v>23</v>
      </c>
      <c r="L46" s="90" t="s">
        <v>38</v>
      </c>
      <c r="M46" s="90" t="s">
        <v>89</v>
      </c>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667</v>
      </c>
      <c r="B47" s="81" t="s">
        <v>677</v>
      </c>
      <c r="C47" s="83" t="s">
        <v>678</v>
      </c>
      <c r="D47" s="85" t="s">
        <v>679</v>
      </c>
      <c r="E47" s="85" t="s">
        <v>680</v>
      </c>
      <c r="F47" s="86" t="s">
        <v>646</v>
      </c>
      <c r="G47" s="86" t="s">
        <v>546</v>
      </c>
      <c r="H47" s="86">
        <v>1</v>
      </c>
      <c r="I47" s="88">
        <f>IF(COUNTIF(J47:AW47,"&lt;&gt;")=0,"",SUMPRODUCT(((Recommendations[ImplStatus]="Implemented")+(Recommendations[ImplStatus]="Compensated"))*ISNUMBER(MATCH(Recommendations[Id],J47:AW47,0)))/COUNTIF(J47:AW47,"&lt;&gt;"))</f>
        <v>0</v>
      </c>
      <c r="J47" s="90" t="s">
        <v>132</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667</v>
      </c>
      <c r="B48" s="81" t="s">
        <v>681</v>
      </c>
      <c r="C48" s="83" t="s">
        <v>682</v>
      </c>
      <c r="D48" s="85" t="s">
        <v>683</v>
      </c>
      <c r="E48" s="85" t="s">
        <v>684</v>
      </c>
      <c r="F48" s="86" t="s">
        <v>646</v>
      </c>
      <c r="G48" s="86" t="s">
        <v>546</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667</v>
      </c>
      <c r="B49" s="81" t="s">
        <v>685</v>
      </c>
      <c r="C49" s="83" t="s">
        <v>686</v>
      </c>
      <c r="D49" s="85" t="s">
        <v>687</v>
      </c>
      <c r="E49" s="85" t="s">
        <v>688</v>
      </c>
      <c r="F49" s="86" t="s">
        <v>646</v>
      </c>
      <c r="G49" s="86" t="s">
        <v>504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667</v>
      </c>
      <c r="B50" s="81" t="s">
        <v>689</v>
      </c>
      <c r="C50" s="83" t="s">
        <v>690</v>
      </c>
      <c r="D50" s="85" t="s">
        <v>691</v>
      </c>
      <c r="E50" s="85" t="s">
        <v>692</v>
      </c>
      <c r="F50" s="86" t="s">
        <v>646</v>
      </c>
      <c r="G50" s="86" t="s">
        <v>562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693</v>
      </c>
      <c r="B51" s="80">
        <v>6</v>
      </c>
      <c r="C51" s="82" t="s">
        <v>19</v>
      </c>
      <c r="D51" s="84" t="s">
        <v>694</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693</v>
      </c>
      <c r="B52" s="81" t="s">
        <v>695</v>
      </c>
      <c r="C52" s="83" t="s">
        <v>696</v>
      </c>
      <c r="D52" s="85" t="s">
        <v>697</v>
      </c>
      <c r="E52" s="85" t="s">
        <v>698</v>
      </c>
      <c r="F52" s="86" t="s">
        <v>621</v>
      </c>
      <c r="G52" s="86" t="s">
        <v>562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693</v>
      </c>
      <c r="B53" s="81" t="s">
        <v>699</v>
      </c>
      <c r="C53" s="83" t="s">
        <v>700</v>
      </c>
      <c r="D53" s="85" t="s">
        <v>701</v>
      </c>
      <c r="E53" s="85" t="s">
        <v>702</v>
      </c>
      <c r="F53" s="86" t="s">
        <v>621</v>
      </c>
      <c r="G53" s="86" t="s">
        <v>562</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693</v>
      </c>
      <c r="B54" s="81" t="s">
        <v>703</v>
      </c>
      <c r="C54" s="83" t="s">
        <v>704</v>
      </c>
      <c r="D54" s="85" t="s">
        <v>705</v>
      </c>
      <c r="E54" s="85" t="s">
        <v>706</v>
      </c>
      <c r="F54" s="86" t="s">
        <v>646</v>
      </c>
      <c r="G54" s="86" t="s">
        <v>546</v>
      </c>
      <c r="H54" s="86">
        <v>1</v>
      </c>
      <c r="I54" s="88">
        <f>IF(COUNTIF(J54:AW54,"&lt;&gt;")=0,"",SUMPRODUCT(((Recommendations[ImplStatus]="Implemented")+(Recommendations[ImplStatus]="Compensated"))*ISNUMBER(MATCH(Recommendations[Id],J54:AW54,0)))/COUNTIF(J54:AW54,"&lt;&gt;"))</f>
        <v>0</v>
      </c>
      <c r="J54" s="90" t="s">
        <v>75</v>
      </c>
      <c r="K54" s="90" t="s">
        <v>80</v>
      </c>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693</v>
      </c>
      <c r="B55" s="81" t="s">
        <v>707</v>
      </c>
      <c r="C55" s="83" t="s">
        <v>708</v>
      </c>
      <c r="D55" s="85" t="s">
        <v>709</v>
      </c>
      <c r="E55" s="85" t="s">
        <v>710</v>
      </c>
      <c r="F55" s="86" t="s">
        <v>646</v>
      </c>
      <c r="G55" s="86" t="s">
        <v>546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693</v>
      </c>
      <c r="B56" s="81" t="s">
        <v>711</v>
      </c>
      <c r="C56" s="83" t="s">
        <v>712</v>
      </c>
      <c r="D56" s="85" t="s">
        <v>713</v>
      </c>
      <c r="E56" s="85" t="s">
        <v>714</v>
      </c>
      <c r="F56" s="86" t="s">
        <v>646</v>
      </c>
      <c r="G56" s="86" t="s">
        <v>546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693</v>
      </c>
      <c r="B57" s="81" t="s">
        <v>715</v>
      </c>
      <c r="C57" s="83" t="s">
        <v>716</v>
      </c>
      <c r="D57" s="85" t="s">
        <v>717</v>
      </c>
      <c r="E57" s="85" t="s">
        <v>718</v>
      </c>
      <c r="F57" s="86" t="s">
        <v>529</v>
      </c>
      <c r="G57" s="86" t="s">
        <v>504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693</v>
      </c>
      <c r="B58" s="81" t="s">
        <v>719</v>
      </c>
      <c r="C58" s="83" t="s">
        <v>720</v>
      </c>
      <c r="D58" s="85" t="s">
        <v>721</v>
      </c>
      <c r="E58" s="85" t="s">
        <v>722</v>
      </c>
      <c r="F58" s="86" t="s">
        <v>646</v>
      </c>
      <c r="G58" s="86" t="s">
        <v>546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693</v>
      </c>
      <c r="B59" s="81" t="s">
        <v>723</v>
      </c>
      <c r="C59" s="83" t="s">
        <v>724</v>
      </c>
      <c r="D59" s="85" t="s">
        <v>725</v>
      </c>
      <c r="E59" s="85" t="s">
        <v>726</v>
      </c>
      <c r="F59" s="86" t="s">
        <v>646</v>
      </c>
      <c r="G59" s="86" t="s">
        <v>562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727</v>
      </c>
      <c r="B60" s="80">
        <v>7</v>
      </c>
      <c r="C60" s="82" t="s">
        <v>19</v>
      </c>
      <c r="D60" s="84" t="s">
        <v>728</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727</v>
      </c>
      <c r="B61" s="81" t="s">
        <v>729</v>
      </c>
      <c r="C61" s="83" t="s">
        <v>730</v>
      </c>
      <c r="D61" s="85" t="s">
        <v>731</v>
      </c>
      <c r="E61" s="85" t="s">
        <v>732</v>
      </c>
      <c r="F61" s="86" t="s">
        <v>621</v>
      </c>
      <c r="G61" s="86" t="s">
        <v>562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727</v>
      </c>
      <c r="B62" s="81" t="s">
        <v>733</v>
      </c>
      <c r="C62" s="83" t="s">
        <v>734</v>
      </c>
      <c r="D62" s="85" t="s">
        <v>735</v>
      </c>
      <c r="E62" s="85" t="s">
        <v>736</v>
      </c>
      <c r="F62" s="86" t="s">
        <v>621</v>
      </c>
      <c r="G62" s="86" t="s">
        <v>562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727</v>
      </c>
      <c r="B63" s="81" t="s">
        <v>737</v>
      </c>
      <c r="C63" s="83" t="s">
        <v>738</v>
      </c>
      <c r="D63" s="85" t="s">
        <v>739</v>
      </c>
      <c r="E63" s="85" t="s">
        <v>740</v>
      </c>
      <c r="F63" s="86" t="s">
        <v>529</v>
      </c>
      <c r="G63" s="86" t="s">
        <v>546</v>
      </c>
      <c r="H63" s="86">
        <v>1</v>
      </c>
      <c r="I63" s="88">
        <f>IF(COUNTIF(J63:AW63,"&lt;&gt;")=0,"",SUMPRODUCT(((Recommendations[ImplStatus]="Implemented")+(Recommendations[ImplStatus]="Compensated"))*ISNUMBER(MATCH(Recommendations[Id],J63:AW63,0)))/COUNTIF(J63:AW63,"&lt;&gt;"))</f>
        <v>0</v>
      </c>
      <c r="J63" s="90" t="s">
        <v>222</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727</v>
      </c>
      <c r="B64" s="81" t="s">
        <v>741</v>
      </c>
      <c r="C64" s="83" t="s">
        <v>742</v>
      </c>
      <c r="D64" s="85" t="s">
        <v>743</v>
      </c>
      <c r="E64" s="85" t="s">
        <v>744</v>
      </c>
      <c r="F64" s="86" t="s">
        <v>529</v>
      </c>
      <c r="G64" s="86" t="s">
        <v>546</v>
      </c>
      <c r="H64" s="86">
        <v>1</v>
      </c>
      <c r="I64" s="88">
        <f>IF(COUNTIF(J64:AW64,"&lt;&gt;")=0,"",SUMPRODUCT(((Recommendations[ImplStatus]="Implemented")+(Recommendations[ImplStatus]="Compensated"))*ISNUMBER(MATCH(Recommendations[Id],J64:AW64,0)))/COUNTIF(J64:AW64,"&lt;&gt;"))</f>
        <v>0</v>
      </c>
      <c r="J64" s="90" t="s">
        <v>222</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727</v>
      </c>
      <c r="B65" s="81" t="s">
        <v>745</v>
      </c>
      <c r="C65" s="83" t="s">
        <v>746</v>
      </c>
      <c r="D65" s="85" t="s">
        <v>747</v>
      </c>
      <c r="E65" s="85" t="s">
        <v>748</v>
      </c>
      <c r="F65" s="86" t="s">
        <v>529</v>
      </c>
      <c r="G65" s="86" t="s">
        <v>504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727</v>
      </c>
      <c r="B66" s="81" t="s">
        <v>749</v>
      </c>
      <c r="C66" s="83" t="s">
        <v>750</v>
      </c>
      <c r="D66" s="85" t="s">
        <v>751</v>
      </c>
      <c r="E66" s="85" t="s">
        <v>752</v>
      </c>
      <c r="F66" s="86" t="s">
        <v>529</v>
      </c>
      <c r="G66" s="86" t="s">
        <v>504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727</v>
      </c>
      <c r="B67" s="81" t="s">
        <v>753</v>
      </c>
      <c r="C67" s="83" t="s">
        <v>754</v>
      </c>
      <c r="D67" s="85" t="s">
        <v>755</v>
      </c>
      <c r="E67" s="85" t="s">
        <v>756</v>
      </c>
      <c r="F67" s="86" t="s">
        <v>529</v>
      </c>
      <c r="G67" s="86" t="s">
        <v>509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757</v>
      </c>
      <c r="B68" s="80">
        <v>8</v>
      </c>
      <c r="C68" s="82" t="s">
        <v>19</v>
      </c>
      <c r="D68" s="84" t="s">
        <v>758</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757</v>
      </c>
      <c r="B69" s="81" t="s">
        <v>759</v>
      </c>
      <c r="C69" s="83" t="s">
        <v>760</v>
      </c>
      <c r="D69" s="85" t="s">
        <v>761</v>
      </c>
      <c r="E69" s="85" t="s">
        <v>762</v>
      </c>
      <c r="F69" s="86" t="s">
        <v>621</v>
      </c>
      <c r="G69" s="86" t="s">
        <v>562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757</v>
      </c>
      <c r="B70" s="81" t="s">
        <v>763</v>
      </c>
      <c r="C70" s="83" t="s">
        <v>764</v>
      </c>
      <c r="D70" s="85" t="s">
        <v>765</v>
      </c>
      <c r="E70" s="85" t="s">
        <v>766</v>
      </c>
      <c r="F70" s="86" t="s">
        <v>561</v>
      </c>
      <c r="G70" s="86" t="s">
        <v>514</v>
      </c>
      <c r="H70" s="86">
        <v>1</v>
      </c>
      <c r="I70" s="88">
        <f>IF(COUNTIF(J70:AW70,"&lt;&gt;")=0,"",SUMPRODUCT(((Recommendations[ImplStatus]="Implemented")+(Recommendations[ImplStatus]="Compensated"))*ISNUMBER(MATCH(Recommendations[Id],J70:AW70,0)))/COUNTIF(J70:AW70,"&lt;&gt;"))</f>
        <v>0</v>
      </c>
      <c r="J70" s="90" t="s">
        <v>157</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757</v>
      </c>
      <c r="B71" s="81" t="s">
        <v>767</v>
      </c>
      <c r="C71" s="83" t="s">
        <v>768</v>
      </c>
      <c r="D71" s="85" t="s">
        <v>769</v>
      </c>
      <c r="E71" s="85" t="s">
        <v>770</v>
      </c>
      <c r="F71" s="86" t="s">
        <v>561</v>
      </c>
      <c r="G71" s="86" t="s">
        <v>546</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757</v>
      </c>
      <c r="B72" s="81" t="s">
        <v>771</v>
      </c>
      <c r="C72" s="83" t="s">
        <v>772</v>
      </c>
      <c r="D72" s="85" t="s">
        <v>773</v>
      </c>
      <c r="E72" s="85" t="s">
        <v>774</v>
      </c>
      <c r="F72" s="86" t="s">
        <v>775</v>
      </c>
      <c r="G72" s="86" t="s">
        <v>546</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757</v>
      </c>
      <c r="B73" s="81" t="s">
        <v>776</v>
      </c>
      <c r="C73" s="83" t="s">
        <v>777</v>
      </c>
      <c r="D73" s="85" t="s">
        <v>778</v>
      </c>
      <c r="E73" s="85" t="s">
        <v>779</v>
      </c>
      <c r="F73" s="86" t="s">
        <v>561</v>
      </c>
      <c r="G73" s="86" t="s">
        <v>514</v>
      </c>
      <c r="H73" s="86">
        <v>2</v>
      </c>
      <c r="I73" s="88">
        <f>IF(COUNTIF(J73:AW73,"&lt;&gt;")=0,"",SUMPRODUCT(((Recommendations[ImplStatus]="Implemented")+(Recommendations[ImplStatus]="Compensated"))*ISNUMBER(MATCH(Recommendations[Id],J73:AW73,0)))/COUNTIF(J73:AW73,"&lt;&gt;"))</f>
        <v>0</v>
      </c>
      <c r="J73" s="90" t="s">
        <v>157</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757</v>
      </c>
      <c r="B74" s="81" t="s">
        <v>780</v>
      </c>
      <c r="C74" s="83" t="s">
        <v>781</v>
      </c>
      <c r="D74" s="85" t="s">
        <v>782</v>
      </c>
      <c r="E74" s="85" t="s">
        <v>783</v>
      </c>
      <c r="F74" s="86" t="s">
        <v>561</v>
      </c>
      <c r="G74" s="86" t="s">
        <v>514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757</v>
      </c>
      <c r="B75" s="81" t="s">
        <v>784</v>
      </c>
      <c r="C75" s="83" t="s">
        <v>785</v>
      </c>
      <c r="D75" s="85" t="s">
        <v>786</v>
      </c>
      <c r="E75" s="85" t="s">
        <v>787</v>
      </c>
      <c r="F75" s="86" t="s">
        <v>561</v>
      </c>
      <c r="G75" s="86" t="s">
        <v>514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757</v>
      </c>
      <c r="B76" s="81" t="s">
        <v>788</v>
      </c>
      <c r="C76" s="83" t="s">
        <v>789</v>
      </c>
      <c r="D76" s="85" t="s">
        <v>790</v>
      </c>
      <c r="E76" s="85" t="s">
        <v>791</v>
      </c>
      <c r="F76" s="86" t="s">
        <v>561</v>
      </c>
      <c r="G76" s="86" t="s">
        <v>514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757</v>
      </c>
      <c r="B77" s="81" t="s">
        <v>792</v>
      </c>
      <c r="C77" s="83" t="s">
        <v>793</v>
      </c>
      <c r="D77" s="85" t="s">
        <v>794</v>
      </c>
      <c r="E77" s="85" t="s">
        <v>795</v>
      </c>
      <c r="F77" s="86" t="s">
        <v>561</v>
      </c>
      <c r="G77" s="86" t="s">
        <v>514</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757</v>
      </c>
      <c r="B78" s="81" t="s">
        <v>796</v>
      </c>
      <c r="C78" s="83" t="s">
        <v>797</v>
      </c>
      <c r="D78" s="85" t="s">
        <v>798</v>
      </c>
      <c r="E78" s="85" t="s">
        <v>799</v>
      </c>
      <c r="F78" s="86" t="s">
        <v>561</v>
      </c>
      <c r="G78" s="86" t="s">
        <v>546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757</v>
      </c>
      <c r="B79" s="81" t="s">
        <v>800</v>
      </c>
      <c r="C79" s="83" t="s">
        <v>801</v>
      </c>
      <c r="D79" s="85" t="s">
        <v>802</v>
      </c>
      <c r="E79" s="85" t="s">
        <v>803</v>
      </c>
      <c r="F79" s="86" t="s">
        <v>561</v>
      </c>
      <c r="G79" s="86" t="s">
        <v>514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757</v>
      </c>
      <c r="B80" s="81" t="s">
        <v>804</v>
      </c>
      <c r="C80" s="83" t="s">
        <v>805</v>
      </c>
      <c r="D80" s="85" t="s">
        <v>806</v>
      </c>
      <c r="E80" s="85" t="s">
        <v>807</v>
      </c>
      <c r="F80" s="86" t="s">
        <v>561</v>
      </c>
      <c r="G80" s="86" t="s">
        <v>514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808</v>
      </c>
      <c r="B81" s="80">
        <v>9</v>
      </c>
      <c r="C81" s="82" t="s">
        <v>19</v>
      </c>
      <c r="D81" s="84" t="s">
        <v>809</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808</v>
      </c>
      <c r="B82" s="81" t="s">
        <v>810</v>
      </c>
      <c r="C82" s="83" t="s">
        <v>811</v>
      </c>
      <c r="D82" s="85" t="s">
        <v>812</v>
      </c>
      <c r="E82" s="85" t="s">
        <v>813</v>
      </c>
      <c r="F82" s="86" t="s">
        <v>529</v>
      </c>
      <c r="G82" s="86" t="s">
        <v>546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808</v>
      </c>
      <c r="B83" s="81" t="s">
        <v>814</v>
      </c>
      <c r="C83" s="83" t="s">
        <v>815</v>
      </c>
      <c r="D83" s="85" t="s">
        <v>816</v>
      </c>
      <c r="E83" s="85" t="s">
        <v>817</v>
      </c>
      <c r="F83" s="86" t="s">
        <v>503</v>
      </c>
      <c r="G83" s="86" t="s">
        <v>546</v>
      </c>
      <c r="H83" s="86">
        <v>1</v>
      </c>
      <c r="I83" s="88">
        <f>IF(COUNTIF(J83:AW83,"&lt;&gt;")=0,"",SUMPRODUCT(((Recommendations[ImplStatus]="Implemented")+(Recommendations[ImplStatus]="Compensated"))*ISNUMBER(MATCH(Recommendations[Id],J83:AW83,0)))/COUNTIF(J83:AW83,"&lt;&gt;"))</f>
        <v>0</v>
      </c>
      <c r="J83" s="90" t="s">
        <v>172</v>
      </c>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808</v>
      </c>
      <c r="B84" s="81" t="s">
        <v>818</v>
      </c>
      <c r="C84" s="83" t="s">
        <v>819</v>
      </c>
      <c r="D84" s="85" t="s">
        <v>820</v>
      </c>
      <c r="E84" s="85" t="s">
        <v>821</v>
      </c>
      <c r="F84" s="86" t="s">
        <v>775</v>
      </c>
      <c r="G84" s="86" t="s">
        <v>546</v>
      </c>
      <c r="H84" s="86">
        <v>2</v>
      </c>
      <c r="I84" s="88">
        <f>IF(COUNTIF(J84:AW84,"&lt;&gt;")=0,"",SUMPRODUCT(((Recommendations[ImplStatus]="Implemented")+(Recommendations[ImplStatus]="Compensated"))*ISNUMBER(MATCH(Recommendations[Id],J84:AW84,0)))/COUNTIF(J84:AW84,"&lt;&gt;"))</f>
        <v>0</v>
      </c>
      <c r="J84" s="90" t="s">
        <v>172</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808</v>
      </c>
      <c r="B85" s="81" t="s">
        <v>822</v>
      </c>
      <c r="C85" s="83" t="s">
        <v>823</v>
      </c>
      <c r="D85" s="85" t="s">
        <v>824</v>
      </c>
      <c r="E85" s="85" t="s">
        <v>825</v>
      </c>
      <c r="F85" s="86" t="s">
        <v>529</v>
      </c>
      <c r="G85" s="86" t="s">
        <v>546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808</v>
      </c>
      <c r="B86" s="81" t="s">
        <v>826</v>
      </c>
      <c r="C86" s="83" t="s">
        <v>827</v>
      </c>
      <c r="D86" s="85" t="s">
        <v>828</v>
      </c>
      <c r="E86" s="85" t="s">
        <v>829</v>
      </c>
      <c r="F86" s="86" t="s">
        <v>775</v>
      </c>
      <c r="G86" s="86" t="s">
        <v>546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808</v>
      </c>
      <c r="B87" s="81" t="s">
        <v>830</v>
      </c>
      <c r="C87" s="83" t="s">
        <v>831</v>
      </c>
      <c r="D87" s="85" t="s">
        <v>832</v>
      </c>
      <c r="E87" s="85" t="s">
        <v>833</v>
      </c>
      <c r="F87" s="86" t="s">
        <v>775</v>
      </c>
      <c r="G87" s="86" t="s">
        <v>546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808</v>
      </c>
      <c r="B88" s="81" t="s">
        <v>834</v>
      </c>
      <c r="C88" s="83" t="s">
        <v>835</v>
      </c>
      <c r="D88" s="85" t="s">
        <v>836</v>
      </c>
      <c r="E88" s="85" t="s">
        <v>837</v>
      </c>
      <c r="F88" s="86" t="s">
        <v>775</v>
      </c>
      <c r="G88" s="86" t="s">
        <v>546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838</v>
      </c>
      <c r="B89" s="80">
        <v>10</v>
      </c>
      <c r="C89" s="82" t="s">
        <v>19</v>
      </c>
      <c r="D89" s="84" t="s">
        <v>839</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838</v>
      </c>
      <c r="B90" s="81" t="s">
        <v>840</v>
      </c>
      <c r="C90" s="83" t="s">
        <v>841</v>
      </c>
      <c r="D90" s="85" t="s">
        <v>842</v>
      </c>
      <c r="E90" s="85" t="s">
        <v>843</v>
      </c>
      <c r="F90" s="86" t="s">
        <v>503</v>
      </c>
      <c r="G90" s="86" t="s">
        <v>514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838</v>
      </c>
      <c r="B91" s="81" t="s">
        <v>844</v>
      </c>
      <c r="C91" s="83" t="s">
        <v>845</v>
      </c>
      <c r="D91" s="85" t="s">
        <v>846</v>
      </c>
      <c r="E91" s="85" t="s">
        <v>847</v>
      </c>
      <c r="F91" s="86" t="s">
        <v>503</v>
      </c>
      <c r="G91" s="86" t="s">
        <v>546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838</v>
      </c>
      <c r="B92" s="81" t="s">
        <v>848</v>
      </c>
      <c r="C92" s="83" t="s">
        <v>849</v>
      </c>
      <c r="D92" s="85" t="s">
        <v>850</v>
      </c>
      <c r="E92" s="85" t="s">
        <v>851</v>
      </c>
      <c r="F92" s="86" t="s">
        <v>503</v>
      </c>
      <c r="G92" s="86" t="s">
        <v>546</v>
      </c>
      <c r="H92" s="86">
        <v>1</v>
      </c>
      <c r="I92" s="88">
        <f>IF(COUNTIF(J92:AW92,"&lt;&gt;")=0,"",SUMPRODUCT(((Recommendations[ImplStatus]="Implemented")+(Recommendations[ImplStatus]="Compensated"))*ISNUMBER(MATCH(Recommendations[Id],J92:AW92,0)))/COUNTIF(J92:AW92,"&lt;&gt;"))</f>
        <v>0</v>
      </c>
      <c r="J92" s="90" t="s">
        <v>94</v>
      </c>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838</v>
      </c>
      <c r="B93" s="81" t="s">
        <v>852</v>
      </c>
      <c r="C93" s="83" t="s">
        <v>853</v>
      </c>
      <c r="D93" s="85" t="s">
        <v>854</v>
      </c>
      <c r="E93" s="85" t="s">
        <v>855</v>
      </c>
      <c r="F93" s="86" t="s">
        <v>503</v>
      </c>
      <c r="G93" s="86" t="s">
        <v>514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838</v>
      </c>
      <c r="B94" s="81" t="s">
        <v>856</v>
      </c>
      <c r="C94" s="83" t="s">
        <v>857</v>
      </c>
      <c r="D94" s="85" t="s">
        <v>858</v>
      </c>
      <c r="E94" s="85" t="s">
        <v>859</v>
      </c>
      <c r="F94" s="86" t="s">
        <v>503</v>
      </c>
      <c r="G94" s="86" t="s">
        <v>546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838</v>
      </c>
      <c r="B95" s="81" t="s">
        <v>860</v>
      </c>
      <c r="C95" s="83" t="s">
        <v>861</v>
      </c>
      <c r="D95" s="85" t="s">
        <v>862</v>
      </c>
      <c r="E95" s="85" t="s">
        <v>863</v>
      </c>
      <c r="F95" s="86" t="s">
        <v>503</v>
      </c>
      <c r="G95" s="86" t="s">
        <v>546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838</v>
      </c>
      <c r="B96" s="81" t="s">
        <v>864</v>
      </c>
      <c r="C96" s="83" t="s">
        <v>865</v>
      </c>
      <c r="D96" s="85" t="s">
        <v>866</v>
      </c>
      <c r="E96" s="85" t="s">
        <v>867</v>
      </c>
      <c r="F96" s="86" t="s">
        <v>503</v>
      </c>
      <c r="G96" s="86" t="s">
        <v>514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868</v>
      </c>
      <c r="B97" s="80">
        <v>11</v>
      </c>
      <c r="C97" s="82" t="s">
        <v>19</v>
      </c>
      <c r="D97" s="84" t="s">
        <v>869</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868</v>
      </c>
      <c r="B98" s="81" t="s">
        <v>870</v>
      </c>
      <c r="C98" s="83" t="s">
        <v>871</v>
      </c>
      <c r="D98" s="85" t="s">
        <v>872</v>
      </c>
      <c r="E98" s="85" t="s">
        <v>873</v>
      </c>
      <c r="F98" s="86" t="s">
        <v>621</v>
      </c>
      <c r="G98" s="86" t="s">
        <v>562</v>
      </c>
      <c r="H98" s="86">
        <v>1</v>
      </c>
      <c r="I98" s="88">
        <f>IF(COUNTIF(J98:AW98,"&lt;&gt;")=0,"",SUMPRODUCT(((Recommendations[ImplStatus]="Implemented")+(Recommendations[ImplStatus]="Compensated"))*ISNUMBER(MATCH(Recommendations[Id],J98:AW98,0)))/COUNTIF(J98:AW98,"&lt;&gt;"))</f>
        <v>0</v>
      </c>
      <c r="J98" s="90" t="s">
        <v>99</v>
      </c>
      <c r="K98" s="90" t="s">
        <v>104</v>
      </c>
      <c r="L98" s="90" t="s">
        <v>109</v>
      </c>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868</v>
      </c>
      <c r="B99" s="81" t="s">
        <v>874</v>
      </c>
      <c r="C99" s="83" t="s">
        <v>875</v>
      </c>
      <c r="D99" s="85" t="s">
        <v>876</v>
      </c>
      <c r="E99" s="85" t="s">
        <v>877</v>
      </c>
      <c r="F99" s="86" t="s">
        <v>561</v>
      </c>
      <c r="G99" s="86" t="s">
        <v>878</v>
      </c>
      <c r="H99" s="86">
        <v>1</v>
      </c>
      <c r="I99" s="88">
        <f>IF(COUNTIF(J99:AW99,"&lt;&gt;")=0,"",SUMPRODUCT(((Recommendations[ImplStatus]="Implemented")+(Recommendations[ImplStatus]="Compensated"))*ISNUMBER(MATCH(Recommendations[Id],J99:AW99,0)))/COUNTIF(J99:AW99,"&lt;&gt;"))</f>
        <v>0</v>
      </c>
      <c r="J99" s="90" t="s">
        <v>99</v>
      </c>
      <c r="K99" s="90" t="s">
        <v>104</v>
      </c>
      <c r="L99" s="90" t="s">
        <v>109</v>
      </c>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868</v>
      </c>
      <c r="B100" s="81" t="s">
        <v>879</v>
      </c>
      <c r="C100" s="83" t="s">
        <v>880</v>
      </c>
      <c r="D100" s="85" t="s">
        <v>881</v>
      </c>
      <c r="E100" s="85" t="s">
        <v>882</v>
      </c>
      <c r="F100" s="86" t="s">
        <v>561</v>
      </c>
      <c r="G100" s="86" t="s">
        <v>546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868</v>
      </c>
      <c r="B101" s="81" t="s">
        <v>883</v>
      </c>
      <c r="C101" s="83" t="s">
        <v>884</v>
      </c>
      <c r="D101" s="85" t="s">
        <v>885</v>
      </c>
      <c r="E101" s="85" t="s">
        <v>886</v>
      </c>
      <c r="F101" s="86" t="s">
        <v>561</v>
      </c>
      <c r="G101" s="86" t="s">
        <v>878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868</v>
      </c>
      <c r="B102" s="81" t="s">
        <v>887</v>
      </c>
      <c r="C102" s="83" t="s">
        <v>888</v>
      </c>
      <c r="D102" s="85" t="s">
        <v>889</v>
      </c>
      <c r="E102" s="85" t="s">
        <v>890</v>
      </c>
      <c r="F102" s="86" t="s">
        <v>561</v>
      </c>
      <c r="G102" s="86" t="s">
        <v>878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891</v>
      </c>
      <c r="B103" s="80">
        <v>12</v>
      </c>
      <c r="C103" s="82" t="s">
        <v>19</v>
      </c>
      <c r="D103" s="84" t="s">
        <v>892</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891</v>
      </c>
      <c r="B104" s="81" t="s">
        <v>893</v>
      </c>
      <c r="C104" s="83" t="s">
        <v>894</v>
      </c>
      <c r="D104" s="85" t="s">
        <v>895</v>
      </c>
      <c r="E104" s="85" t="s">
        <v>896</v>
      </c>
      <c r="F104" s="86" t="s">
        <v>775</v>
      </c>
      <c r="G104" s="86" t="s">
        <v>546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891</v>
      </c>
      <c r="B105" s="81" t="s">
        <v>897</v>
      </c>
      <c r="C105" s="83" t="s">
        <v>898</v>
      </c>
      <c r="D105" s="85" t="s">
        <v>899</v>
      </c>
      <c r="E105" s="85" t="s">
        <v>900</v>
      </c>
      <c r="F105" s="86" t="s">
        <v>775</v>
      </c>
      <c r="G105" s="86" t="s">
        <v>546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891</v>
      </c>
      <c r="B106" s="81" t="s">
        <v>901</v>
      </c>
      <c r="C106" s="83" t="s">
        <v>902</v>
      </c>
      <c r="D106" s="85" t="s">
        <v>903</v>
      </c>
      <c r="E106" s="85" t="s">
        <v>904</v>
      </c>
      <c r="F106" s="86" t="s">
        <v>775</v>
      </c>
      <c r="G106" s="86" t="s">
        <v>546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891</v>
      </c>
      <c r="B107" s="81" t="s">
        <v>905</v>
      </c>
      <c r="C107" s="83" t="s">
        <v>906</v>
      </c>
      <c r="D107" s="85" t="s">
        <v>907</v>
      </c>
      <c r="E107" s="85" t="s">
        <v>908</v>
      </c>
      <c r="F107" s="86" t="s">
        <v>621</v>
      </c>
      <c r="G107" s="86" t="s">
        <v>562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891</v>
      </c>
      <c r="B108" s="81" t="s">
        <v>909</v>
      </c>
      <c r="C108" s="83" t="s">
        <v>910</v>
      </c>
      <c r="D108" s="85" t="s">
        <v>911</v>
      </c>
      <c r="E108" s="85" t="s">
        <v>912</v>
      </c>
      <c r="F108" s="86" t="s">
        <v>775</v>
      </c>
      <c r="G108" s="86" t="s">
        <v>546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891</v>
      </c>
      <c r="B109" s="81" t="s">
        <v>913</v>
      </c>
      <c r="C109" s="83" t="s">
        <v>914</v>
      </c>
      <c r="D109" s="85" t="s">
        <v>915</v>
      </c>
      <c r="E109" s="85" t="s">
        <v>916</v>
      </c>
      <c r="F109" s="86" t="s">
        <v>775</v>
      </c>
      <c r="G109" s="86" t="s">
        <v>546</v>
      </c>
      <c r="H109" s="86">
        <v>2</v>
      </c>
      <c r="I109" s="88">
        <f>IF(COUNTIF(J109:AW109,"&lt;&gt;")=0,"",SUMPRODUCT(((Recommendations[ImplStatus]="Implemented")+(Recommendations[ImplStatus]="Compensated"))*ISNUMBER(MATCH(Recommendations[Id],J109:AW109,0)))/COUNTIF(J109:AW109,"&lt;&gt;"))</f>
        <v>0</v>
      </c>
      <c r="J109" s="90" t="s">
        <v>48</v>
      </c>
      <c r="K109" s="90" t="s">
        <v>147</v>
      </c>
      <c r="L109" s="90" t="s">
        <v>152</v>
      </c>
      <c r="M109" s="90" t="s">
        <v>182</v>
      </c>
      <c r="N109" s="90" t="s">
        <v>192</v>
      </c>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891</v>
      </c>
      <c r="B110" s="81" t="s">
        <v>917</v>
      </c>
      <c r="C110" s="83" t="s">
        <v>918</v>
      </c>
      <c r="D110" s="85" t="s">
        <v>919</v>
      </c>
      <c r="E110" s="85" t="s">
        <v>920</v>
      </c>
      <c r="F110" s="86" t="s">
        <v>503</v>
      </c>
      <c r="G110" s="86" t="s">
        <v>546</v>
      </c>
      <c r="H110" s="86">
        <v>2</v>
      </c>
      <c r="I110" s="88">
        <f>IF(COUNTIF(J110:AW110,"&lt;&gt;")=0,"",SUMPRODUCT(((Recommendations[ImplStatus]="Implemented")+(Recommendations[ImplStatus]="Compensated"))*ISNUMBER(MATCH(Recommendations[Id],J110:AW110,0)))/COUNTIF(J110:AW110,"&lt;&gt;"))</f>
        <v>0</v>
      </c>
      <c r="J110" s="90" t="s">
        <v>48</v>
      </c>
      <c r="K110" s="90" t="s">
        <v>114</v>
      </c>
      <c r="L110" s="90" t="s">
        <v>147</v>
      </c>
      <c r="M110" s="90" t="s">
        <v>152</v>
      </c>
      <c r="N110" s="90" t="s">
        <v>182</v>
      </c>
      <c r="O110" s="90" t="s">
        <v>192</v>
      </c>
      <c r="P110" s="90" t="s">
        <v>197</v>
      </c>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891</v>
      </c>
      <c r="B111" s="81" t="s">
        <v>921</v>
      </c>
      <c r="C111" s="83" t="s">
        <v>922</v>
      </c>
      <c r="D111" s="85" t="s">
        <v>923</v>
      </c>
      <c r="E111" s="85" t="s">
        <v>924</v>
      </c>
      <c r="F111" s="86" t="s">
        <v>503</v>
      </c>
      <c r="G111" s="86" t="s">
        <v>546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925</v>
      </c>
      <c r="B112" s="80">
        <v>13</v>
      </c>
      <c r="C112" s="82" t="s">
        <v>19</v>
      </c>
      <c r="D112" s="84" t="s">
        <v>926</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925</v>
      </c>
      <c r="B113" s="81" t="s">
        <v>927</v>
      </c>
      <c r="C113" s="83" t="s">
        <v>928</v>
      </c>
      <c r="D113" s="85" t="s">
        <v>929</v>
      </c>
      <c r="E113" s="85" t="s">
        <v>930</v>
      </c>
      <c r="F113" s="86" t="s">
        <v>775</v>
      </c>
      <c r="G113" s="86" t="s">
        <v>514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925</v>
      </c>
      <c r="B114" s="81" t="s">
        <v>931</v>
      </c>
      <c r="C114" s="83" t="s">
        <v>932</v>
      </c>
      <c r="D114" s="85" t="s">
        <v>933</v>
      </c>
      <c r="E114" s="85" t="s">
        <v>934</v>
      </c>
      <c r="F114" s="86" t="s">
        <v>503</v>
      </c>
      <c r="G114" s="86" t="s">
        <v>514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925</v>
      </c>
      <c r="B115" s="81" t="s">
        <v>935</v>
      </c>
      <c r="C115" s="83" t="s">
        <v>936</v>
      </c>
      <c r="D115" s="85" t="s">
        <v>937</v>
      </c>
      <c r="E115" s="85" t="s">
        <v>938</v>
      </c>
      <c r="F115" s="86" t="s">
        <v>775</v>
      </c>
      <c r="G115" s="86" t="s">
        <v>514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925</v>
      </c>
      <c r="B116" s="81" t="s">
        <v>939</v>
      </c>
      <c r="C116" s="83" t="s">
        <v>940</v>
      </c>
      <c r="D116" s="85" t="s">
        <v>941</v>
      </c>
      <c r="E116" s="85" t="s">
        <v>942</v>
      </c>
      <c r="F116" s="86" t="s">
        <v>775</v>
      </c>
      <c r="G116" s="86" t="s">
        <v>546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925</v>
      </c>
      <c r="B117" s="81" t="s">
        <v>943</v>
      </c>
      <c r="C117" s="83" t="s">
        <v>944</v>
      </c>
      <c r="D117" s="85" t="s">
        <v>945</v>
      </c>
      <c r="E117" s="85" t="s">
        <v>946</v>
      </c>
      <c r="F117" s="86" t="s">
        <v>503</v>
      </c>
      <c r="G117" s="86" t="s">
        <v>546</v>
      </c>
      <c r="H117" s="86">
        <v>2</v>
      </c>
      <c r="I117" s="88">
        <f>IF(COUNTIF(J117:AW117,"&lt;&gt;")=0,"",SUMPRODUCT(((Recommendations[ImplStatus]="Implemented")+(Recommendations[ImplStatus]="Compensated"))*ISNUMBER(MATCH(Recommendations[Id],J117:AW117,0)))/COUNTIF(J117:AW117,"&lt;&gt;"))</f>
        <v>0</v>
      </c>
      <c r="J117" s="90" t="s">
        <v>137</v>
      </c>
      <c r="K117" s="90" t="s">
        <v>202</v>
      </c>
      <c r="L117" s="90" t="s">
        <v>212</v>
      </c>
      <c r="M117" s="90" t="s">
        <v>217</v>
      </c>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925</v>
      </c>
      <c r="B118" s="81" t="s">
        <v>947</v>
      </c>
      <c r="C118" s="83" t="s">
        <v>948</v>
      </c>
      <c r="D118" s="85" t="s">
        <v>949</v>
      </c>
      <c r="E118" s="85" t="s">
        <v>950</v>
      </c>
      <c r="F118" s="86" t="s">
        <v>775</v>
      </c>
      <c r="G118" s="86" t="s">
        <v>514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925</v>
      </c>
      <c r="B119" s="81" t="s">
        <v>951</v>
      </c>
      <c r="C119" s="83" t="s">
        <v>952</v>
      </c>
      <c r="D119" s="85" t="s">
        <v>953</v>
      </c>
      <c r="E119" s="85" t="s">
        <v>954</v>
      </c>
      <c r="F119" s="86" t="s">
        <v>503</v>
      </c>
      <c r="G119" s="86" t="s">
        <v>546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925</v>
      </c>
      <c r="B120" s="81" t="s">
        <v>955</v>
      </c>
      <c r="C120" s="83" t="s">
        <v>956</v>
      </c>
      <c r="D120" s="85" t="s">
        <v>957</v>
      </c>
      <c r="E120" s="85" t="s">
        <v>958</v>
      </c>
      <c r="F120" s="86" t="s">
        <v>775</v>
      </c>
      <c r="G120" s="86" t="s">
        <v>546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925</v>
      </c>
      <c r="B121" s="81" t="s">
        <v>959</v>
      </c>
      <c r="C121" s="83" t="s">
        <v>960</v>
      </c>
      <c r="D121" s="85" t="s">
        <v>961</v>
      </c>
      <c r="E121" s="85" t="s">
        <v>962</v>
      </c>
      <c r="F121" s="86" t="s">
        <v>775</v>
      </c>
      <c r="G121" s="86" t="s">
        <v>546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925</v>
      </c>
      <c r="B122" s="81" t="s">
        <v>963</v>
      </c>
      <c r="C122" s="83" t="s">
        <v>964</v>
      </c>
      <c r="D122" s="85" t="s">
        <v>965</v>
      </c>
      <c r="E122" s="85" t="s">
        <v>966</v>
      </c>
      <c r="F122" s="86" t="s">
        <v>775</v>
      </c>
      <c r="G122" s="86" t="s">
        <v>546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925</v>
      </c>
      <c r="B123" s="81" t="s">
        <v>967</v>
      </c>
      <c r="C123" s="83" t="s">
        <v>968</v>
      </c>
      <c r="D123" s="85" t="s">
        <v>969</v>
      </c>
      <c r="E123" s="85" t="s">
        <v>970</v>
      </c>
      <c r="F123" s="86" t="s">
        <v>775</v>
      </c>
      <c r="G123" s="86" t="s">
        <v>514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971</v>
      </c>
      <c r="B124" s="80">
        <v>14</v>
      </c>
      <c r="C124" s="82" t="s">
        <v>19</v>
      </c>
      <c r="D124" s="84" t="s">
        <v>972</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971</v>
      </c>
      <c r="B125" s="81" t="s">
        <v>973</v>
      </c>
      <c r="C125" s="83" t="s">
        <v>974</v>
      </c>
      <c r="D125" s="85" t="s">
        <v>975</v>
      </c>
      <c r="E125" s="85" t="s">
        <v>976</v>
      </c>
      <c r="F125" s="86" t="s">
        <v>621</v>
      </c>
      <c r="G125" s="86" t="s">
        <v>562</v>
      </c>
      <c r="H125" s="86">
        <v>1</v>
      </c>
      <c r="I125" s="88">
        <f>IF(COUNTIF(J125:AW125,"&lt;&gt;")=0,"",SUMPRODUCT(((Recommendations[ImplStatus]="Implemented")+(Recommendations[ImplStatus]="Compensated"))*ISNUMBER(MATCH(Recommendations[Id],J125:AW125,0)))/COUNTIF(J125:AW125,"&lt;&gt;"))</f>
        <v>0</v>
      </c>
      <c r="J125" s="90" t="s">
        <v>167</v>
      </c>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971</v>
      </c>
      <c r="B126" s="81" t="s">
        <v>977</v>
      </c>
      <c r="C126" s="83" t="s">
        <v>978</v>
      </c>
      <c r="D126" s="85" t="s">
        <v>979</v>
      </c>
      <c r="E126" s="85" t="s">
        <v>980</v>
      </c>
      <c r="F126" s="86" t="s">
        <v>646</v>
      </c>
      <c r="G126" s="86" t="s">
        <v>546</v>
      </c>
      <c r="H126" s="86">
        <v>1</v>
      </c>
      <c r="I126" s="88">
        <f>IF(COUNTIF(J126:AW126,"&lt;&gt;")=0,"",SUMPRODUCT(((Recommendations[ImplStatus]="Implemented")+(Recommendations[ImplStatus]="Compensated"))*ISNUMBER(MATCH(Recommendations[Id],J126:AW126,0)))/COUNTIF(J126:AW126,"&lt;&gt;"))</f>
        <v>0</v>
      </c>
      <c r="J126" s="90" t="s">
        <v>167</v>
      </c>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971</v>
      </c>
      <c r="B127" s="81" t="s">
        <v>981</v>
      </c>
      <c r="C127" s="83" t="s">
        <v>982</v>
      </c>
      <c r="D127" s="85" t="s">
        <v>983</v>
      </c>
      <c r="E127" s="85" t="s">
        <v>984</v>
      </c>
      <c r="F127" s="86" t="s">
        <v>646</v>
      </c>
      <c r="G127" s="86" t="s">
        <v>546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971</v>
      </c>
      <c r="B128" s="81" t="s">
        <v>985</v>
      </c>
      <c r="C128" s="83" t="s">
        <v>986</v>
      </c>
      <c r="D128" s="85" t="s">
        <v>987</v>
      </c>
      <c r="E128" s="85" t="s">
        <v>988</v>
      </c>
      <c r="F128" s="86" t="s">
        <v>646</v>
      </c>
      <c r="G128" s="86" t="s">
        <v>546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971</v>
      </c>
      <c r="B129" s="81" t="s">
        <v>989</v>
      </c>
      <c r="C129" s="83" t="s">
        <v>990</v>
      </c>
      <c r="D129" s="85" t="s">
        <v>991</v>
      </c>
      <c r="E129" s="85" t="s">
        <v>992</v>
      </c>
      <c r="F129" s="86" t="s">
        <v>646</v>
      </c>
      <c r="G129" s="86" t="s">
        <v>546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971</v>
      </c>
      <c r="B130" s="81" t="s">
        <v>993</v>
      </c>
      <c r="C130" s="83" t="s">
        <v>994</v>
      </c>
      <c r="D130" s="85" t="s">
        <v>995</v>
      </c>
      <c r="E130" s="85" t="s">
        <v>996</v>
      </c>
      <c r="F130" s="86" t="s">
        <v>646</v>
      </c>
      <c r="G130" s="86" t="s">
        <v>546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971</v>
      </c>
      <c r="B131" s="81" t="s">
        <v>997</v>
      </c>
      <c r="C131" s="83" t="s">
        <v>998</v>
      </c>
      <c r="D131" s="85" t="s">
        <v>999</v>
      </c>
      <c r="E131" s="85" t="s">
        <v>1000</v>
      </c>
      <c r="F131" s="86" t="s">
        <v>646</v>
      </c>
      <c r="G131" s="86" t="s">
        <v>546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971</v>
      </c>
      <c r="B132" s="81" t="s">
        <v>1001</v>
      </c>
      <c r="C132" s="83" t="s">
        <v>1002</v>
      </c>
      <c r="D132" s="85" t="s">
        <v>1003</v>
      </c>
      <c r="E132" s="85" t="s">
        <v>1004</v>
      </c>
      <c r="F132" s="86" t="s">
        <v>646</v>
      </c>
      <c r="G132" s="86" t="s">
        <v>546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971</v>
      </c>
      <c r="B133" s="81" t="s">
        <v>1005</v>
      </c>
      <c r="C133" s="83" t="s">
        <v>1006</v>
      </c>
      <c r="D133" s="85" t="s">
        <v>1007</v>
      </c>
      <c r="E133" s="85" t="s">
        <v>1008</v>
      </c>
      <c r="F133" s="86" t="s">
        <v>646</v>
      </c>
      <c r="G133" s="86" t="s">
        <v>546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1009</v>
      </c>
      <c r="B134" s="80">
        <v>15</v>
      </c>
      <c r="C134" s="82" t="s">
        <v>19</v>
      </c>
      <c r="D134" s="84" t="s">
        <v>1010</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1009</v>
      </c>
      <c r="B135" s="81" t="s">
        <v>1011</v>
      </c>
      <c r="C135" s="83" t="s">
        <v>1012</v>
      </c>
      <c r="D135" s="85" t="s">
        <v>1013</v>
      </c>
      <c r="E135" s="85" t="s">
        <v>1014</v>
      </c>
      <c r="F135" s="86" t="s">
        <v>646</v>
      </c>
      <c r="G135" s="86" t="s">
        <v>504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1009</v>
      </c>
      <c r="B136" s="81" t="s">
        <v>1015</v>
      </c>
      <c r="C136" s="83" t="s">
        <v>1016</v>
      </c>
      <c r="D136" s="85" t="s">
        <v>1017</v>
      </c>
      <c r="E136" s="85" t="s">
        <v>1018</v>
      </c>
      <c r="F136" s="86" t="s">
        <v>621</v>
      </c>
      <c r="G136" s="86" t="s">
        <v>562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1009</v>
      </c>
      <c r="B137" s="81" t="s">
        <v>1019</v>
      </c>
      <c r="C137" s="83" t="s">
        <v>1020</v>
      </c>
      <c r="D137" s="85" t="s">
        <v>1021</v>
      </c>
      <c r="E137" s="85" t="s">
        <v>1022</v>
      </c>
      <c r="F137" s="86" t="s">
        <v>646</v>
      </c>
      <c r="G137" s="86" t="s">
        <v>562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1009</v>
      </c>
      <c r="B138" s="81" t="s">
        <v>1023</v>
      </c>
      <c r="C138" s="83" t="s">
        <v>1024</v>
      </c>
      <c r="D138" s="85" t="s">
        <v>1025</v>
      </c>
      <c r="E138" s="85" t="s">
        <v>1026</v>
      </c>
      <c r="F138" s="86" t="s">
        <v>621</v>
      </c>
      <c r="G138" s="86" t="s">
        <v>562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1009</v>
      </c>
      <c r="B139" s="81" t="s">
        <v>1027</v>
      </c>
      <c r="C139" s="83" t="s">
        <v>1028</v>
      </c>
      <c r="D139" s="85" t="s">
        <v>1029</v>
      </c>
      <c r="E139" s="85" t="s">
        <v>1030</v>
      </c>
      <c r="F139" s="86" t="s">
        <v>646</v>
      </c>
      <c r="G139" s="86" t="s">
        <v>562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1009</v>
      </c>
      <c r="B140" s="81" t="s">
        <v>1031</v>
      </c>
      <c r="C140" s="83" t="s">
        <v>1032</v>
      </c>
      <c r="D140" s="85" t="s">
        <v>1033</v>
      </c>
      <c r="E140" s="85" t="s">
        <v>1034</v>
      </c>
      <c r="F140" s="86" t="s">
        <v>561</v>
      </c>
      <c r="G140" s="86" t="s">
        <v>562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1009</v>
      </c>
      <c r="B141" s="81" t="s">
        <v>1035</v>
      </c>
      <c r="C141" s="83" t="s">
        <v>1036</v>
      </c>
      <c r="D141" s="85" t="s">
        <v>1037</v>
      </c>
      <c r="E141" s="85" t="s">
        <v>1038</v>
      </c>
      <c r="F141" s="86" t="s">
        <v>561</v>
      </c>
      <c r="G141" s="86" t="s">
        <v>546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1039</v>
      </c>
      <c r="B142" s="80">
        <v>16</v>
      </c>
      <c r="C142" s="82" t="s">
        <v>19</v>
      </c>
      <c r="D142" s="84" t="s">
        <v>1040</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1039</v>
      </c>
      <c r="B143" s="81" t="s">
        <v>1041</v>
      </c>
      <c r="C143" s="83" t="s">
        <v>1042</v>
      </c>
      <c r="D143" s="85" t="s">
        <v>1043</v>
      </c>
      <c r="E143" s="85" t="s">
        <v>1044</v>
      </c>
      <c r="F143" s="86" t="s">
        <v>621</v>
      </c>
      <c r="G143" s="86" t="s">
        <v>562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1039</v>
      </c>
      <c r="B144" s="81" t="s">
        <v>1045</v>
      </c>
      <c r="C144" s="83" t="s">
        <v>1046</v>
      </c>
      <c r="D144" s="85" t="s">
        <v>1047</v>
      </c>
      <c r="E144" s="85" t="s">
        <v>1048</v>
      </c>
      <c r="F144" s="86" t="s">
        <v>621</v>
      </c>
      <c r="G144" s="86" t="s">
        <v>562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1039</v>
      </c>
      <c r="B145" s="81" t="s">
        <v>1049</v>
      </c>
      <c r="C145" s="83" t="s">
        <v>1050</v>
      </c>
      <c r="D145" s="85" t="s">
        <v>1051</v>
      </c>
      <c r="E145" s="85" t="s">
        <v>1052</v>
      </c>
      <c r="F145" s="86" t="s">
        <v>529</v>
      </c>
      <c r="G145" s="86" t="s">
        <v>514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1039</v>
      </c>
      <c r="B146" s="81" t="s">
        <v>1053</v>
      </c>
      <c r="C146" s="83" t="s">
        <v>1054</v>
      </c>
      <c r="D146" s="85" t="s">
        <v>1055</v>
      </c>
      <c r="E146" s="85" t="s">
        <v>1056</v>
      </c>
      <c r="F146" s="86" t="s">
        <v>529</v>
      </c>
      <c r="G146" s="86" t="s">
        <v>504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1039</v>
      </c>
      <c r="B147" s="81" t="s">
        <v>1057</v>
      </c>
      <c r="C147" s="83" t="s">
        <v>1058</v>
      </c>
      <c r="D147" s="85" t="s">
        <v>1059</v>
      </c>
      <c r="E147" s="85" t="s">
        <v>1060</v>
      </c>
      <c r="F147" s="86" t="s">
        <v>529</v>
      </c>
      <c r="G147" s="86" t="s">
        <v>546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1039</v>
      </c>
      <c r="B148" s="81" t="s">
        <v>1061</v>
      </c>
      <c r="C148" s="83" t="s">
        <v>1062</v>
      </c>
      <c r="D148" s="85" t="s">
        <v>1063</v>
      </c>
      <c r="E148" s="85" t="s">
        <v>1064</v>
      </c>
      <c r="F148" s="86" t="s">
        <v>621</v>
      </c>
      <c r="G148" s="86" t="s">
        <v>562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1039</v>
      </c>
      <c r="B149" s="81" t="s">
        <v>1065</v>
      </c>
      <c r="C149" s="83" t="s">
        <v>1066</v>
      </c>
      <c r="D149" s="85" t="s">
        <v>1067</v>
      </c>
      <c r="E149" s="85" t="s">
        <v>1068</v>
      </c>
      <c r="F149" s="86" t="s">
        <v>529</v>
      </c>
      <c r="G149" s="86" t="s">
        <v>546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1039</v>
      </c>
      <c r="B150" s="81" t="s">
        <v>1069</v>
      </c>
      <c r="C150" s="83" t="s">
        <v>1070</v>
      </c>
      <c r="D150" s="85" t="s">
        <v>1071</v>
      </c>
      <c r="E150" s="85" t="s">
        <v>1072</v>
      </c>
      <c r="F150" s="86" t="s">
        <v>775</v>
      </c>
      <c r="G150" s="86" t="s">
        <v>546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1039</v>
      </c>
      <c r="B151" s="81" t="s">
        <v>1073</v>
      </c>
      <c r="C151" s="83" t="s">
        <v>1074</v>
      </c>
      <c r="D151" s="85" t="s">
        <v>1075</v>
      </c>
      <c r="E151" s="85" t="s">
        <v>1076</v>
      </c>
      <c r="F151" s="86" t="s">
        <v>646</v>
      </c>
      <c r="G151" s="86" t="s">
        <v>546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1039</v>
      </c>
      <c r="B152" s="81" t="s">
        <v>1077</v>
      </c>
      <c r="C152" s="83" t="s">
        <v>1078</v>
      </c>
      <c r="D152" s="85" t="s">
        <v>1079</v>
      </c>
      <c r="E152" s="85" t="s">
        <v>1080</v>
      </c>
      <c r="F152" s="86" t="s">
        <v>529</v>
      </c>
      <c r="G152" s="86" t="s">
        <v>546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1039</v>
      </c>
      <c r="B153" s="81" t="s">
        <v>1081</v>
      </c>
      <c r="C153" s="83" t="s">
        <v>1082</v>
      </c>
      <c r="D153" s="85" t="s">
        <v>1083</v>
      </c>
      <c r="E153" s="85" t="s">
        <v>1084</v>
      </c>
      <c r="F153" s="86" t="s">
        <v>529</v>
      </c>
      <c r="G153" s="86" t="s">
        <v>546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1039</v>
      </c>
      <c r="B154" s="81" t="s">
        <v>1085</v>
      </c>
      <c r="C154" s="83" t="s">
        <v>1086</v>
      </c>
      <c r="D154" s="85" t="s">
        <v>1087</v>
      </c>
      <c r="E154" s="85" t="s">
        <v>1088</v>
      </c>
      <c r="F154" s="86" t="s">
        <v>529</v>
      </c>
      <c r="G154" s="86" t="s">
        <v>546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1039</v>
      </c>
      <c r="B155" s="81" t="s">
        <v>1089</v>
      </c>
      <c r="C155" s="83" t="s">
        <v>1090</v>
      </c>
      <c r="D155" s="85" t="s">
        <v>1091</v>
      </c>
      <c r="E155" s="85" t="s">
        <v>1092</v>
      </c>
      <c r="F155" s="86" t="s">
        <v>529</v>
      </c>
      <c r="G155" s="86" t="s">
        <v>514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1039</v>
      </c>
      <c r="B156" s="81" t="s">
        <v>1093</v>
      </c>
      <c r="C156" s="83" t="s">
        <v>1094</v>
      </c>
      <c r="D156" s="85" t="s">
        <v>1095</v>
      </c>
      <c r="E156" s="85" t="s">
        <v>1096</v>
      </c>
      <c r="F156" s="86" t="s">
        <v>529</v>
      </c>
      <c r="G156" s="86" t="s">
        <v>546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1097</v>
      </c>
      <c r="B157" s="80">
        <v>17</v>
      </c>
      <c r="C157" s="82" t="s">
        <v>19</v>
      </c>
      <c r="D157" s="84" t="s">
        <v>1098</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1097</v>
      </c>
      <c r="B158" s="81" t="s">
        <v>1099</v>
      </c>
      <c r="C158" s="83" t="s">
        <v>1100</v>
      </c>
      <c r="D158" s="85" t="s">
        <v>1101</v>
      </c>
      <c r="E158" s="85" t="s">
        <v>1102</v>
      </c>
      <c r="F158" s="86" t="s">
        <v>646</v>
      </c>
      <c r="G158" s="86" t="s">
        <v>509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1097</v>
      </c>
      <c r="B159" s="81" t="s">
        <v>1103</v>
      </c>
      <c r="C159" s="83" t="s">
        <v>1104</v>
      </c>
      <c r="D159" s="85" t="s">
        <v>1105</v>
      </c>
      <c r="E159" s="85" t="s">
        <v>1106</v>
      </c>
      <c r="F159" s="86" t="s">
        <v>621</v>
      </c>
      <c r="G159" s="86" t="s">
        <v>562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1097</v>
      </c>
      <c r="B160" s="81" t="s">
        <v>1107</v>
      </c>
      <c r="C160" s="83" t="s">
        <v>1108</v>
      </c>
      <c r="D160" s="85" t="s">
        <v>1109</v>
      </c>
      <c r="E160" s="85" t="s">
        <v>1110</v>
      </c>
      <c r="F160" s="86" t="s">
        <v>621</v>
      </c>
      <c r="G160" s="86" t="s">
        <v>562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1097</v>
      </c>
      <c r="B161" s="81" t="s">
        <v>1111</v>
      </c>
      <c r="C161" s="83" t="s">
        <v>1112</v>
      </c>
      <c r="D161" s="85" t="s">
        <v>1113</v>
      </c>
      <c r="E161" s="85" t="s">
        <v>1114</v>
      </c>
      <c r="F161" s="86" t="s">
        <v>621</v>
      </c>
      <c r="G161" s="86" t="s">
        <v>562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1097</v>
      </c>
      <c r="B162" s="81" t="s">
        <v>1115</v>
      </c>
      <c r="C162" s="83" t="s">
        <v>1116</v>
      </c>
      <c r="D162" s="85" t="s">
        <v>1117</v>
      </c>
      <c r="E162" s="85" t="s">
        <v>1118</v>
      </c>
      <c r="F162" s="86" t="s">
        <v>646</v>
      </c>
      <c r="G162" s="86" t="s">
        <v>509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1097</v>
      </c>
      <c r="B163" s="81" t="s">
        <v>1119</v>
      </c>
      <c r="C163" s="83" t="s">
        <v>1120</v>
      </c>
      <c r="D163" s="85" t="s">
        <v>1121</v>
      </c>
      <c r="E163" s="85" t="s">
        <v>1122</v>
      </c>
      <c r="F163" s="86" t="s">
        <v>646</v>
      </c>
      <c r="G163" s="86" t="s">
        <v>509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1097</v>
      </c>
      <c r="B164" s="81" t="s">
        <v>1123</v>
      </c>
      <c r="C164" s="83" t="s">
        <v>1124</v>
      </c>
      <c r="D164" s="85" t="s">
        <v>1125</v>
      </c>
      <c r="E164" s="85" t="s">
        <v>1126</v>
      </c>
      <c r="F164" s="86" t="s">
        <v>646</v>
      </c>
      <c r="G164" s="86" t="s">
        <v>878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1097</v>
      </c>
      <c r="B165" s="81" t="s">
        <v>1127</v>
      </c>
      <c r="C165" s="83" t="s">
        <v>1128</v>
      </c>
      <c r="D165" s="85" t="s">
        <v>1129</v>
      </c>
      <c r="E165" s="85" t="s">
        <v>1130</v>
      </c>
      <c r="F165" s="86" t="s">
        <v>646</v>
      </c>
      <c r="G165" s="86" t="s">
        <v>878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1097</v>
      </c>
      <c r="B166" s="81" t="s">
        <v>1131</v>
      </c>
      <c r="C166" s="83" t="s">
        <v>1132</v>
      </c>
      <c r="D166" s="85" t="s">
        <v>1133</v>
      </c>
      <c r="E166" s="85" t="s">
        <v>1134</v>
      </c>
      <c r="F166" s="86" t="s">
        <v>621</v>
      </c>
      <c r="G166" s="86" t="s">
        <v>878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1135</v>
      </c>
      <c r="B167" s="80">
        <v>18</v>
      </c>
      <c r="C167" s="82" t="s">
        <v>19</v>
      </c>
      <c r="D167" s="84" t="s">
        <v>1136</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1135</v>
      </c>
      <c r="B168" s="81" t="s">
        <v>1137</v>
      </c>
      <c r="C168" s="83" t="s">
        <v>1138</v>
      </c>
      <c r="D168" s="85" t="s">
        <v>1139</v>
      </c>
      <c r="E168" s="85" t="s">
        <v>1140</v>
      </c>
      <c r="F168" s="86" t="s">
        <v>621</v>
      </c>
      <c r="G168" s="86" t="s">
        <v>562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1135</v>
      </c>
      <c r="B169" s="81" t="s">
        <v>1141</v>
      </c>
      <c r="C169" s="83" t="s">
        <v>1142</v>
      </c>
      <c r="D169" s="85" t="s">
        <v>1143</v>
      </c>
      <c r="E169" s="85" t="s">
        <v>1144</v>
      </c>
      <c r="F169" s="86" t="s">
        <v>775</v>
      </c>
      <c r="G169" s="86" t="s">
        <v>514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1135</v>
      </c>
      <c r="B170" s="81" t="s">
        <v>1145</v>
      </c>
      <c r="C170" s="83" t="s">
        <v>1146</v>
      </c>
      <c r="D170" s="85" t="s">
        <v>1147</v>
      </c>
      <c r="E170" s="85" t="s">
        <v>1148</v>
      </c>
      <c r="F170" s="86" t="s">
        <v>775</v>
      </c>
      <c r="G170" s="86" t="s">
        <v>546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1135</v>
      </c>
      <c r="B171" s="81" t="s">
        <v>1149</v>
      </c>
      <c r="C171" s="83" t="s">
        <v>1150</v>
      </c>
      <c r="D171" s="85" t="s">
        <v>1151</v>
      </c>
      <c r="E171" s="85" t="s">
        <v>1152</v>
      </c>
      <c r="F171" s="86" t="s">
        <v>775</v>
      </c>
      <c r="G171" s="86" t="s">
        <v>546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1135</v>
      </c>
      <c r="B172" s="91" t="s">
        <v>1153</v>
      </c>
      <c r="C172" s="92" t="s">
        <v>1154</v>
      </c>
      <c r="D172" s="93" t="s">
        <v>1155</v>
      </c>
      <c r="E172" s="93" t="s">
        <v>1156</v>
      </c>
      <c r="F172" s="94" t="s">
        <v>775</v>
      </c>
      <c r="G172" s="94" t="s">
        <v>514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232</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IFERROR(INDEX('Recommendations'!$G$2:$G$44, MATCH(J2,'Recommendations'!$A$2:$A$44,0))="Implemented", FALSE))</xm:f>
            <x14:dxf>
              <font>
                <color rgb="FF000000"/>
              </font>
              <fill>
                <patternFill>
                  <bgColor rgb="FF3C7D22"/>
                </patternFill>
              </fill>
            </x14:dxf>
          </x14:cfRule>
          <x14:cfRule type="expression" priority="2" id="{00000000-000E-0000-0400-000002000000}">
            <xm:f>AND(J2&lt;&gt;"", IFERROR(INDEX('Recommendations'!$G$2:$G$44, MATCH(J2,'Recommendations'!$A$2:$A$44,0))="Compensated", FALSE))</xm:f>
            <x14:dxf>
              <font>
                <color rgb="FF000000"/>
              </font>
              <fill>
                <patternFill>
                  <bgColor rgb="FFC6E0B4"/>
                </patternFill>
              </fill>
            </x14:dxf>
          </x14:cfRule>
          <x14:cfRule type="expression" priority="3" id="{00000000-000E-0000-0400-000003000000}">
            <xm:f>AND(J2&lt;&gt;"", IFERROR(INDEX('Recommendations'!$G$2:$G$44, MATCH(J2,'Recommendations'!$A$2:$A$44,0))="Testing", FALSE))</xm:f>
            <x14:dxf>
              <font>
                <color rgb="FF000000"/>
              </font>
              <fill>
                <patternFill>
                  <bgColor rgb="FFFFC000"/>
                </patternFill>
              </fill>
            </x14:dxf>
          </x14:cfRule>
          <x14:cfRule type="expression" priority="4" id="{00000000-000E-0000-0400-000004000000}">
            <xm:f>AND(J2&lt;&gt;"", IFERROR(INDEX('Recommendations'!$G$2:$G$44, MATCH(J2,'Recommendations'!$A$2:$A$44,0))="Failed", FALSE))</xm:f>
            <x14:dxf>
              <font>
                <color rgb="FF000000"/>
              </font>
              <fill>
                <patternFill>
                  <bgColor rgb="FFD82891"/>
                </patternFill>
              </fill>
            </x14:dxf>
          </x14:cfRule>
          <x14:cfRule type="expression" priority="5" id="{00000000-000E-0000-0400-000005000000}">
            <xm:f>AND(J2&lt;&gt;"", IFERROR(INDEX('Recommendations'!$G$2:$G$44, MATCH(J2,'Recommendations'!$A$2:$A$44,0))="Risk Accepted", FALSE))</xm:f>
            <x14:dxf>
              <font>
                <color rgb="FF000000"/>
              </font>
              <fill>
                <patternFill>
                  <bgColor rgb="FFD9D9D9"/>
                </patternFill>
              </fill>
            </x14:dxf>
          </x14:cfRule>
          <x14:cfRule type="expression" priority="6" id="{00000000-000E-0000-0400-000006000000}">
            <xm:f>AND(J2&lt;&gt;"", IFERROR(INDEX('Recommendations'!$G$2:$G$44, MATCH(J2,'Recommendations'!$A$2:$A$44,0))="N/A",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Samsung Android OS 10 with Knox 3.x Security Technical Implementation Guide - SHGIR</dc:title>
  <dc:subject>Generated on: 2026-06-08 12:36:58</dc:subject>
  <dc:creator>Anicet Fopa Tchoffo</dc:creator>
  <cp:keywords>Baseline;Hardening;DISA;STIG</cp:keywords>
  <dc:description>Baseline Developed By: Samsung and Defense Information Systems Agency (DISA) for the US DoD</dc:description>
  <cp:lastModifiedBy>Anicet Fopa Tchoffo</cp:lastModifiedBy>
  <dcterms:modified xsi:type="dcterms:W3CDTF">2026-06-08T11:37:07Z</dcterms:modified>
  <cp:category>DISA-STIG</cp:category>
  <cp:contentStatus>Draft</cp:contentStatus>
</cp:coreProperties>
</file>