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A847D58C0E79F578262ADD2B4A292ABF72D5DAB5" xr6:coauthVersionLast="47" xr6:coauthVersionMax="47" xr10:uidLastSave="{0C8120DF-2ED3-4770-A0E3-4B4FD102AC9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C76" i="3"/>
  <c r="F71" i="3"/>
  <c r="E79" i="3" s="1"/>
  <c r="E71" i="3"/>
  <c r="D71" i="3"/>
  <c r="C71" i="3"/>
  <c r="F70" i="3"/>
  <c r="E78" i="3" s="1"/>
  <c r="E70" i="3"/>
  <c r="D70" i="3"/>
  <c r="C70" i="3"/>
  <c r="E69" i="3"/>
  <c r="D69" i="3"/>
  <c r="C69" i="3"/>
  <c r="W121" i="3" s="1"/>
  <c r="F68" i="3"/>
  <c r="V152" i="3" s="1"/>
  <c r="E68" i="3"/>
  <c r="D68" i="3"/>
  <c r="C68" i="3"/>
  <c r="U121" i="3" s="1"/>
  <c r="E67" i="3"/>
  <c r="F67" i="3" s="1"/>
  <c r="D67" i="3"/>
  <c r="C67" i="3"/>
  <c r="S121" i="3" s="1"/>
  <c r="E53" i="3"/>
  <c r="D53" i="3"/>
  <c r="C53" i="3"/>
  <c r="F53" i="3" s="1"/>
  <c r="E52" i="3"/>
  <c r="D52" i="3"/>
  <c r="C52" i="3"/>
  <c r="F52" i="3" s="1"/>
  <c r="E34" i="3"/>
  <c r="D34" i="3"/>
  <c r="C34" i="3"/>
  <c r="F34" i="3" s="1"/>
  <c r="E33" i="3"/>
  <c r="D33" i="3"/>
  <c r="C33" i="3"/>
  <c r="F33" i="3" s="1"/>
  <c r="F32" i="3"/>
  <c r="E41" i="3" s="1"/>
  <c r="E32" i="3"/>
  <c r="D32" i="3"/>
  <c r="C32" i="3"/>
  <c r="E31" i="3"/>
  <c r="D31" i="3"/>
  <c r="C31" i="3"/>
  <c r="F31" i="3" s="1"/>
  <c r="E30" i="3"/>
  <c r="D30" i="3"/>
  <c r="C30" i="3"/>
  <c r="F30" i="3" s="1"/>
  <c r="E29" i="3"/>
  <c r="D29" i="3"/>
  <c r="C29" i="3"/>
  <c r="F29" i="3" s="1"/>
  <c r="E16" i="3"/>
  <c r="F16" i="3" s="1"/>
  <c r="D16" i="3"/>
  <c r="C16" i="3"/>
  <c r="Q121" i="3" s="1"/>
  <c r="C9" i="3"/>
  <c r="D9" i="3" s="1"/>
  <c r="D8" i="3"/>
  <c r="C8" i="3"/>
  <c r="E95" i="3" l="1"/>
  <c r="C95" i="3"/>
  <c r="D95" i="3"/>
  <c r="C43" i="3"/>
  <c r="E43" i="3"/>
  <c r="D43" i="3"/>
  <c r="E38" i="3"/>
  <c r="D38" i="3"/>
  <c r="C38" i="3"/>
  <c r="D40" i="3"/>
  <c r="C40" i="3"/>
  <c r="E40"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 r="E75" i="3"/>
  <c r="D75" i="3"/>
  <c r="T149" i="3"/>
  <c r="T144" i="3"/>
  <c r="T139" i="3"/>
  <c r="T134" i="3"/>
  <c r="T129" i="3"/>
  <c r="T124" i="3"/>
  <c r="C75" i="3"/>
  <c r="R153" i="3"/>
  <c r="R148" i="3"/>
  <c r="R143" i="3"/>
  <c r="R138" i="3"/>
  <c r="R133" i="3"/>
  <c r="R128" i="3"/>
  <c r="R123" i="3"/>
  <c r="R152" i="3"/>
  <c r="R147" i="3"/>
  <c r="R142" i="3"/>
  <c r="R137" i="3"/>
  <c r="R132" i="3"/>
  <c r="R127" i="3"/>
  <c r="E20" i="3"/>
  <c r="D20" i="3"/>
  <c r="R151" i="3"/>
  <c r="R146" i="3"/>
  <c r="R141" i="3"/>
  <c r="R136" i="3"/>
  <c r="R131" i="3"/>
  <c r="R126" i="3"/>
  <c r="R150" i="3"/>
  <c r="R145" i="3"/>
  <c r="R140" i="3"/>
  <c r="R135" i="3"/>
  <c r="R130" i="3"/>
  <c r="R125" i="3"/>
  <c r="C20" i="3"/>
  <c r="R149" i="3"/>
  <c r="R144" i="3"/>
  <c r="R139" i="3"/>
  <c r="R134" i="3"/>
  <c r="R129" i="3"/>
  <c r="R124" i="3"/>
  <c r="D39" i="3"/>
  <c r="E39" i="3"/>
  <c r="C39" i="3"/>
  <c r="E98" i="3"/>
  <c r="D98" i="3"/>
  <c r="C98" i="3"/>
  <c r="D57" i="3"/>
  <c r="C57" i="3"/>
  <c r="E57" i="3"/>
  <c r="E58" i="3"/>
  <c r="D58" i="3"/>
  <c r="C58" i="3"/>
  <c r="E96" i="3"/>
  <c r="D96" i="3"/>
  <c r="C96" i="3"/>
  <c r="E97" i="3"/>
  <c r="D97" i="3"/>
  <c r="C97" i="3"/>
  <c r="E42" i="3"/>
  <c r="D42" i="3"/>
  <c r="C42" i="3"/>
  <c r="C41" i="3"/>
  <c r="V123" i="3"/>
  <c r="V128" i="3"/>
  <c r="V133" i="3"/>
  <c r="V138" i="3"/>
  <c r="V143" i="3"/>
  <c r="V148" i="3"/>
  <c r="V153" i="3"/>
  <c r="D41" i="3"/>
  <c r="V124" i="3"/>
  <c r="V129" i="3"/>
  <c r="V134" i="3"/>
  <c r="V139" i="3"/>
  <c r="V144" i="3"/>
  <c r="V149" i="3"/>
  <c r="D76" i="3"/>
  <c r="E76" i="3"/>
  <c r="V125" i="3"/>
  <c r="V130" i="3"/>
  <c r="V135" i="3"/>
  <c r="V140" i="3"/>
  <c r="V145" i="3"/>
  <c r="V150" i="3"/>
  <c r="C78" i="3"/>
  <c r="V126" i="3"/>
  <c r="V131" i="3"/>
  <c r="V136" i="3"/>
  <c r="V141" i="3"/>
  <c r="V146" i="3"/>
  <c r="V151" i="3"/>
  <c r="D78" i="3"/>
  <c r="C7" i="3"/>
  <c r="D7" i="3" s="1"/>
  <c r="C79" i="3"/>
  <c r="F69" i="3"/>
  <c r="D79" i="3"/>
  <c r="V127" i="3"/>
  <c r="V132" i="3"/>
  <c r="V137" i="3"/>
  <c r="V142" i="3"/>
  <c r="V147" i="3"/>
  <c r="X152" i="3" l="1"/>
  <c r="X147" i="3"/>
  <c r="X142" i="3"/>
  <c r="X137" i="3"/>
  <c r="X132" i="3"/>
  <c r="X127" i="3"/>
  <c r="E77" i="3"/>
  <c r="X151" i="3"/>
  <c r="X146" i="3"/>
  <c r="X141" i="3"/>
  <c r="X136" i="3"/>
  <c r="X131" i="3"/>
  <c r="X126" i="3"/>
  <c r="D77" i="3"/>
  <c r="X150" i="3"/>
  <c r="X145" i="3"/>
  <c r="X140" i="3"/>
  <c r="X135" i="3"/>
  <c r="X130" i="3"/>
  <c r="X125" i="3"/>
  <c r="C77" i="3"/>
  <c r="X149" i="3"/>
  <c r="X144" i="3"/>
  <c r="X139" i="3"/>
  <c r="X134" i="3"/>
  <c r="X129" i="3"/>
  <c r="X124" i="3"/>
  <c r="X153" i="3"/>
  <c r="X148" i="3"/>
  <c r="X143" i="3"/>
  <c r="X138" i="3"/>
  <c r="X133" i="3"/>
  <c r="X128" i="3"/>
  <c r="X123" i="3"/>
</calcChain>
</file>

<file path=xl/sharedStrings.xml><?xml version="1.0" encoding="utf-8"?>
<sst xmlns="http://schemas.openxmlformats.org/spreadsheetml/2006/main" count="588" uniqueCount="274">
  <si>
    <t>Id</t>
  </si>
  <si>
    <t>Title</t>
  </si>
  <si>
    <t>Severity</t>
  </si>
  <si>
    <t>MoSCoW</t>
  </si>
  <si>
    <t>OpsImpact</t>
  </si>
  <si>
    <t>Phase</t>
  </si>
  <si>
    <t>ImplStatus</t>
  </si>
  <si>
    <t>Notes</t>
  </si>
  <si>
    <t>Remediation</t>
  </si>
  <si>
    <t>Description</t>
  </si>
  <si>
    <t>Audit</t>
  </si>
  <si>
    <t>Status</t>
  </si>
  <si>
    <t>LogID</t>
  </si>
  <si>
    <t>V-73201</t>
  </si>
  <si>
    <r>
      <rPr>
        <sz val="11"/>
        <rFont val="Calibri"/>
      </rPr>
      <t>Before establishing a user session, the Samsung SDS EMM server must display an administrator-specified advisory notice and consent warning message regarding use of the Samsung SDS EMM server.</t>
    </r>
  </si>
  <si>
    <t>CAT III (Low)</t>
  </si>
  <si>
    <t>Unassigned</t>
  </si>
  <si>
    <t>Unassessed</t>
  </si>
  <si>
    <t>Pending</t>
  </si>
  <si>
    <t/>
  </si>
  <si>
    <r>
      <rPr>
        <sz val="11"/>
        <color rgb="FF000000"/>
        <rFont val="Calibri"/>
      </rPr>
      <t>Configure the MDM server to display the appropriate warning banner text.</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into the Samsung SDS EMM Server Admin Console using a web browser.</t>
    </r>
    <r>
      <rPr>
        <sz val="11"/>
        <color rgb="FF000000"/>
        <rFont val="Calibri"/>
      </rPr>
      <t xml:space="preserve">
</t>
    </r>
    <r>
      <rPr>
        <sz val="11"/>
        <color rgb="FF000000"/>
        <rFont val="Calibri"/>
      </rPr>
      <t>2) Go to Settings &gt;&gt; Admin Console &gt;&gt; System and click on the button labeled “Logo / Notification” near the top of the screen.</t>
    </r>
    <r>
      <rPr>
        <sz val="11"/>
        <color rgb="FF000000"/>
        <rFont val="Calibri"/>
      </rPr>
      <t xml:space="preserve">
</t>
    </r>
    <r>
      <rPr>
        <sz val="11"/>
        <color rgb="FF000000"/>
        <rFont val="Calibri"/>
      </rPr>
      <t>3) In the “Logo / Notification” window that appears, enter required DoD text in the Login Notification “Text” box.</t>
    </r>
    <r>
      <rPr>
        <sz val="11"/>
        <color rgb="FF000000"/>
        <rFont val="Calibri"/>
      </rPr>
      <t xml:space="preserve">
</t>
    </r>
    <r>
      <rPr>
        <sz val="11"/>
        <color rgb="FF000000"/>
        <rFont val="Calibri"/>
      </rPr>
      <t>4) Click "Save".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</si>
  <si>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Samsung SDS EMM server or Samsung SDS EMM server platform.</t>
    </r>
    <r>
      <rPr>
        <sz val="11"/>
        <color rgb="FF000000"/>
        <rFont val="Calibri"/>
      </rPr>
      <t xml:space="preserve">
</t>
    </r>
    <r>
      <rPr>
        <sz val="11"/>
        <color rgb="FF000000"/>
        <rFont val="Calibri"/>
      </rPr>
      <t xml:space="preserve">The Samsung SDS EMM server/server platform is required to display the DoD-approved system use notification message or banner before granting access to the system that provides privacy and security notices consistent with applicable federal laws, Executive Orders, directives, policies, regulations, standards, and guidance. This ensures the legal requirements for auditing and monitoring are met. </t>
    </r>
    <r>
      <rPr>
        <sz val="11"/>
        <color rgb="FF000000"/>
        <rFont val="Calibri"/>
      </rPr>
      <t xml:space="preserve">
</t>
    </r>
    <r>
      <rPr>
        <sz val="11"/>
        <color rgb="FF000000"/>
        <rFont val="Calibri"/>
      </rPr>
      <t>The approved DoD text must be used as specified in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[B. For Blackberries and other PDAs/PEDs with severe character limitations:]</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SFR ID: FMT_SMF_EXT.1.1(2) Refinement</t>
    </r>
  </si>
  <si>
    <r>
      <rPr>
        <sz val="11"/>
        <color rgb="FF000000"/>
        <rFont val="Calibri"/>
      </rPr>
      <t xml:space="preserve">Review Samsung SDS EMM server documentation and configuration settings to determine if the warning banner is using the appropriate designated wording.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Admin Console &gt;&gt; System and click on the button labeled “Logo / Notification” near the top of the screen.</t>
    </r>
    <r>
      <rPr>
        <sz val="11"/>
        <color rgb="FF000000"/>
        <rFont val="Calibri"/>
      </rPr>
      <t xml:space="preserve">
</t>
    </r>
    <r>
      <rPr>
        <sz val="11"/>
        <color rgb="FF000000"/>
        <rFont val="Calibri"/>
      </rPr>
      <t>3) In the “Logo / Notification” window that appears, confirm the text in the Login Notification “Text” is the required DoD banner text.</t>
    </r>
    <r>
      <rPr>
        <sz val="11"/>
        <color rgb="FF000000"/>
        <rFont val="Calibri"/>
      </rPr>
      <t xml:space="preserve">
</t>
    </r>
    <r>
      <rPr>
        <sz val="11"/>
        <color rgb="FF000000"/>
        <rFont val="Calibri"/>
      </rPr>
      <t>If the warning banner is not set up on the MDM server or wording does not exactly match the requirement text, this is a finding.</t>
    </r>
  </si>
  <si>
    <t>V-73203</t>
  </si>
  <si>
    <r>
      <rPr>
        <sz val="11"/>
        <rFont val="Calibri"/>
      </rPr>
      <t>The Samsung SDS EMM server must be configured with the Administrator roles: a. MD user; b. Server primary administrator; c. Security configuration administrator; d. Device user group administrator; and e. Auditor.</t>
    </r>
  </si>
  <si>
    <t>CAT II (Medium)</t>
  </si>
  <si>
    <r>
      <rPr>
        <sz val="11"/>
        <color rgb="FF000000"/>
        <rFont val="Calibri"/>
      </rPr>
      <t xml:space="preserve">Configure the MDM server with the Administrator roles: </t>
    </r>
    <r>
      <rPr>
        <sz val="11"/>
        <color rgb="FF000000"/>
        <rFont val="Calibri"/>
      </rPr>
      <t xml:space="preserve">
</t>
    </r>
    <r>
      <rPr>
        <sz val="11"/>
        <color rgb="FF000000"/>
        <rFont val="Calibri"/>
      </rPr>
      <t xml:space="preserve">a. MD user; </t>
    </r>
    <r>
      <rPr>
        <sz val="11"/>
        <color rgb="FF000000"/>
        <rFont val="Calibri"/>
      </rPr>
      <t xml:space="preserve">
</t>
    </r>
    <r>
      <rPr>
        <sz val="11"/>
        <color rgb="FF000000"/>
        <rFont val="Calibri"/>
      </rPr>
      <t>b. Server primary administrator;</t>
    </r>
    <r>
      <rPr>
        <sz val="11"/>
        <color rgb="FF000000"/>
        <rFont val="Calibri"/>
      </rPr>
      <t xml:space="preserve">
</t>
    </r>
    <r>
      <rPr>
        <sz val="11"/>
        <color rgb="FF000000"/>
        <rFont val="Calibri"/>
      </rPr>
      <t>c. Security configuration administrator;</t>
    </r>
    <r>
      <rPr>
        <sz val="11"/>
        <color rgb="FF000000"/>
        <rFont val="Calibri"/>
      </rPr>
      <t xml:space="preserve">
</t>
    </r>
    <r>
      <rPr>
        <sz val="11"/>
        <color rgb="FF000000"/>
        <rFont val="Calibri"/>
      </rPr>
      <t>d. Device user group administrator; and</t>
    </r>
    <r>
      <rPr>
        <sz val="11"/>
        <color rgb="FF000000"/>
        <rFont val="Calibri"/>
      </rPr>
      <t xml:space="preserve">
</t>
    </r>
    <r>
      <rPr>
        <sz val="11"/>
        <color rgb="FF000000"/>
        <rFont val="Calibri"/>
      </rPr>
      <t>e. Auditor.</t>
    </r>
    <r>
      <rPr>
        <sz val="11"/>
        <color rgb="FF000000"/>
        <rFont val="Calibri"/>
      </rPr>
      <t xml:space="preserve">
</t>
    </r>
    <r>
      <rPr>
        <sz val="11"/>
        <color rgb="FF000000"/>
        <rFont val="Calibri"/>
      </rPr>
      <t>On the MDM console, do the following to create an MD user:</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Devices &amp; Users &gt;&gt; Users &amp; Organization and select the “+” to get a pull-down menu. Select “Add Single User”.</t>
    </r>
    <r>
      <rPr>
        <sz val="11"/>
        <color rgb="FF000000"/>
        <rFont val="Calibri"/>
      </rPr>
      <t xml:space="preserve">
</t>
    </r>
    <r>
      <rPr>
        <sz val="11"/>
        <color rgb="FF000000"/>
        <rFont val="Calibri"/>
      </rPr>
      <t>3) Complete fields with user specific information.</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5) Click "No" in next dialog box (OK box) to complete setup of user.</t>
    </r>
    <r>
      <rPr>
        <sz val="11"/>
        <color rgb="FF000000"/>
        <rFont val="Calibri"/>
      </rPr>
      <t xml:space="preserve">
</t>
    </r>
    <r>
      <rPr>
        <sz val="11"/>
        <color rgb="FF000000"/>
        <rFont val="Calibri"/>
      </rPr>
      <t>On the MDM console, do the following to create users in the roles (c), (d), and (e):</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Admin Console &gt;&gt; Administrators and click on the “+” button near the top of the screen.</t>
    </r>
    <r>
      <rPr>
        <sz val="11"/>
        <color rgb="FF000000"/>
        <rFont val="Calibri"/>
      </rPr>
      <t xml:space="preserve">
</t>
    </r>
    <r>
      <rPr>
        <sz val="11"/>
        <color rgb="FF000000"/>
        <rFont val="Calibri"/>
      </rPr>
      <t>3) In the “Add Administrator” window, fill in the following once for each user account being created:</t>
    </r>
    <r>
      <rPr>
        <sz val="11"/>
        <color rgb="FF000000"/>
        <rFont val="Calibri"/>
      </rPr>
      <t xml:space="preserve">
</t>
    </r>
    <r>
      <rPr>
        <sz val="11"/>
        <color rgb="FF000000"/>
        <rFont val="Calibri"/>
      </rPr>
      <t>a) Choose the “New” radio button.</t>
    </r>
    <r>
      <rPr>
        <sz val="11"/>
        <color rgb="FF000000"/>
        <rFont val="Calibri"/>
      </rPr>
      <t xml:space="preserve">
</t>
    </r>
    <r>
      <rPr>
        <sz val="11"/>
        <color rgb="FF000000"/>
        <rFont val="Calibri"/>
      </rPr>
      <t>b) Fill in the “Admin ID” and “Admin Name” fields with values for a new user.</t>
    </r>
    <r>
      <rPr>
        <sz val="11"/>
        <color rgb="FF000000"/>
        <rFont val="Calibri"/>
      </rPr>
      <t xml:space="preserve">
</t>
    </r>
    <r>
      <rPr>
        <sz val="11"/>
        <color rgb="FF000000"/>
        <rFont val="Calibri"/>
      </rPr>
      <t xml:space="preserve">c) To Create a Security configuration administrator do the following: Set the Type field to “Super”. </t>
    </r>
    <r>
      <rPr>
        <sz val="11"/>
        <color rgb="FF000000"/>
        <rFont val="Calibri"/>
      </rPr>
      <t xml:space="preserve">
</t>
    </r>
    <r>
      <rPr>
        <sz val="11"/>
        <color rgb="FF000000"/>
        <rFont val="Calibri"/>
      </rPr>
      <t xml:space="preserve">d) To Create a Device user group administrator do the following: Set the Type field to “Common” and check all of the “Authorization” boxes. </t>
    </r>
    <r>
      <rPr>
        <sz val="11"/>
        <color rgb="FF000000"/>
        <rFont val="Calibri"/>
      </rPr>
      <t xml:space="preserve">
</t>
    </r>
    <r>
      <rPr>
        <sz val="11"/>
        <color rgb="FF000000"/>
        <rFont val="Calibri"/>
      </rPr>
      <t xml:space="preserve">e) To Create an Auditor do the following: Set the Type field to “common” and check only the Audit box. </t>
    </r>
    <r>
      <rPr>
        <sz val="11"/>
        <color rgb="FF000000"/>
        <rFont val="Calibri"/>
      </rPr>
      <t xml:space="preserve">
</t>
    </r>
    <r>
      <rPr>
        <sz val="11"/>
        <color rgb="FF000000"/>
        <rFont val="Calibri"/>
      </rPr>
      <t>4) Choose “Save” to create the account with the specified role.</t>
    </r>
    <r>
      <rPr>
        <sz val="11"/>
        <color rgb="FF000000"/>
        <rFont val="Calibri"/>
      </rPr>
      <t xml:space="preserve">
</t>
    </r>
    <r>
      <rPr>
        <sz val="11"/>
        <color rgb="FF000000"/>
        <rFont val="Calibri"/>
      </rPr>
      <t>5) Click "Yes" in next dialog box (Save box) to complete setup of user.</t>
    </r>
    <r>
      <rPr>
        <sz val="11"/>
        <color rgb="FF000000"/>
        <rFont val="Calibri"/>
      </rPr>
      <t xml:space="preserve">
</t>
    </r>
    <r>
      <rPr>
        <sz val="11"/>
        <color rgb="FF000000"/>
        <rFont val="Calibri"/>
      </rPr>
      <t>A user in the Server Primary Administrator role is created by defining a Windows Administrator account on the platform running the Samsung SDS EMM server. This is automatically created during server install.</t>
    </r>
  </si>
  <si>
    <r>
      <rPr>
        <sz val="11"/>
        <color rgb="FF000000"/>
        <rFont val="Calibri"/>
      </rPr>
      <t>Having several roles for the Samsung SDS EMM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t>
    </r>
    <r>
      <rPr>
        <sz val="11"/>
        <color rgb="FF000000"/>
        <rFont val="Calibri"/>
      </rPr>
      <t xml:space="preserve">
</t>
    </r>
    <r>
      <rPr>
        <sz val="11"/>
        <color rgb="FF000000"/>
        <rFont val="Calibri"/>
      </rPr>
      <t>- Security configuration administrator: responsible for security configuration of the server, setting up and maintenance of mobile device security policies,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 Refinement</t>
    </r>
  </si>
  <si>
    <r>
      <rPr>
        <sz val="11"/>
        <color rgb="FF000000"/>
        <rFont val="Calibri"/>
      </rPr>
      <t xml:space="preserve">Review the MDM server configuration settings and verify the server is configured with the Administrator roles: </t>
    </r>
    <r>
      <rPr>
        <sz val="11"/>
        <color rgb="FF000000"/>
        <rFont val="Calibri"/>
      </rPr>
      <t xml:space="preserve">
</t>
    </r>
    <r>
      <rPr>
        <sz val="11"/>
        <color rgb="FF000000"/>
        <rFont val="Calibri"/>
      </rPr>
      <t>a. MD user;</t>
    </r>
    <r>
      <rPr>
        <sz val="11"/>
        <color rgb="FF000000"/>
        <rFont val="Calibri"/>
      </rPr>
      <t xml:space="preserve">
</t>
    </r>
    <r>
      <rPr>
        <sz val="11"/>
        <color rgb="FF000000"/>
        <rFont val="Calibri"/>
      </rPr>
      <t>b. Server primary administrator;</t>
    </r>
    <r>
      <rPr>
        <sz val="11"/>
        <color rgb="FF000000"/>
        <rFont val="Calibri"/>
      </rPr>
      <t xml:space="preserve">
</t>
    </r>
    <r>
      <rPr>
        <sz val="11"/>
        <color rgb="FF000000"/>
        <rFont val="Calibri"/>
      </rPr>
      <t>c. Security configuration administrator;</t>
    </r>
    <r>
      <rPr>
        <sz val="11"/>
        <color rgb="FF000000"/>
        <rFont val="Calibri"/>
      </rPr>
      <t xml:space="preserve">
</t>
    </r>
    <r>
      <rPr>
        <sz val="11"/>
        <color rgb="FF000000"/>
        <rFont val="Calibri"/>
      </rPr>
      <t xml:space="preserve">d. Device user group administrator; and </t>
    </r>
    <r>
      <rPr>
        <sz val="11"/>
        <color rgb="FF000000"/>
        <rFont val="Calibri"/>
      </rPr>
      <t xml:space="preserve">
</t>
    </r>
    <r>
      <rPr>
        <sz val="11"/>
        <color rgb="FF000000"/>
        <rFont val="Calibri"/>
      </rPr>
      <t xml:space="preserve">e. Auditor. </t>
    </r>
    <r>
      <rPr>
        <sz val="11"/>
        <color rgb="FF000000"/>
        <rFont val="Calibri"/>
      </rPr>
      <t xml:space="preserve">
</t>
    </r>
    <r>
      <rPr>
        <sz val="11"/>
        <color rgb="FF000000"/>
        <rFont val="Calibri"/>
      </rPr>
      <t>This validation procedure is performed on the MDM Administration Console.</t>
    </r>
    <r>
      <rPr>
        <sz val="11"/>
        <color rgb="FF000000"/>
        <rFont val="Calibri"/>
      </rPr>
      <t xml:space="preserve">
</t>
    </r>
    <r>
      <rPr>
        <sz val="11"/>
        <color rgb="FF000000"/>
        <rFont val="Calibri"/>
      </rPr>
      <t>On the MDM console, do the following to verify that users in the roles MD user exists:</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 xml:space="preserve">2) Go to Devices &amp; Users &gt;&gt; Users &amp; Organization. </t>
    </r>
    <r>
      <rPr>
        <sz val="11"/>
        <color rgb="FF000000"/>
        <rFont val="Calibri"/>
      </rPr>
      <t xml:space="preserve">
</t>
    </r>
    <r>
      <rPr>
        <sz val="11"/>
        <color rgb="FF000000"/>
        <rFont val="Calibri"/>
      </rPr>
      <t>3) Observe that the user created in the Implementation Guidance is listed on this screen.</t>
    </r>
    <r>
      <rPr>
        <sz val="11"/>
        <color rgb="FF000000"/>
        <rFont val="Calibri"/>
      </rPr>
      <t xml:space="preserve">
</t>
    </r>
    <r>
      <rPr>
        <sz val="11"/>
        <color rgb="FF000000"/>
        <rFont val="Calibri"/>
      </rPr>
      <t>On the MDM console, do the following to verify that users in the roles (c), (d) and (e) exist:</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Admin Console &gt;&gt; Administrators.</t>
    </r>
    <r>
      <rPr>
        <sz val="11"/>
        <color rgb="FF000000"/>
        <rFont val="Calibri"/>
      </rPr>
      <t xml:space="preserve">
</t>
    </r>
    <r>
      <rPr>
        <sz val="11"/>
        <color rgb="FF000000"/>
        <rFont val="Calibri"/>
      </rPr>
      <t>3) Observe that the user with the Security configuration administrator role is in the list on this screen, that the “Type” column indicates “Super”, and that a modify symbol appears under all of the columns for “App”, “Cert”, “Org”, “Profile”, “Portal”, and “Audit”.</t>
    </r>
    <r>
      <rPr>
        <sz val="11"/>
        <color rgb="FF000000"/>
        <rFont val="Calibri"/>
      </rPr>
      <t xml:space="preserve">
</t>
    </r>
    <r>
      <rPr>
        <sz val="11"/>
        <color rgb="FF000000"/>
        <rFont val="Calibri"/>
      </rPr>
      <t>4) Observe that the user with the Device user group administrator role is in the list on this screen, that the “Type” column indicates “Common”, and that a modify symbol appears under all of the columns for “App”, “Cert”, “Org”, “Profile”, “Portal”, and “Audit”.</t>
    </r>
    <r>
      <rPr>
        <sz val="11"/>
        <color rgb="FF000000"/>
        <rFont val="Calibri"/>
      </rPr>
      <t xml:space="preserve">
</t>
    </r>
    <r>
      <rPr>
        <sz val="11"/>
        <color rgb="FF000000"/>
        <rFont val="Calibri"/>
      </rPr>
      <t>5) Observe that the user with the Auditor role is in the list on this screen, that the “Type” column indicates “Common”, and that a modify symbol appears only under the “Audit” column.</t>
    </r>
    <r>
      <rPr>
        <sz val="11"/>
        <color rgb="FF000000"/>
        <rFont val="Calibri"/>
      </rPr>
      <t xml:space="preserve">
</t>
    </r>
    <r>
      <rPr>
        <sz val="11"/>
        <color rgb="FF000000"/>
        <rFont val="Calibri"/>
      </rPr>
      <t>No verification is needed for the Server primary administrator since this role is always automatically created during server install.</t>
    </r>
    <r>
      <rPr>
        <sz val="11"/>
        <color rgb="FF000000"/>
        <rFont val="Calibri"/>
      </rPr>
      <t xml:space="preserve">
</t>
    </r>
    <r>
      <rPr>
        <sz val="11"/>
        <color rgb="FF000000"/>
        <rFont val="Calibri"/>
      </rPr>
      <t>If the MDM console is not configured with required Administrator roles, this is a finding.</t>
    </r>
  </si>
  <si>
    <t>V-73205</t>
  </si>
  <si>
    <r>
      <rPr>
        <sz val="11"/>
        <rFont val="Calibri"/>
      </rPr>
      <t>The Samsung SDS EMM server must be configured to transfer MD audit logs and Samsung SDS EMM server logs to another server for analysis and reporting.</t>
    </r>
  </si>
  <si>
    <r>
      <rPr>
        <sz val="11"/>
        <color rgb="FF000000"/>
        <rFont val="Calibri"/>
      </rPr>
      <t>The following describes how the MDM server can transfer MD audit logs and MDM server logs to another server for analysis and reporting. This is a manual process that has to be performed by the administrator periodically.</t>
    </r>
    <r>
      <rPr>
        <sz val="11"/>
        <color rgb="FF000000"/>
        <rFont val="Calibri"/>
      </rPr>
      <t xml:space="preserve">
</t>
    </r>
    <r>
      <rPr>
        <sz val="11"/>
        <color rgb="FF000000"/>
        <rFont val="Calibri"/>
      </rPr>
      <t>To transfer Samsung SDS EMM server logs, on the MDM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Service Overview &gt;&gt; Logs &gt;&gt; Audit Logs.</t>
    </r>
    <r>
      <rPr>
        <sz val="11"/>
        <color rgb="FF000000"/>
        <rFont val="Calibri"/>
      </rPr>
      <t xml:space="preserve">
</t>
    </r>
    <r>
      <rPr>
        <sz val="11"/>
        <color rgb="FF000000"/>
        <rFont val="Calibri"/>
      </rPr>
      <t>3) Choose a date and click the "Export" button to export the selected Audit data to a file on the administrator’s workstation.</t>
    </r>
    <r>
      <rPr>
        <sz val="11"/>
        <color rgb="FF000000"/>
        <rFont val="Calibri"/>
      </rPr>
      <t xml:space="preserve">
</t>
    </r>
    <r>
      <rPr>
        <sz val="11"/>
        <color rgb="FF000000"/>
        <rFont val="Calibri"/>
      </rPr>
      <t>4) Follow the browser-specific instructions to save the comma-separated values file.</t>
    </r>
    <r>
      <rPr>
        <sz val="11"/>
        <color rgb="FF000000"/>
        <rFont val="Calibri"/>
      </rPr>
      <t xml:space="preserve">
</t>
    </r>
    <r>
      <rPr>
        <sz val="11"/>
        <color rgb="FF000000"/>
        <rFont val="Calibri"/>
      </rPr>
      <t>To transfer MD audit logs, on the MDM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Service Overview &gt;&gt; Logs &gt;&gt; Device Logs.</t>
    </r>
    <r>
      <rPr>
        <sz val="11"/>
        <color rgb="FF000000"/>
        <rFont val="Calibri"/>
      </rPr>
      <t xml:space="preserve">
</t>
    </r>
    <r>
      <rPr>
        <sz val="11"/>
        <color rgb="FF000000"/>
        <rFont val="Calibri"/>
      </rPr>
      <t>3) Choose the desired device in the left side of the “Device Logs” screen.</t>
    </r>
    <r>
      <rPr>
        <sz val="11"/>
        <color rgb="FF000000"/>
        <rFont val="Calibri"/>
      </rPr>
      <t xml:space="preserve">
</t>
    </r>
    <r>
      <rPr>
        <sz val="11"/>
        <color rgb="FF000000"/>
        <rFont val="Calibri"/>
      </rPr>
      <t>4) Choose the Export action in the row for the device log to be saved to export the selected MD audit log to a file on the administrator’s workstation.</t>
    </r>
    <r>
      <rPr>
        <sz val="11"/>
        <color rgb="FF000000"/>
        <rFont val="Calibri"/>
      </rPr>
      <t xml:space="preserve">
</t>
    </r>
    <r>
      <rPr>
        <sz val="11"/>
        <color rgb="FF000000"/>
        <rFont val="Calibri"/>
      </rPr>
      <t>5) Follow the browser-specific instructions to save the comma-separated values file.</t>
    </r>
  </si>
  <si>
    <r>
      <rPr>
        <sz val="11"/>
        <color rgb="FF000000"/>
        <rFont val="Calibri"/>
      </rPr>
      <t>Audit logs enable monitoring of security-relevant events and subsequent forensics when breaches occur. Since the Samsung SDS EMM server has limited capability to store MD log files and perform analysis and reporting of MD log files, the Samsung SDS EMM server must have the capability to transfer log files to an audit log management server.</t>
    </r>
    <r>
      <rPr>
        <sz val="11"/>
        <color rgb="FF000000"/>
        <rFont val="Calibri"/>
      </rPr>
      <t xml:space="preserve">
</t>
    </r>
    <r>
      <rPr>
        <sz val="11"/>
        <color rgb="FF000000"/>
        <rFont val="Calibri"/>
      </rPr>
      <t>SFR ID: FMT_SMF.1.1(2) Refinement, f</t>
    </r>
  </si>
  <si>
    <r>
      <rPr>
        <sz val="11"/>
        <color rgb="FF000000"/>
        <rFont val="Calibri"/>
      </rPr>
      <t>The following describes how the MDM server transfers MD audit logs and MDM server logs to another server for analysis and reporting.</t>
    </r>
    <r>
      <rPr>
        <sz val="11"/>
        <color rgb="FF000000"/>
        <rFont val="Calibri"/>
      </rPr>
      <t xml:space="preserve">
</t>
    </r>
    <r>
      <rPr>
        <sz val="11"/>
        <color rgb="FF000000"/>
        <rFont val="Calibri"/>
      </rPr>
      <t>Ask the system administrator to identify which audit management server Samsung SDS EMM server logs are transferred to. Verify that the audit management server contains records of the MD audit logs and MDM server logs, which have been transferred from the Samsung SDS EMM server. If logs are not automatically transferred periodically, verify logs are transferred manually at least daily.</t>
    </r>
    <r>
      <rPr>
        <sz val="11"/>
        <color rgb="FF000000"/>
        <rFont val="Calibri"/>
      </rPr>
      <t xml:space="preserve">
</t>
    </r>
    <r>
      <rPr>
        <sz val="11"/>
        <color rgb="FF000000"/>
        <rFont val="Calibri"/>
      </rPr>
      <t>If the Samsung SDS EMM server is not configured to transfer MD audit logs to another server (automatically or manually), this is a finding.</t>
    </r>
  </si>
  <si>
    <t>V-73207</t>
  </si>
  <si>
    <r>
      <rPr>
        <sz val="11"/>
        <rFont val="Calibri"/>
      </rPr>
      <t>The Samsung SDS EMM server or platform must initiate a session lock after a 15-minute period of inactivity.</t>
    </r>
  </si>
  <si>
    <r>
      <rPr>
        <sz val="11"/>
        <color rgb="FF000000"/>
        <rFont val="Calibri"/>
      </rPr>
      <t>To configure the Samsung SDS EMM server or platform to lock the server after 15 minutes of inactivity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Click the “v” symbol at the top right of the web page to get a pull-down menu.</t>
    </r>
    <r>
      <rPr>
        <sz val="11"/>
        <color rgb="FF000000"/>
        <rFont val="Calibri"/>
      </rPr>
      <t xml:space="preserve">
</t>
    </r>
    <r>
      <rPr>
        <sz val="11"/>
        <color rgb="FF000000"/>
        <rFont val="Calibri"/>
      </rPr>
      <t>3) Choose “Configure session timeout”.</t>
    </r>
    <r>
      <rPr>
        <sz val="11"/>
        <color rgb="FF000000"/>
        <rFont val="Calibri"/>
      </rPr>
      <t xml:space="preserve">
</t>
    </r>
    <r>
      <rPr>
        <sz val="11"/>
        <color rgb="FF000000"/>
        <rFont val="Calibri"/>
      </rPr>
      <t>4) Set the Session Timeout(min) value to "15".</t>
    </r>
    <r>
      <rPr>
        <sz val="11"/>
        <color rgb="FF000000"/>
        <rFont val="Calibri"/>
      </rPr>
      <t xml:space="preserve">
</t>
    </r>
    <r>
      <rPr>
        <sz val="11"/>
        <color rgb="FF000000"/>
        <rFont val="Calibri"/>
      </rPr>
      <t>5) Click on the “Save” button.</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</si>
  <si>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system-level and results in a system lock but may be at the application-level where the application interface window is secured instead.</t>
    </r>
    <r>
      <rPr>
        <sz val="11"/>
        <color rgb="FF000000"/>
        <rFont val="Calibri"/>
      </rPr>
      <t xml:space="preserve">
</t>
    </r>
    <r>
      <rPr>
        <sz val="11"/>
        <color rgb="FF000000"/>
        <rFont val="Calibri"/>
      </rPr>
      <t>SFR ID: FMT_SMF.1.1(1) Refinement</t>
    </r>
  </si>
  <si>
    <r>
      <rPr>
        <sz val="11"/>
        <color rgb="FF000000"/>
        <rFont val="Calibri"/>
      </rPr>
      <t>Review the Samsung SDS EMM server or platform configuration to determine whether the system is locked after 15 minutes. Clock the time on a server to validate that it is correctly enforcing the time period.</t>
    </r>
    <r>
      <rPr>
        <sz val="11"/>
        <color rgb="FF000000"/>
        <rFont val="Calibri"/>
      </rPr>
      <t xml:space="preserve">
</t>
    </r>
    <r>
      <rPr>
        <sz val="11"/>
        <color rgb="FF000000"/>
        <rFont val="Calibri"/>
      </rPr>
      <t>If the session lock does not occur within 15 minutes of inactivity, this is a finding.</t>
    </r>
  </si>
  <si>
    <t>V-73209</t>
  </si>
  <si>
    <r>
      <rPr>
        <sz val="11"/>
        <rFont val="Calibri"/>
      </rPr>
      <t>The Samsung SDS EMM server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</si>
  <si>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</si>
  <si>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Samsung SDS EMM server is a critical component of the mobility architecture and must be configured to only those ports, protocols, and services (PPS) necessary to support functionality, all others must be expressly disabled or removed. A DoD-approved firewall implements the required network restrictions. A host-based firewall is appropriate where the Samsung SDS EMM server runs on a standalone platform. Network firewalls or other architectures may be preferred where the Samsung SDS EMM server runs in a cloud or virtualized solution.</t>
    </r>
    <r>
      <rPr>
        <sz val="11"/>
        <color rgb="FF000000"/>
        <rFont val="Calibri"/>
      </rPr>
      <t xml:space="preserve">
</t>
    </r>
    <r>
      <rPr>
        <sz val="11"/>
        <color rgb="FF000000"/>
        <rFont val="Calibri"/>
      </rPr>
      <t>SFR ID: FMT_SMF.1.1(1) Refinement</t>
    </r>
  </si>
  <si>
    <r>
      <rPr>
        <sz val="11"/>
        <color rgb="FF000000"/>
        <rFont val="Calibri"/>
      </rPr>
      <t>Review the Samsung SDS EMM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Samsung SDS EMM server platform, this is a finding.</t>
    </r>
  </si>
  <si>
    <t>V-73211</t>
  </si>
  <si>
    <r>
      <rPr>
        <sz val="11"/>
        <rFont val="Calibri"/>
      </rPr>
      <t>The firewall protecting the Samsung SDS EMM server platform must be configured to restrict all network traffic to and from all addresses with the exception of ports, protocols, and IP address ranges required to support Samsung SDS EMM server and platform functions.</t>
    </r>
  </si>
  <si>
    <r>
      <rPr>
        <sz val="11"/>
        <color rgb="FF000000"/>
        <rFont val="Calibri"/>
      </rPr>
      <t>Configure the firewall on the Samsung SDS EMM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</si>
  <si>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Samsung SDS EMM server is a critical component of the mobility architecture and must be configured to only those ports, protocols, and services (PPS) necessary to support functionality, all others must be expressly disabled or removed. A firewall installed on the Samsung SDS EMM server provides a protection mechanism to ensure unwanted service requests do not reach the Samsung SDS EMM server and outbound traffic is limited to only Samsung SDS EMM server functionality.</t>
    </r>
    <r>
      <rPr>
        <sz val="11"/>
        <color rgb="FF000000"/>
        <rFont val="Calibri"/>
      </rPr>
      <t xml:space="preserve">
</t>
    </r>
    <r>
      <rPr>
        <sz val="11"/>
        <color rgb="FF000000"/>
        <rFont val="Calibri"/>
      </rPr>
      <t>SFR ID: FMT_SMF.1.1(1) Refinement</t>
    </r>
  </si>
  <si>
    <r>
      <rPr>
        <sz val="11"/>
        <color rgb="FF000000"/>
        <rFont val="Calibri"/>
      </rPr>
      <t>Ask the MDM administrator for a list of ports, protocols and IP address ranges necessary to support Samsung SDS EMM server and platform functionality (see the STIG Supplemental document for a list of required ports, protocols, and services).</t>
    </r>
    <r>
      <rPr>
        <sz val="11"/>
        <color rgb="FF000000"/>
        <rFont val="Calibri"/>
      </rPr>
      <t xml:space="preserve">
</t>
    </r>
    <r>
      <rPr>
        <sz val="11"/>
        <color rgb="FF000000"/>
        <rFont val="Calibri"/>
      </rPr>
      <t>Review the list to determine if the stated required configuration is appropriate.</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</si>
  <si>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V-73213</t>
  </si>
  <si>
    <r>
      <rPr>
        <sz val="11"/>
        <rFont val="Calibri"/>
      </rPr>
      <t>The firewall protecting the Samsung SDS EMM server platform must be configured so that all allowed ports, protocols, and services are approved for DoD use (on the DoD Ports, Protocols, Services Management (PPSM) Category Assurance Levels (CAL) list).</t>
    </r>
  </si>
  <si>
    <r>
      <rPr>
        <sz val="11"/>
        <color rgb="FF000000"/>
        <rFont val="Calibri"/>
      </rPr>
      <t>Turn off any ports, protocols, and services on the MDM host-based firewall that are not on the DoD Ports, Protocols, Services Management (PPSM) Category Assurance Levels (CAL) list.</t>
    </r>
  </si>
  <si>
    <r>
      <rPr>
        <sz val="11"/>
        <color rgb="FF000000"/>
        <rFont val="Calibri"/>
      </rPr>
      <t>All ports, protocols, and services used on DoD networks must be approved and registered via the DoD Ports, Protocols, Services Management (PPSM) process. This is to insure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FMT_SMF.1.1(1) Refinement</t>
    </r>
  </si>
  <si>
    <r>
      <rPr>
        <sz val="11"/>
        <color rgb="FF000000"/>
        <rFont val="Calibri"/>
      </rPr>
      <t>Ask the MDM administrator for a list of ports, protocols and services that have been configured on the host-based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</si>
  <si>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V-73215</t>
  </si>
  <si>
    <r>
      <rPr>
        <sz val="11"/>
        <rFont val="Calibri"/>
      </rPr>
      <t>The Samsung SDS EMM agent must be configured for the periodicity of reachability events for six hours or less.</t>
    </r>
  </si>
  <si>
    <r>
      <rPr>
        <sz val="11"/>
        <color rgb="FF000000"/>
        <rFont val="Calibri"/>
      </rPr>
      <t>Configure the MDM agent periodicity of reachable events to six hours or less.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Service &gt;&gt; Configuration.</t>
    </r>
    <r>
      <rPr>
        <sz val="11"/>
        <color rgb="FF000000"/>
        <rFont val="Calibri"/>
      </rPr>
      <t xml:space="preserve">
</t>
    </r>
    <r>
      <rPr>
        <sz val="11"/>
        <color rgb="FF000000"/>
        <rFont val="Calibri"/>
      </rPr>
      <t>3) For Android: Ensure that row 20 “Inventory Collection Period for Android (Hrs)” shows a value of "6" or less.</t>
    </r>
    <r>
      <rPr>
        <sz val="11"/>
        <color rgb="FF000000"/>
        <rFont val="Calibri"/>
      </rPr>
      <t xml:space="preserve">
</t>
    </r>
    <r>
      <rPr>
        <sz val="11"/>
        <color rgb="FF000000"/>
        <rFont val="Calibri"/>
      </rPr>
      <t>4) For iOS: Ensure that row 21 “Inventory Collection Period for iOS (Hrs)” shows a value of "6" or less.</t>
    </r>
    <r>
      <rPr>
        <sz val="11"/>
        <color rgb="FF000000"/>
        <rFont val="Calibri"/>
      </rPr>
      <t xml:space="preserve">
</t>
    </r>
    <r>
      <rPr>
        <sz val="11"/>
        <color rgb="FF000000"/>
        <rFont val="Calibri"/>
      </rPr>
      <t>5) Click on the check-mark box in the top left of the "Configuration" screen to "Apply Changes".</t>
    </r>
    <r>
      <rPr>
        <sz val="11"/>
        <color rgb="FF000000"/>
        <rFont val="Calibri"/>
      </rPr>
      <t xml:space="preserve">
</t>
    </r>
    <r>
      <rPr>
        <sz val="11"/>
        <color rgb="FF000000"/>
        <rFont val="Calibri"/>
      </rPr>
      <t>6) Click “OK” on the “Notify” save completed window.</t>
    </r>
    <r>
      <rPr>
        <sz val="11"/>
        <color rgb="FF000000"/>
        <rFont val="Calibri"/>
      </rPr>
      <t xml:space="preserve">
</t>
    </r>
    <r>
      <rPr>
        <sz val="11"/>
        <color rgb="FF000000"/>
        <rFont val="Calibri"/>
      </rPr>
      <t>On the MDM agent, do the following:</t>
    </r>
    <r>
      <rPr>
        <sz val="11"/>
        <color rgb="FF000000"/>
        <rFont val="Calibri"/>
      </rPr>
      <t xml:space="preserve">
</t>
    </r>
    <r>
      <rPr>
        <sz val="11"/>
        <color rgb="FF000000"/>
        <rFont val="Calibri"/>
      </rPr>
      <t>No actions required on the MDM agent</t>
    </r>
  </si>
  <si>
    <r>
      <rPr>
        <sz val="11"/>
        <color rgb="FF000000"/>
        <rFont val="Calibri"/>
      </rPr>
      <t>Mobile devices that do not enforce security policy or verify the status of the device are vulnerable to a variety of attacks. The key security function of MDM technology is to distribute mobile device security polices in such a manner that they are enforced on managed mobile devices. To accomplish this function, the Samsung SDS EMM agent must verify the status and other key information of the managed device and report that status to the MDM server periodically.</t>
    </r>
    <r>
      <rPr>
        <sz val="11"/>
        <color rgb="FF000000"/>
        <rFont val="Calibri"/>
      </rPr>
      <t xml:space="preserve">
</t>
    </r>
    <r>
      <rPr>
        <sz val="11"/>
        <color rgb="FF000000"/>
        <rFont val="Calibri"/>
      </rPr>
      <t>SFR ID: FMT_SMF_EXT.3.2</t>
    </r>
  </si>
  <si>
    <r>
      <rPr>
        <sz val="11"/>
        <color rgb="FF000000"/>
        <rFont val="Calibri"/>
      </rPr>
      <t>Review the MDM agent configuration settings to determine if the agent is configured with a periodicity of reachable events set to six hours or less.</t>
    </r>
    <r>
      <rPr>
        <sz val="11"/>
        <color rgb="FF000000"/>
        <rFont val="Calibri"/>
      </rPr>
      <t xml:space="preserve">
</t>
    </r>
    <r>
      <rPr>
        <sz val="11"/>
        <color rgb="FF000000"/>
        <rFont val="Calibri"/>
      </rPr>
      <t xml:space="preserve">This validation procedure is performed on both the Samsung SDS EMM Server Admin Console. </t>
    </r>
    <r>
      <rPr>
        <sz val="11"/>
        <color rgb="FF000000"/>
        <rFont val="Calibri"/>
      </rPr>
      <t xml:space="preserve">
</t>
    </r>
    <r>
      <rPr>
        <sz val="11"/>
        <color rgb="FF000000"/>
        <rFont val="Calibri"/>
      </rPr>
      <t>1) Log in to the Samsung SDS EMM Server Admin Console using a web browser.</t>
    </r>
    <r>
      <rPr>
        <sz val="11"/>
        <color rgb="FF000000"/>
        <rFont val="Calibri"/>
      </rPr>
      <t xml:space="preserve">
</t>
    </r>
    <r>
      <rPr>
        <sz val="11"/>
        <color rgb="FF000000"/>
        <rFont val="Calibri"/>
      </rPr>
      <t>2) Go to Settings &gt;&gt; Service &gt;&gt; Configuration.</t>
    </r>
    <r>
      <rPr>
        <sz val="11"/>
        <color rgb="FF000000"/>
        <rFont val="Calibri"/>
      </rPr>
      <t xml:space="preserve">
</t>
    </r>
    <r>
      <rPr>
        <sz val="11"/>
        <color rgb="FF000000"/>
        <rFont val="Calibri"/>
      </rPr>
      <t>3) For Android: On row 20 verify “Inventory Collection Period for Android (Hrs)” is set to "6" or less.</t>
    </r>
    <r>
      <rPr>
        <sz val="11"/>
        <color rgb="FF000000"/>
        <rFont val="Calibri"/>
      </rPr>
      <t xml:space="preserve">
</t>
    </r>
    <r>
      <rPr>
        <sz val="11"/>
        <color rgb="FF000000"/>
        <rFont val="Calibri"/>
      </rPr>
      <t>4) For iOS: On row 21 verify “Inventory Collection Period for iOS (Hrs)” is set to "6" or less.</t>
    </r>
    <r>
      <rPr>
        <sz val="11"/>
        <color rgb="FF000000"/>
        <rFont val="Calibri"/>
      </rPr>
      <t xml:space="preserve">
</t>
    </r>
    <r>
      <rPr>
        <sz val="11"/>
        <color rgb="FF000000"/>
        <rFont val="Calibri"/>
      </rPr>
      <t>If the periodicity of reachable events is not set to "6" hours or less,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</si>
  <si>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</si>
  <si>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</si>
  <si>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</si>
  <si>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</si>
  <si>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</si>
  <si>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</si>
  <si>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</si>
  <si>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</si>
  <si>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</si>
  <si>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</si>
  <si>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</si>
  <si>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</si>
  <si>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</si>
  <si>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</si>
  <si>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</si>
  <si>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</si>
  <si>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</si>
  <si>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</si>
  <si>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</si>
  <si>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</si>
  <si>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</si>
  <si>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</si>
  <si>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</si>
  <si>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</si>
  <si>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</si>
  <si>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</si>
  <si>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</si>
  <si>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</si>
  <si>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</si>
  <si>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SDS EMM v1.5.x Security Technical Implementation Guide V1R1</t>
  </si>
  <si>
    <t>Developed By:</t>
  </si>
  <si>
    <t>Samsung SDS and 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</si>
  <si>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</si>
  <si>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20 January 2017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t>
    </r>
  </si>
  <si>
    <t>Download Url:</t>
  </si>
  <si>
    <t>https://www.cyber.mil/stigs</t>
  </si>
  <si>
    <t>Guide Overview:</t>
  </si>
  <si>
    <r>
      <rPr>
        <sz val="11"/>
        <color rgb="FF000000"/>
        <rFont val="Calibri"/>
      </rPr>
      <t>The Samsung SDS Enterprise Mobility Management (EMM) v1.5.x Security Technical Implementation Guide (STIG) provides security policy and configuration requirements for the use of the EMM Server Version 1.5.x platform to provide administrative management of Mobile Operating System (MOS) devices in the Department of Defense (DoD). This STIG applies to version 1.5.x of the Samsung SDS EMM server.</t>
    </r>
    <r>
      <rPr>
        <sz val="11"/>
        <color rgb="FF000000"/>
        <rFont val="Calibri"/>
      </rPr>
      <t xml:space="preserve">
</t>
    </r>
    <r>
      <rPr>
        <sz val="11"/>
        <color rgb="FF000000"/>
        <rFont val="Calibri"/>
      </rPr>
      <t>The scope of this STIG includes the Apple iOS 10 and the Samsung Android 6 devices. Authorizing Officials (AOs) can contact DISA at disa.stig_spt@mail.mil to obtain current information regarding the capability of the EMM Server to manage STIG-required MDM controls for other mobile devices, including BlackBerry, Windows 10 Mobile, and LG Android.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</si>
  <si>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</si>
  <si>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</si>
  <si>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</si>
  <si>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</si>
  <si>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</si>
  <si>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</si>
  <si>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</si>
  <si>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</si>
  <si>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</si>
  <si>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</si>
  <si>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</si>
  <si>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</si>
  <si>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</si>
  <si>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</si>
  <si>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</si>
  <si>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</si>
  <si>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</si>
  <si>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</si>
  <si>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</si>
  <si>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</si>
  <si>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</si>
  <si>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</si>
  <si>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</si>
  <si>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Samsung SDS EMM v1.5.x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</si>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</sst>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2DB-4172-A6E8-B3DEA04397A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2DB-4172-A6E8-B3DEA04397A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c:v>
                </c:pt>
              </c:numCache>
            </c:numRef>
          </c:val>
          <c:extLst>
            <c:ext xmlns:c16="http://schemas.microsoft.com/office/drawing/2014/chart" uri="{C3380CC4-5D6E-409C-BE32-E72D297353CC}">
              <c16:uniqueId val="{00000002-22DB-4172-A6E8-B3DEA04397A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36E-4587-B675-E6B69B44C49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36E-4587-B675-E6B69B44C49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8</c:v>
                </c:pt>
              </c:numCache>
            </c:numRef>
          </c:val>
          <c:extLst>
            <c:ext xmlns:c16="http://schemas.microsoft.com/office/drawing/2014/chart" uri="{C3380CC4-5D6E-409C-BE32-E72D297353CC}">
              <c16:uniqueId val="{00000002-D36E-4587-B675-E6B69B44C49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8C16-425E-AC9A-D5CE6890958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8C16-425E-AC9A-D5CE6890958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II (Medium)</c:v>
                </c:pt>
                <c:pt idx="1">
                  <c:v>CAT III (Low)</c:v>
                </c:pt>
              </c:strCache>
            </c:strRef>
          </c:cat>
          <c:val>
            <c:numRef>
              <c:f>Dashboard!$E$52:$E$53</c:f>
              <c:numCache>
                <c:formatCode>General</c:formatCode>
                <c:ptCount val="2"/>
                <c:pt idx="0">
                  <c:v>6</c:v>
                </c:pt>
                <c:pt idx="1">
                  <c:v>2</c:v>
                </c:pt>
              </c:numCache>
            </c:numRef>
          </c:val>
          <c:extLst>
            <c:ext xmlns:c16="http://schemas.microsoft.com/office/drawing/2014/chart" uri="{C3380CC4-5D6E-409C-BE32-E72D297353CC}">
              <c16:uniqueId val="{00000002-8C16-425E-AC9A-D5CE6890958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2A5-4B09-B849-E70280810C3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2A5-4B09-B849-E70280810C3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8</c:v>
                </c:pt>
              </c:numCache>
            </c:numRef>
          </c:val>
          <c:extLst>
            <c:ext xmlns:c16="http://schemas.microsoft.com/office/drawing/2014/chart" uri="{C3380CC4-5D6E-409C-BE32-E72D297353CC}">
              <c16:uniqueId val="{00000002-42A5-4B09-B849-E70280810C3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955-471F-A219-6995A18ADDF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955-471F-A219-6995A18ADDF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8</c:v>
                </c:pt>
              </c:numCache>
            </c:numRef>
          </c:val>
          <c:extLst>
            <c:ext xmlns:c16="http://schemas.microsoft.com/office/drawing/2014/chart" uri="{C3380CC4-5D6E-409C-BE32-E72D297353CC}">
              <c16:uniqueId val="{00000002-9955-471F-A219-6995A18ADDF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9E1-4B57-A019-880ADF350BC7}"/>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9E1-4B57-A019-880ADF350BC7}"/>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9E1-4B57-A019-880ADF350BC7}"/>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9E1-4B57-A019-880ADF350BC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0FD-4501-8209-B9F514DB7EA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rkagy">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uxdmu3">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rgjd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dwuje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amidq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z0xtd0">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mpc344">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9">
  <autoFilter ref="A1:M9"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60</v>
      </c>
    </row>
    <row r="3" spans="2:3" ht="15" customHeight="1" x14ac:dyDescent="0.35"/>
    <row r="4" spans="2:3" ht="58" x14ac:dyDescent="0.35">
      <c r="B4" s="18" t="s">
        <v>61</v>
      </c>
      <c r="C4" s="19" t="s">
        <v>62</v>
      </c>
    </row>
    <row r="5" spans="2:3" x14ac:dyDescent="0.35">
      <c r="C5" s="19" t="s">
        <v>63</v>
      </c>
    </row>
    <row r="6" spans="2:3" x14ac:dyDescent="0.35">
      <c r="C6" s="16" t="s">
        <v>64</v>
      </c>
    </row>
    <row r="7" spans="2:3" ht="10" customHeight="1" x14ac:dyDescent="0.35"/>
    <row r="8" spans="2:3" ht="232" x14ac:dyDescent="0.35">
      <c r="B8" s="20" t="s">
        <v>65</v>
      </c>
      <c r="C8" s="19" t="s">
        <v>66</v>
      </c>
    </row>
    <row r="9" spans="2:3" ht="10" customHeight="1" x14ac:dyDescent="0.35"/>
    <row r="10" spans="2:3" ht="35" customHeight="1" x14ac:dyDescent="0.35">
      <c r="B10" s="20" t="s">
        <v>67</v>
      </c>
      <c r="C10" s="19" t="s">
        <v>68</v>
      </c>
    </row>
    <row r="11" spans="2:3" ht="75" customHeight="1" x14ac:dyDescent="0.35">
      <c r="B11" s="16" t="s">
        <v>19</v>
      </c>
      <c r="C11" s="19" t="s">
        <v>69</v>
      </c>
    </row>
    <row r="12" spans="2:3" ht="47" customHeight="1" x14ac:dyDescent="0.35">
      <c r="B12" s="16" t="s">
        <v>19</v>
      </c>
      <c r="C12" s="19" t="s">
        <v>70</v>
      </c>
    </row>
    <row r="13" spans="2:3" ht="35" customHeight="1" x14ac:dyDescent="0.35">
      <c r="B13" s="16" t="s">
        <v>19</v>
      </c>
      <c r="C13" s="19" t="s">
        <v>71</v>
      </c>
    </row>
    <row r="14" spans="2:3" ht="32" customHeight="1" x14ac:dyDescent="0.35">
      <c r="B14" s="16" t="s">
        <v>19</v>
      </c>
      <c r="C14" s="19" t="s">
        <v>72</v>
      </c>
    </row>
    <row r="15" spans="2:3" ht="30" customHeight="1" x14ac:dyDescent="0.35">
      <c r="B15" s="16" t="s">
        <v>19</v>
      </c>
      <c r="C15" s="19" t="s">
        <v>73</v>
      </c>
    </row>
    <row r="16" spans="2:3" ht="10" customHeight="1" x14ac:dyDescent="0.35"/>
    <row r="17" spans="1:3" ht="145" customHeight="1" x14ac:dyDescent="0.35">
      <c r="B17" s="20" t="s">
        <v>74</v>
      </c>
      <c r="C17" s="19" t="s">
        <v>75</v>
      </c>
    </row>
    <row r="18" spans="1:3" ht="10" customHeight="1" x14ac:dyDescent="0.35"/>
    <row r="19" spans="1:3" ht="3" customHeight="1" x14ac:dyDescent="0.35">
      <c r="B19" s="21"/>
      <c r="C19" s="21"/>
    </row>
    <row r="20" spans="1:3" ht="12" customHeight="1" x14ac:dyDescent="0.35"/>
    <row r="21" spans="1:3" ht="35" customHeight="1" x14ac:dyDescent="0.35">
      <c r="A21" s="23"/>
      <c r="B21" s="24" t="s">
        <v>76</v>
      </c>
      <c r="C21" s="25" t="s">
        <v>77</v>
      </c>
    </row>
    <row r="22" spans="1:3" ht="18" customHeight="1" x14ac:dyDescent="0.35">
      <c r="A22" s="23"/>
      <c r="B22" s="23" t="s">
        <v>19</v>
      </c>
      <c r="C22" s="25" t="s">
        <v>78</v>
      </c>
    </row>
    <row r="23" spans="1:3" ht="18" customHeight="1" x14ac:dyDescent="0.35">
      <c r="A23" s="23"/>
      <c r="B23" s="23" t="s">
        <v>19</v>
      </c>
      <c r="C23" s="25" t="s">
        <v>79</v>
      </c>
    </row>
    <row r="24" spans="1:3" ht="18" customHeight="1" x14ac:dyDescent="0.35">
      <c r="A24" s="23"/>
      <c r="B24" s="23" t="s">
        <v>19</v>
      </c>
      <c r="C24" s="25" t="s">
        <v>80</v>
      </c>
    </row>
    <row r="25" spans="1:3" ht="18" customHeight="1" x14ac:dyDescent="0.35">
      <c r="A25" s="23"/>
      <c r="B25" s="23" t="s">
        <v>19</v>
      </c>
      <c r="C25" s="25" t="s">
        <v>81</v>
      </c>
    </row>
    <row r="26" spans="1:3" ht="18" customHeight="1" x14ac:dyDescent="0.35">
      <c r="A26" s="23"/>
      <c r="B26" s="23" t="s">
        <v>19</v>
      </c>
      <c r="C26" s="25" t="s">
        <v>82</v>
      </c>
    </row>
    <row r="27" spans="1:3" ht="18" customHeight="1" x14ac:dyDescent="0.35">
      <c r="A27" s="23"/>
      <c r="B27" s="23" t="s">
        <v>19</v>
      </c>
      <c r="C27" s="25" t="s">
        <v>83</v>
      </c>
    </row>
    <row r="28" spans="1:3" ht="18" customHeight="1" x14ac:dyDescent="0.35">
      <c r="A28" s="23"/>
      <c r="B28" s="23" t="s">
        <v>19</v>
      </c>
      <c r="C28" s="25" t="s">
        <v>84</v>
      </c>
    </row>
    <row r="29" spans="1:3" ht="18" customHeight="1" x14ac:dyDescent="0.35">
      <c r="A29" s="23"/>
      <c r="B29" s="23" t="s">
        <v>19</v>
      </c>
      <c r="C29" s="25" t="s">
        <v>85</v>
      </c>
    </row>
    <row r="30" spans="1:3" ht="44" customHeight="1" x14ac:dyDescent="0.35">
      <c r="A30" s="23"/>
      <c r="B30" s="23" t="s">
        <v>19</v>
      </c>
      <c r="C30" s="26" t="s">
        <v>86</v>
      </c>
    </row>
    <row r="31" spans="1:3" ht="10" customHeight="1" x14ac:dyDescent="0.35"/>
    <row r="32" spans="1:3" ht="3" customHeight="1" x14ac:dyDescent="0.35">
      <c r="B32" s="21"/>
      <c r="C32" s="21"/>
    </row>
    <row r="33" spans="2:3" ht="12" customHeight="1" x14ac:dyDescent="0.35"/>
    <row r="34" spans="2:3" ht="24" customHeight="1" x14ac:dyDescent="0.35">
      <c r="B34" s="27" t="s">
        <v>87</v>
      </c>
      <c r="C34" s="28" t="s">
        <v>88</v>
      </c>
    </row>
    <row r="35" spans="2:3" ht="18.5" x14ac:dyDescent="0.35">
      <c r="B35" s="27" t="s">
        <v>89</v>
      </c>
      <c r="C35" s="29" t="s">
        <v>90</v>
      </c>
    </row>
    <row r="36" spans="2:3" ht="27" customHeight="1" x14ac:dyDescent="0.35">
      <c r="B36" s="30" t="s">
        <v>91</v>
      </c>
      <c r="C36" s="22" t="s">
        <v>92</v>
      </c>
    </row>
    <row r="37" spans="2:3" x14ac:dyDescent="0.35">
      <c r="B37" s="27" t="s">
        <v>93</v>
      </c>
      <c r="C37" s="31" t="s">
        <v>94</v>
      </c>
    </row>
    <row r="38" spans="2:3" ht="10" customHeight="1" x14ac:dyDescent="0.35"/>
    <row r="39" spans="2:3" ht="130.5" x14ac:dyDescent="0.35">
      <c r="B39" s="27" t="s">
        <v>95</v>
      </c>
      <c r="C39" s="32" t="s">
        <v>96</v>
      </c>
    </row>
    <row r="40" spans="2:3" ht="10" customHeight="1" x14ac:dyDescent="0.35"/>
    <row r="41" spans="2:3" ht="43.5" x14ac:dyDescent="0.35">
      <c r="B41" s="27" t="s">
        <v>97</v>
      </c>
      <c r="C41" s="19" t="s">
        <v>98</v>
      </c>
    </row>
    <row r="42" spans="2:3" ht="10" customHeight="1" x14ac:dyDescent="0.35"/>
    <row r="43" spans="2:3" ht="15.5" x14ac:dyDescent="0.35">
      <c r="C43" s="33" t="s">
        <v>99</v>
      </c>
    </row>
    <row r="44" spans="2:3" ht="29" x14ac:dyDescent="0.35">
      <c r="C44" s="19" t="s">
        <v>100</v>
      </c>
    </row>
    <row r="45" spans="2:3" ht="10" customHeight="1" x14ac:dyDescent="0.35"/>
    <row r="46" spans="2:3" ht="15.5" x14ac:dyDescent="0.35">
      <c r="C46" s="34" t="s">
        <v>25</v>
      </c>
    </row>
    <row r="47" spans="2:3" ht="29" x14ac:dyDescent="0.35">
      <c r="C47" s="19" t="s">
        <v>101</v>
      </c>
    </row>
    <row r="48" spans="2:3" ht="10" customHeight="1" x14ac:dyDescent="0.35"/>
    <row r="49" spans="2:3" ht="15.5" x14ac:dyDescent="0.35">
      <c r="C49" s="35" t="s">
        <v>15</v>
      </c>
    </row>
    <row r="50" spans="2:3" ht="29" x14ac:dyDescent="0.35">
      <c r="C50" s="19" t="s">
        <v>102</v>
      </c>
    </row>
    <row r="51" spans="2:3" ht="10" customHeight="1" x14ac:dyDescent="0.35"/>
    <row r="52" spans="2:3" ht="3" customHeight="1" x14ac:dyDescent="0.35">
      <c r="B52" s="21"/>
      <c r="C52" s="21"/>
    </row>
    <row r="53" spans="2:3" ht="12" customHeight="1" x14ac:dyDescent="0.35"/>
    <row r="54" spans="2:3" ht="130.5" x14ac:dyDescent="0.35">
      <c r="B54" s="18" t="s">
        <v>103</v>
      </c>
      <c r="C54" s="19" t="s">
        <v>104</v>
      </c>
    </row>
    <row r="55" spans="2:3" ht="6" customHeight="1" x14ac:dyDescent="0.35"/>
    <row r="56" spans="2:3" ht="217.5" x14ac:dyDescent="0.35">
      <c r="C56" s="19" t="s">
        <v>105</v>
      </c>
    </row>
    <row r="57" spans="2:3" ht="6" customHeight="1" x14ac:dyDescent="0.35"/>
    <row r="58" spans="2:3" ht="43.5" x14ac:dyDescent="0.35">
      <c r="C58" s="19" t="s">
        <v>106</v>
      </c>
    </row>
    <row r="59" spans="2:3" ht="10" customHeight="1" x14ac:dyDescent="0.35"/>
    <row r="60" spans="2:3" ht="3" customHeight="1" x14ac:dyDescent="0.35">
      <c r="B60" s="21"/>
      <c r="C60" s="21"/>
    </row>
    <row r="61" spans="2:3" ht="12" customHeight="1" x14ac:dyDescent="0.35"/>
    <row r="62" spans="2:3" ht="145" x14ac:dyDescent="0.35">
      <c r="B62" s="18" t="s">
        <v>107</v>
      </c>
      <c r="C62" s="19" t="s">
        <v>108</v>
      </c>
    </row>
    <row r="63" spans="2:3" ht="6" customHeight="1" x14ac:dyDescent="0.35"/>
    <row r="64" spans="2:3" ht="203" x14ac:dyDescent="0.35">
      <c r="C64" s="19" t="s">
        <v>109</v>
      </c>
    </row>
    <row r="65" spans="2:3" ht="6" customHeight="1" x14ac:dyDescent="0.35"/>
    <row r="66" spans="2:3" ht="43.5" x14ac:dyDescent="0.35">
      <c r="C66" s="19" t="s">
        <v>110</v>
      </c>
    </row>
    <row r="67" spans="2:3" ht="10" customHeight="1" x14ac:dyDescent="0.35"/>
    <row r="68" spans="2:3" ht="3" customHeight="1" x14ac:dyDescent="0.35">
      <c r="B68" s="21"/>
      <c r="C68" s="21"/>
    </row>
    <row r="69" spans="2:3" ht="12" customHeight="1" x14ac:dyDescent="0.35"/>
    <row r="70" spans="2:3" ht="101.5" x14ac:dyDescent="0.35">
      <c r="B70" s="18" t="s">
        <v>111</v>
      </c>
      <c r="C70" s="19" t="s">
        <v>112</v>
      </c>
    </row>
    <row r="71" spans="2:3" ht="6" customHeight="1" x14ac:dyDescent="0.35"/>
    <row r="72" spans="2:3" ht="145" x14ac:dyDescent="0.35">
      <c r="C72" s="19" t="s">
        <v>113</v>
      </c>
    </row>
    <row r="73" spans="2:3" ht="6" customHeight="1" x14ac:dyDescent="0.35"/>
    <row r="74" spans="2:3" ht="43.5" x14ac:dyDescent="0.35">
      <c r="C74" s="19" t="s">
        <v>114</v>
      </c>
    </row>
    <row r="78" spans="2:3" ht="32" customHeight="1" x14ac:dyDescent="0.35">
      <c r="B78" s="78" t="s">
        <v>59</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115</v>
      </c>
      <c r="C2" s="80"/>
      <c r="D2" s="80"/>
      <c r="E2" s="80"/>
      <c r="F2" s="80"/>
      <c r="G2" s="80"/>
      <c r="H2" s="80"/>
      <c r="I2" s="80"/>
    </row>
    <row r="4" spans="2:15" ht="18.5" x14ac:dyDescent="0.45">
      <c r="B4" s="37" t="s">
        <v>116</v>
      </c>
    </row>
    <row r="5" spans="2:15" x14ac:dyDescent="0.35">
      <c r="B5" s="39" t="s">
        <v>19</v>
      </c>
      <c r="C5" s="39" t="s">
        <v>117</v>
      </c>
      <c r="D5" s="39" t="s">
        <v>118</v>
      </c>
      <c r="F5" s="81" t="s">
        <v>119</v>
      </c>
      <c r="G5" s="81"/>
      <c r="H5" s="81"/>
      <c r="I5" s="82" t="s">
        <v>120</v>
      </c>
      <c r="J5" s="82"/>
      <c r="K5" s="82"/>
      <c r="L5" s="82"/>
      <c r="M5" s="82"/>
      <c r="N5" s="82"/>
      <c r="O5" s="82"/>
    </row>
    <row r="6" spans="2:15" x14ac:dyDescent="0.35">
      <c r="B6" s="45" t="s">
        <v>121</v>
      </c>
      <c r="C6" s="46">
        <v>8</v>
      </c>
      <c r="D6" s="47" t="s">
        <v>19</v>
      </c>
      <c r="F6" s="81" t="s">
        <v>122</v>
      </c>
      <c r="G6" s="81"/>
      <c r="H6" s="81"/>
      <c r="I6" s="83" t="s">
        <v>123</v>
      </c>
      <c r="J6" s="83"/>
      <c r="K6" s="83"/>
      <c r="L6" s="83"/>
      <c r="M6" s="83"/>
      <c r="N6" s="83"/>
      <c r="O6" s="83"/>
    </row>
    <row r="7" spans="2:15" x14ac:dyDescent="0.35">
      <c r="B7" s="48" t="s">
        <v>124</v>
      </c>
      <c r="C7" s="49">
        <f>C6-C8-C9</f>
        <v>8</v>
      </c>
      <c r="D7" s="50">
        <f>IF(C6&gt;0,C7/C6,0)</f>
        <v>1</v>
      </c>
      <c r="F7" s="81" t="s">
        <v>125</v>
      </c>
      <c r="G7" s="81"/>
      <c r="H7" s="81"/>
      <c r="I7" s="83" t="s">
        <v>123</v>
      </c>
      <c r="J7" s="83"/>
      <c r="K7" s="83"/>
      <c r="L7" s="83"/>
      <c r="M7" s="83"/>
      <c r="N7" s="83"/>
      <c r="O7" s="83"/>
    </row>
    <row r="8" spans="2:15" x14ac:dyDescent="0.35">
      <c r="B8" s="41" t="s">
        <v>126</v>
      </c>
      <c r="C8" s="42">
        <f>COUNTIF('Recommendations'!G:G,"Risk Accepted")</f>
        <v>0</v>
      </c>
      <c r="D8" s="43">
        <f>IF(C6&gt;0,C8/C6,0)</f>
        <v>0</v>
      </c>
      <c r="F8" s="81" t="s">
        <v>127</v>
      </c>
      <c r="G8" s="81"/>
      <c r="H8" s="81"/>
      <c r="I8" s="83" t="s">
        <v>123</v>
      </c>
      <c r="J8" s="83"/>
      <c r="K8" s="83"/>
      <c r="L8" s="83"/>
      <c r="M8" s="83"/>
      <c r="N8" s="83"/>
      <c r="O8" s="83"/>
    </row>
    <row r="9" spans="2:15" x14ac:dyDescent="0.35">
      <c r="B9" s="41" t="s">
        <v>128</v>
      </c>
      <c r="C9" s="42">
        <f>COUNTIF('Recommendations'!G:G,"N/A")</f>
        <v>0</v>
      </c>
      <c r="D9" s="43">
        <f>IF(C6&gt;0,C9/C6,0)</f>
        <v>0</v>
      </c>
      <c r="F9" s="81" t="s">
        <v>129</v>
      </c>
      <c r="G9" s="81"/>
      <c r="H9" s="81"/>
      <c r="I9" s="83" t="s">
        <v>123</v>
      </c>
      <c r="J9" s="83"/>
      <c r="K9" s="83"/>
      <c r="L9" s="83"/>
      <c r="M9" s="83"/>
      <c r="N9" s="83"/>
      <c r="O9" s="83"/>
    </row>
    <row r="12" spans="2:15" ht="18.5" x14ac:dyDescent="0.45">
      <c r="B12" s="37" t="s">
        <v>130</v>
      </c>
    </row>
    <row r="14" spans="2:15" x14ac:dyDescent="0.35">
      <c r="B14" s="51" t="s">
        <v>131</v>
      </c>
    </row>
    <row r="15" spans="2:15" x14ac:dyDescent="0.35">
      <c r="B15" s="39" t="s">
        <v>19</v>
      </c>
      <c r="C15" s="39" t="s">
        <v>132</v>
      </c>
      <c r="D15" s="39" t="s">
        <v>133</v>
      </c>
      <c r="E15" s="39" t="s">
        <v>134</v>
      </c>
      <c r="F15" s="39" t="s">
        <v>135</v>
      </c>
    </row>
    <row r="16" spans="2:15" x14ac:dyDescent="0.35">
      <c r="B16" s="41" t="s">
        <v>136</v>
      </c>
      <c r="C16" s="42">
        <f>COUNTIF('Recommendations'!L:L,"Resolved")</f>
        <v>0</v>
      </c>
      <c r="D16" s="42">
        <f>COUNTIF('Recommendations'!L:L,"Testing")</f>
        <v>0</v>
      </c>
      <c r="E16" s="42">
        <f>COUNTIF('Recommendations'!L:L,"Outstanding")</f>
        <v>8</v>
      </c>
      <c r="F16" s="42">
        <f>SUM(C16:E16)</f>
        <v>8</v>
      </c>
    </row>
    <row r="18" spans="2:6" x14ac:dyDescent="0.35">
      <c r="B18" s="51" t="s">
        <v>137</v>
      </c>
    </row>
    <row r="19" spans="2:6" x14ac:dyDescent="0.35">
      <c r="B19" s="52" t="s">
        <v>19</v>
      </c>
      <c r="C19" s="52" t="s">
        <v>132</v>
      </c>
      <c r="D19" s="52" t="s">
        <v>133</v>
      </c>
      <c r="E19" s="52" t="s">
        <v>134</v>
      </c>
      <c r="F19" s="52" t="s">
        <v>19</v>
      </c>
    </row>
    <row r="20" spans="2:6" x14ac:dyDescent="0.35">
      <c r="B20" s="41" t="s">
        <v>136</v>
      </c>
      <c r="C20" s="43">
        <f>IF(F16&gt;0, C16/F16, 0)</f>
        <v>0</v>
      </c>
      <c r="D20" s="43">
        <f>IF(F16&gt;0, D16/F16, 0)</f>
        <v>0</v>
      </c>
      <c r="E20" s="43">
        <f>IF(F16&gt;0, E16/F16, 0)</f>
        <v>1</v>
      </c>
      <c r="F20" s="44" t="s">
        <v>19</v>
      </c>
    </row>
    <row r="25" spans="2:6" ht="18.5" x14ac:dyDescent="0.45">
      <c r="B25" s="37" t="s">
        <v>138</v>
      </c>
    </row>
    <row r="27" spans="2:6" x14ac:dyDescent="0.35">
      <c r="B27" s="51" t="s">
        <v>131</v>
      </c>
    </row>
    <row r="28" spans="2:6" x14ac:dyDescent="0.35">
      <c r="B28" s="39" t="s">
        <v>5</v>
      </c>
      <c r="C28" s="39" t="s">
        <v>132</v>
      </c>
      <c r="D28" s="39" t="s">
        <v>133</v>
      </c>
      <c r="E28" s="39" t="s">
        <v>134</v>
      </c>
      <c r="F28" s="39" t="s">
        <v>135</v>
      </c>
    </row>
    <row r="29" spans="2:6" x14ac:dyDescent="0.35">
      <c r="B29" s="41" t="s">
        <v>139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140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141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142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143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8</v>
      </c>
      <c r="F34" s="42">
        <f t="shared" si="0"/>
        <v>8</v>
      </c>
    </row>
    <row r="36" spans="2:6" x14ac:dyDescent="0.35">
      <c r="B36" s="51" t="s">
        <v>137</v>
      </c>
    </row>
    <row r="37" spans="2:6" x14ac:dyDescent="0.35">
      <c r="B37" s="52" t="s">
        <v>5</v>
      </c>
      <c r="C37" s="52" t="s">
        <v>132</v>
      </c>
      <c r="D37" s="52" t="s">
        <v>133</v>
      </c>
      <c r="E37" s="52" t="s">
        <v>134</v>
      </c>
      <c r="F37" s="52" t="s">
        <v>19</v>
      </c>
    </row>
    <row r="38" spans="2:6" x14ac:dyDescent="0.35">
      <c r="B38" s="41" t="s">
        <v>139</v>
      </c>
      <c r="C38" s="43">
        <f t="shared" ref="C38:C43" si="1">IF(F29&gt;0, C29/F29, 0)</f>
        <v>0</v>
      </c>
      <c r="D38" s="43">
        <f t="shared" ref="D38:D43" si="2">IF(F29&gt;0, D29/F29, 0)</f>
        <v>0</v>
      </c>
      <c r="E38" s="43">
        <f t="shared" ref="E38:E43" si="3">IF(F29&gt;0, E29/F29, 0)</f>
        <v>0</v>
      </c>
      <c r="F38" s="44" t="s">
        <v>19</v>
      </c>
    </row>
    <row r="39" spans="2:6" x14ac:dyDescent="0.35">
      <c r="B39" s="41" t="s">
        <v>140</v>
      </c>
      <c r="C39" s="43">
        <f t="shared" si="1"/>
        <v>0</v>
      </c>
      <c r="D39" s="43">
        <f t="shared" si="2"/>
        <v>0</v>
      </c>
      <c r="E39" s="43">
        <f t="shared" si="3"/>
        <v>0</v>
      </c>
      <c r="F39" s="44" t="s">
        <v>19</v>
      </c>
    </row>
    <row r="40" spans="2:6" x14ac:dyDescent="0.35">
      <c r="B40" s="41" t="s">
        <v>141</v>
      </c>
      <c r="C40" s="43">
        <f t="shared" si="1"/>
        <v>0</v>
      </c>
      <c r="D40" s="43">
        <f t="shared" si="2"/>
        <v>0</v>
      </c>
      <c r="E40" s="43">
        <f t="shared" si="3"/>
        <v>0</v>
      </c>
      <c r="F40" s="44" t="s">
        <v>19</v>
      </c>
    </row>
    <row r="41" spans="2:6" x14ac:dyDescent="0.35">
      <c r="B41" s="41" t="s">
        <v>142</v>
      </c>
      <c r="C41" s="43">
        <f t="shared" si="1"/>
        <v>0</v>
      </c>
      <c r="D41" s="43">
        <f t="shared" si="2"/>
        <v>0</v>
      </c>
      <c r="E41" s="43">
        <f t="shared" si="3"/>
        <v>0</v>
      </c>
      <c r="F41" s="44" t="s">
        <v>19</v>
      </c>
    </row>
    <row r="42" spans="2:6" x14ac:dyDescent="0.35">
      <c r="B42" s="41" t="s">
        <v>143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144</v>
      </c>
    </row>
    <row r="50" spans="2:6" x14ac:dyDescent="0.35">
      <c r="B50" s="51" t="s">
        <v>131</v>
      </c>
    </row>
    <row r="51" spans="2:6" x14ac:dyDescent="0.35">
      <c r="B51" s="39" t="s">
        <v>2</v>
      </c>
      <c r="C51" s="39" t="s">
        <v>132</v>
      </c>
      <c r="D51" s="39" t="s">
        <v>133</v>
      </c>
      <c r="E51" s="39" t="s">
        <v>134</v>
      </c>
      <c r="F51" s="39" t="s">
        <v>135</v>
      </c>
    </row>
    <row r="52" spans="2:6" x14ac:dyDescent="0.35">
      <c r="B52" s="41" t="s">
        <v>25</v>
      </c>
      <c r="C52" s="42">
        <f>COUNTIFS('Recommendations'!C:C,"CAT II (Medium)",'Recommendations'!L:L,"=Resolved")</f>
        <v>0</v>
      </c>
      <c r="D52" s="42">
        <f>COUNTIFS('Recommendations'!C:C,"=CAT II (Medium)",'Recommendations'!L:L,"=Testing")</f>
        <v>0</v>
      </c>
      <c r="E52" s="42">
        <f>COUNTIFS('Recommendations'!C:C,"=CAT II (Medium)",'Recommendations'!L:L,"=Outstanding")</f>
        <v>6</v>
      </c>
      <c r="F52" s="42">
        <f>SUM(C52:E52)</f>
        <v>6</v>
      </c>
    </row>
    <row r="53" spans="2:6" x14ac:dyDescent="0.35">
      <c r="B53" s="41" t="s">
        <v>15</v>
      </c>
      <c r="C53" s="42">
        <f>COUNTIFS('Recommendations'!C:C,"CAT III (Low)",'Recommendations'!L:L,"=Resolved")</f>
        <v>0</v>
      </c>
      <c r="D53" s="42">
        <f>COUNTIFS('Recommendations'!C:C,"=CAT III (Low)",'Recommendations'!L:L,"=Testing")</f>
        <v>0</v>
      </c>
      <c r="E53" s="42">
        <f>COUNTIFS('Recommendations'!C:C,"=CAT III (Low)",'Recommendations'!L:L,"=Outstanding")</f>
        <v>2</v>
      </c>
      <c r="F53" s="42">
        <f>SUM(C53:E53)</f>
        <v>2</v>
      </c>
    </row>
    <row r="55" spans="2:6" x14ac:dyDescent="0.35">
      <c r="B55" s="51" t="s">
        <v>137</v>
      </c>
    </row>
    <row r="56" spans="2:6" x14ac:dyDescent="0.35">
      <c r="B56" s="52" t="s">
        <v>2</v>
      </c>
      <c r="C56" s="52" t="s">
        <v>132</v>
      </c>
      <c r="D56" s="52" t="s">
        <v>133</v>
      </c>
      <c r="E56" s="52" t="s">
        <v>134</v>
      </c>
      <c r="F56" s="52" t="s">
        <v>19</v>
      </c>
    </row>
    <row r="57" spans="2:6" x14ac:dyDescent="0.35">
      <c r="B57" s="41" t="s">
        <v>25</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145</v>
      </c>
    </row>
    <row r="65" spans="2:6" x14ac:dyDescent="0.35">
      <c r="B65" s="51" t="s">
        <v>131</v>
      </c>
    </row>
    <row r="66" spans="2:6" x14ac:dyDescent="0.35">
      <c r="B66" s="39" t="s">
        <v>3</v>
      </c>
      <c r="C66" s="39" t="s">
        <v>132</v>
      </c>
      <c r="D66" s="39" t="s">
        <v>133</v>
      </c>
      <c r="E66" s="39" t="s">
        <v>134</v>
      </c>
      <c r="F66" s="39" t="s">
        <v>135</v>
      </c>
    </row>
    <row r="67" spans="2:6" x14ac:dyDescent="0.35">
      <c r="B67" s="41" t="s">
        <v>146</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147</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148</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149</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8</v>
      </c>
      <c r="F71" s="42">
        <f>SUM(C71:E71)</f>
        <v>8</v>
      </c>
    </row>
    <row r="73" spans="2:6" x14ac:dyDescent="0.35">
      <c r="B73" s="51" t="s">
        <v>137</v>
      </c>
    </row>
    <row r="74" spans="2:6" x14ac:dyDescent="0.35">
      <c r="B74" s="52" t="s">
        <v>3</v>
      </c>
      <c r="C74" s="52" t="s">
        <v>132</v>
      </c>
      <c r="D74" s="52" t="s">
        <v>133</v>
      </c>
      <c r="E74" s="52" t="s">
        <v>134</v>
      </c>
      <c r="F74" s="52" t="s">
        <v>19</v>
      </c>
    </row>
    <row r="75" spans="2:6" x14ac:dyDescent="0.35">
      <c r="B75" s="41" t="s">
        <v>146</v>
      </c>
      <c r="C75" s="43">
        <f>IF(F67&gt;0, C67/F67, 0)</f>
        <v>0</v>
      </c>
      <c r="D75" s="43">
        <f>IF(F67&gt;0, D67/F67, 0)</f>
        <v>0</v>
      </c>
      <c r="E75" s="43">
        <f>IF(F67&gt;0, E67/F67, 0)</f>
        <v>0</v>
      </c>
      <c r="F75" s="44" t="s">
        <v>19</v>
      </c>
    </row>
    <row r="76" spans="2:6" x14ac:dyDescent="0.35">
      <c r="B76" s="41" t="s">
        <v>147</v>
      </c>
      <c r="C76" s="43">
        <f>IF(F68&gt;0, C68/F68, 0)</f>
        <v>0</v>
      </c>
      <c r="D76" s="43">
        <f>IF(F68&gt;0, D68/F68, 0)</f>
        <v>0</v>
      </c>
      <c r="E76" s="43">
        <f>IF(F68&gt;0, E68/F68, 0)</f>
        <v>0</v>
      </c>
      <c r="F76" s="44" t="s">
        <v>19</v>
      </c>
    </row>
    <row r="77" spans="2:6" x14ac:dyDescent="0.35">
      <c r="B77" s="41" t="s">
        <v>148</v>
      </c>
      <c r="C77" s="43">
        <f>IF(F69&gt;0, C69/F69, 0)</f>
        <v>0</v>
      </c>
      <c r="D77" s="43">
        <f>IF(F69&gt;0, D69/F69, 0)</f>
        <v>0</v>
      </c>
      <c r="E77" s="43">
        <f>IF(F69&gt;0, E69/F69, 0)</f>
        <v>0</v>
      </c>
      <c r="F77" s="44" t="s">
        <v>19</v>
      </c>
    </row>
    <row r="78" spans="2:6" x14ac:dyDescent="0.35">
      <c r="B78" s="41" t="s">
        <v>149</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150</v>
      </c>
    </row>
    <row r="86" spans="2:6" x14ac:dyDescent="0.35">
      <c r="B86" s="51" t="s">
        <v>131</v>
      </c>
    </row>
    <row r="87" spans="2:6" x14ac:dyDescent="0.35">
      <c r="B87" s="39" t="s">
        <v>151</v>
      </c>
      <c r="C87" s="39" t="s">
        <v>132</v>
      </c>
      <c r="D87" s="39" t="s">
        <v>133</v>
      </c>
      <c r="E87" s="39" t="s">
        <v>134</v>
      </c>
      <c r="F87" s="39" t="s">
        <v>135</v>
      </c>
    </row>
    <row r="88" spans="2:6" x14ac:dyDescent="0.35">
      <c r="B88" s="41" t="s">
        <v>152</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153</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154</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8</v>
      </c>
      <c r="F91" s="42">
        <f>SUM(C91:E91)</f>
        <v>8</v>
      </c>
    </row>
    <row r="93" spans="2:6" x14ac:dyDescent="0.35">
      <c r="B93" s="51" t="s">
        <v>137</v>
      </c>
    </row>
    <row r="94" spans="2:6" x14ac:dyDescent="0.35">
      <c r="B94" s="52" t="s">
        <v>151</v>
      </c>
      <c r="C94" s="52" t="s">
        <v>132</v>
      </c>
      <c r="D94" s="52" t="s">
        <v>133</v>
      </c>
      <c r="E94" s="52" t="s">
        <v>134</v>
      </c>
      <c r="F94" s="52" t="s">
        <v>19</v>
      </c>
    </row>
    <row r="95" spans="2:6" x14ac:dyDescent="0.35">
      <c r="B95" s="41" t="s">
        <v>152</v>
      </c>
      <c r="C95" s="43">
        <f>IF(F88&gt;0, C88/F88, 0)</f>
        <v>0</v>
      </c>
      <c r="D95" s="43">
        <f>IF(F88&gt;0, D88/F88, 0)</f>
        <v>0</v>
      </c>
      <c r="E95" s="43">
        <f>IF(F88&gt;0, E88/F88, 0)</f>
        <v>0</v>
      </c>
      <c r="F95" s="44" t="s">
        <v>19</v>
      </c>
    </row>
    <row r="96" spans="2:6" x14ac:dyDescent="0.35">
      <c r="B96" s="41" t="s">
        <v>153</v>
      </c>
      <c r="C96" s="43">
        <f>IF(F89&gt;0, C89/F89, 0)</f>
        <v>0</v>
      </c>
      <c r="D96" s="43">
        <f>IF(F89&gt;0, D89/F89, 0)</f>
        <v>0</v>
      </c>
      <c r="E96" s="43">
        <f>IF(F89&gt;0, E89/F89, 0)</f>
        <v>0</v>
      </c>
      <c r="F96" s="44" t="s">
        <v>19</v>
      </c>
    </row>
    <row r="97" spans="2:15" x14ac:dyDescent="0.35">
      <c r="B97" s="41" t="s">
        <v>154</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155</v>
      </c>
      <c r="J103" s="37" t="s">
        <v>156</v>
      </c>
    </row>
    <row r="104" spans="2:15" x14ac:dyDescent="0.35">
      <c r="B104" s="39" t="s">
        <v>5</v>
      </c>
      <c r="C104" s="84" t="s">
        <v>157</v>
      </c>
      <c r="D104" s="84"/>
      <c r="E104" s="39" t="s">
        <v>124</v>
      </c>
      <c r="F104" s="39" t="s">
        <v>132</v>
      </c>
      <c r="G104" s="84" t="s">
        <v>158</v>
      </c>
      <c r="H104" s="84"/>
      <c r="J104" s="39" t="s">
        <v>5</v>
      </c>
      <c r="K104" s="39" t="s">
        <v>146</v>
      </c>
      <c r="L104" s="39" t="s">
        <v>147</v>
      </c>
      <c r="M104" s="39" t="s">
        <v>148</v>
      </c>
      <c r="N104" s="39" t="s">
        <v>149</v>
      </c>
      <c r="O104" s="39" t="s">
        <v>16</v>
      </c>
    </row>
    <row r="105" spans="2:15" x14ac:dyDescent="0.35">
      <c r="B105" s="45" t="s">
        <v>139</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139</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140</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140</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141</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141</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142</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142</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143</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143</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8</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8</v>
      </c>
    </row>
    <row r="117" spans="2:24" ht="21" x14ac:dyDescent="0.5">
      <c r="B117" s="37" t="s">
        <v>159</v>
      </c>
      <c r="P117" s="54" t="s">
        <v>160</v>
      </c>
    </row>
    <row r="119" spans="2:24" ht="60" customHeight="1" x14ac:dyDescent="0.35">
      <c r="B119" s="87" t="s">
        <v>161</v>
      </c>
      <c r="C119" s="80"/>
      <c r="D119" s="80"/>
      <c r="E119" s="80"/>
      <c r="F119" s="80"/>
      <c r="P119" s="87" t="s">
        <v>162</v>
      </c>
      <c r="Q119" s="80"/>
      <c r="R119" s="80"/>
      <c r="S119" s="80"/>
      <c r="T119" s="80"/>
      <c r="U119" s="80"/>
      <c r="V119" s="80"/>
      <c r="W119" s="80"/>
    </row>
    <row r="121" spans="2:24" ht="30" customHeight="1" x14ac:dyDescent="0.35">
      <c r="P121" s="55" t="s">
        <v>163</v>
      </c>
      <c r="Q121" s="56">
        <f>C16</f>
        <v>0</v>
      </c>
      <c r="R121" s="57"/>
      <c r="S121" s="56">
        <f>C67</f>
        <v>0</v>
      </c>
      <c r="T121" s="57"/>
      <c r="U121" s="56">
        <f>C68</f>
        <v>0</v>
      </c>
      <c r="V121" s="57"/>
      <c r="W121" s="56">
        <f>C69</f>
        <v>0</v>
      </c>
      <c r="X121" s="57"/>
    </row>
    <row r="122" spans="2:24" ht="35" customHeight="1" x14ac:dyDescent="0.35">
      <c r="P122" s="58" t="s">
        <v>164</v>
      </c>
      <c r="Q122" s="58" t="s">
        <v>165</v>
      </c>
      <c r="R122" s="58" t="s">
        <v>166</v>
      </c>
      <c r="S122" s="58" t="s">
        <v>167</v>
      </c>
      <c r="T122" s="58" t="s">
        <v>168</v>
      </c>
      <c r="U122" s="58" t="s">
        <v>169</v>
      </c>
      <c r="V122" s="58" t="s">
        <v>170</v>
      </c>
      <c r="W122" s="58" t="s">
        <v>171</v>
      </c>
      <c r="X122" s="58" t="s">
        <v>172</v>
      </c>
    </row>
    <row r="123" spans="2:24" x14ac:dyDescent="0.35">
      <c r="O123" s="59" t="s">
        <v>173</v>
      </c>
      <c r="P123" s="60" t="s">
        <v>174</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175</v>
      </c>
      <c r="P158" s="54" t="s">
        <v>176</v>
      </c>
    </row>
    <row r="160" spans="2:24" ht="45" customHeight="1" x14ac:dyDescent="0.35">
      <c r="B160" s="87" t="s">
        <v>177</v>
      </c>
      <c r="C160" s="80"/>
      <c r="D160" s="80"/>
      <c r="E160" s="80"/>
      <c r="F160" s="80"/>
      <c r="P160" s="87" t="s">
        <v>178</v>
      </c>
      <c r="Q160" s="80"/>
      <c r="R160" s="80"/>
      <c r="S160" s="80"/>
      <c r="T160" s="80"/>
      <c r="U160" s="80"/>
    </row>
    <row r="161" spans="16:22" ht="35" customHeight="1" x14ac:dyDescent="0.35">
      <c r="P161" s="84" t="s">
        <v>179</v>
      </c>
      <c r="Q161" s="84"/>
      <c r="R161" s="84" t="s">
        <v>180</v>
      </c>
      <c r="S161" s="84"/>
      <c r="T161" s="84"/>
    </row>
    <row r="162" spans="16:22" ht="30" customHeight="1" x14ac:dyDescent="0.35">
      <c r="P162" s="88">
        <v>0</v>
      </c>
      <c r="Q162" s="89"/>
      <c r="R162" s="90" t="s">
        <v>181</v>
      </c>
      <c r="S162" s="91"/>
      <c r="T162" s="91"/>
    </row>
    <row r="165" spans="16:22" ht="25" customHeight="1" x14ac:dyDescent="0.35">
      <c r="P165" s="63" t="s">
        <v>164</v>
      </c>
      <c r="Q165" s="63" t="s">
        <v>182</v>
      </c>
      <c r="R165" s="63" t="s">
        <v>183</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59</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9"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10" t="s">
        <v>54</v>
      </c>
      <c r="B9" s="5" t="s">
        <v>55</v>
      </c>
      <c r="C9" s="6" t="s">
        <v>15</v>
      </c>
      <c r="D9" s="7" t="s">
        <v>16</v>
      </c>
      <c r="E9" s="7" t="s">
        <v>17</v>
      </c>
      <c r="F9" s="7" t="s">
        <v>18</v>
      </c>
      <c r="G9" s="7" t="s">
        <v>19</v>
      </c>
      <c r="H9" s="8" t="s">
        <v>19</v>
      </c>
      <c r="I9" s="5" t="s">
        <v>56</v>
      </c>
      <c r="J9" s="5" t="s">
        <v>57</v>
      </c>
      <c r="K9" s="5" t="s">
        <v>58</v>
      </c>
      <c r="L9" s="7" t="str">
        <f t="shared" si="0"/>
        <v>Outstanding</v>
      </c>
      <c r="M9" s="12" t="s">
        <v>19</v>
      </c>
    </row>
    <row r="13" spans="1:13" ht="32" customHeight="1" x14ac:dyDescent="0.35">
      <c r="A13" s="78" t="s">
        <v>59</v>
      </c>
      <c r="B13" s="78"/>
      <c r="C13" s="78"/>
      <c r="D13" s="78"/>
    </row>
  </sheetData>
  <mergeCells count="1">
    <mergeCell ref="A13:D13"/>
  </mergeCells>
  <conditionalFormatting sqref="C2:C9">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9">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9">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9">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9" xr:uid="{00000000-0002-0000-0200-000000000000}">
      <formula1>"Must,Should,Could,Won't,Unassigned"</formula1>
    </dataValidation>
    <dataValidation type="list" showErrorMessage="1" errorTitle="Invalid Value" error="Please select a value from the list: Low, Medium, High, Unassessed." sqref="E2:E9" xr:uid="{00000000-0002-0000-0200-000001000000}">
      <formula1>"Low,Medium,High,Unassessed"</formula1>
    </dataValidation>
    <dataValidation type="list" showErrorMessage="1" errorTitle="Invalid Value" error="Please select a value from the list: Phase1, Phase2, Phase3, Phase4, Phase5, Pending." sqref="F2:F9"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9" xr:uid="{00000000-0002-0000-0200-000003000000}">
      <formula1>"Implemented,Testing,Failed,Compensated,Risk Accepted,N/A"</formula1>
    </dataValidation>
  </dataValidations>
  <hyperlinks>
    <hyperlink ref="A13"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184</v>
      </c>
      <c r="C2" s="95" t="s">
        <v>184</v>
      </c>
      <c r="D2" s="95" t="s">
        <v>184</v>
      </c>
      <c r="E2" s="95" t="s">
        <v>184</v>
      </c>
      <c r="F2" s="95" t="s">
        <v>184</v>
      </c>
      <c r="G2" s="95" t="s">
        <v>184</v>
      </c>
      <c r="H2" s="99" t="s">
        <v>185</v>
      </c>
      <c r="I2" s="99" t="s">
        <v>185</v>
      </c>
      <c r="J2" s="99" t="s">
        <v>185</v>
      </c>
      <c r="K2" s="99" t="s">
        <v>185</v>
      </c>
      <c r="L2" s="99" t="s">
        <v>185</v>
      </c>
      <c r="M2" s="98" t="s">
        <v>186</v>
      </c>
      <c r="N2" s="98" t="s">
        <v>186</v>
      </c>
      <c r="O2" s="100" t="s">
        <v>187</v>
      </c>
      <c r="P2" s="100" t="s">
        <v>187</v>
      </c>
      <c r="Q2" s="96" t="s">
        <v>11</v>
      </c>
      <c r="R2" s="96" t="s">
        <v>11</v>
      </c>
      <c r="S2" s="96" t="s">
        <v>11</v>
      </c>
      <c r="T2" s="97" t="s">
        <v>188</v>
      </c>
    </row>
    <row r="3" spans="2:20" ht="35" customHeight="1" x14ac:dyDescent="0.35">
      <c r="B3" s="68" t="s">
        <v>189</v>
      </c>
      <c r="C3" s="68" t="s">
        <v>190</v>
      </c>
      <c r="D3" s="68" t="s">
        <v>191</v>
      </c>
      <c r="E3" s="68" t="s">
        <v>192</v>
      </c>
      <c r="F3" s="68" t="s">
        <v>193</v>
      </c>
      <c r="G3" s="68" t="s">
        <v>9</v>
      </c>
      <c r="H3" s="69" t="s">
        <v>194</v>
      </c>
      <c r="I3" s="69" t="s">
        <v>195</v>
      </c>
      <c r="J3" s="69" t="s">
        <v>196</v>
      </c>
      <c r="K3" s="69" t="s">
        <v>197</v>
      </c>
      <c r="L3" s="69" t="s">
        <v>129</v>
      </c>
      <c r="M3" s="70" t="s">
        <v>198</v>
      </c>
      <c r="N3" s="70" t="s">
        <v>199</v>
      </c>
      <c r="O3" s="71" t="s">
        <v>200</v>
      </c>
      <c r="P3" s="71" t="s">
        <v>201</v>
      </c>
      <c r="Q3" s="72" t="s">
        <v>11</v>
      </c>
      <c r="R3" s="72" t="s">
        <v>202</v>
      </c>
      <c r="S3" s="72" t="s">
        <v>203</v>
      </c>
      <c r="T3" s="73" t="s">
        <v>204</v>
      </c>
    </row>
    <row r="4" spans="2:20" ht="60" customHeight="1" x14ac:dyDescent="0.35">
      <c r="B4" s="74" t="s">
        <v>205</v>
      </c>
      <c r="C4" s="74" t="s">
        <v>206</v>
      </c>
      <c r="D4" s="74" t="s">
        <v>207</v>
      </c>
      <c r="E4" s="74" t="s">
        <v>208</v>
      </c>
      <c r="F4" s="74" t="s">
        <v>209</v>
      </c>
      <c r="G4" s="74" t="s">
        <v>210</v>
      </c>
      <c r="H4" s="74" t="s">
        <v>211</v>
      </c>
      <c r="I4" s="74" t="s">
        <v>212</v>
      </c>
      <c r="J4" s="74" t="s">
        <v>213</v>
      </c>
      <c r="K4" s="74" t="s">
        <v>214</v>
      </c>
      <c r="L4" s="74" t="s">
        <v>215</v>
      </c>
      <c r="M4" s="74" t="s">
        <v>216</v>
      </c>
      <c r="N4" s="74" t="s">
        <v>217</v>
      </c>
      <c r="O4" s="74" t="s">
        <v>218</v>
      </c>
      <c r="P4" s="74" t="s">
        <v>219</v>
      </c>
      <c r="Q4" s="74" t="s">
        <v>220</v>
      </c>
      <c r="R4" s="74" t="s">
        <v>221</v>
      </c>
      <c r="S4" s="74" t="s">
        <v>222</v>
      </c>
      <c r="T4" s="74" t="s">
        <v>223</v>
      </c>
    </row>
    <row r="5" spans="2:20" ht="60" customHeight="1" x14ac:dyDescent="0.35">
      <c r="B5" s="36" t="s">
        <v>224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225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226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227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228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229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230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231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232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233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234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235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236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237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238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239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240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241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242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243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244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245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246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247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248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249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250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251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252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253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254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255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256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257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258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259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260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261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262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263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264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265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266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267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268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269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270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271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272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273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59</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SDS EMM v1.5.x Security Technical Implementation Guide - SHGIR</dc:title>
  <dc:subject>Generated on: 2026-06-08 12:29:58</dc:subject>
  <dc:creator>Anicet Fopa Tchoffo</dc:creator>
  <cp:keywords>Baseline;Hardening;DISA;STIG</cp:keywords>
  <dc:description>Baseline Developed By: Samsung SDS and Defense Information Systems Agency (DISA) for the US DoD</dc:description>
  <cp:lastModifiedBy>Anicet Fopa Tchoffo</cp:lastModifiedBy>
  <dcterms:modified xsi:type="dcterms:W3CDTF">2026-06-08T11:30:04Z</dcterms:modified>
  <cp:category>DISA-STIG</cp:category>
  <cp:contentStatus>Draft</cp:contentStatus>
</cp:coreProperties>
</file>