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9" documentId="11_7CD0F2C4C3314D00862D9B1E8C3ABD8A4FFB87F1" xr6:coauthVersionLast="47" xr6:coauthVersionMax="47" xr10:uidLastSave="{BE0A0A79-47C6-493D-89CF-BBE2F3C53D80}"/>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572" i="1"/>
  <c r="L571" i="1"/>
  <c r="L570" i="1"/>
  <c r="L569" i="1"/>
  <c r="L568" i="1"/>
  <c r="L567" i="1"/>
  <c r="L566" i="1"/>
  <c r="L565" i="1"/>
  <c r="L564" i="1"/>
  <c r="L563" i="1"/>
  <c r="L562" i="1"/>
  <c r="L561" i="1"/>
  <c r="L560" i="1"/>
  <c r="L559" i="1"/>
  <c r="L558" i="1"/>
  <c r="L557" i="1"/>
  <c r="L556" i="1"/>
  <c r="L555" i="1"/>
  <c r="L554" i="1"/>
  <c r="L553" i="1"/>
  <c r="L552" i="1"/>
  <c r="L551" i="1"/>
  <c r="L550" i="1"/>
  <c r="L549" i="1"/>
  <c r="L548" i="1"/>
  <c r="L547" i="1"/>
  <c r="L546" i="1"/>
  <c r="L545" i="1"/>
  <c r="L544" i="1"/>
  <c r="L543" i="1"/>
  <c r="L542" i="1"/>
  <c r="L541" i="1"/>
  <c r="L540" i="1"/>
  <c r="L539" i="1"/>
  <c r="L538" i="1"/>
  <c r="L537" i="1"/>
  <c r="L536" i="1"/>
  <c r="L535" i="1"/>
  <c r="L534" i="1"/>
  <c r="L533" i="1"/>
  <c r="L532" i="1"/>
  <c r="L531" i="1"/>
  <c r="L530" i="1"/>
  <c r="L529" i="1"/>
  <c r="L528" i="1"/>
  <c r="L527" i="1"/>
  <c r="L526" i="1"/>
  <c r="L525" i="1"/>
  <c r="L524" i="1"/>
  <c r="L523" i="1"/>
  <c r="L522" i="1"/>
  <c r="L521" i="1"/>
  <c r="L520" i="1"/>
  <c r="L519" i="1"/>
  <c r="L518" i="1"/>
  <c r="L517" i="1"/>
  <c r="L516" i="1"/>
  <c r="L515" i="1"/>
  <c r="L514" i="1"/>
  <c r="L513" i="1"/>
  <c r="L512" i="1"/>
  <c r="L511" i="1"/>
  <c r="L510" i="1"/>
  <c r="L509" i="1"/>
  <c r="L508" i="1"/>
  <c r="L507" i="1"/>
  <c r="L506" i="1"/>
  <c r="L505" i="1"/>
  <c r="L504" i="1"/>
  <c r="L503" i="1"/>
  <c r="L502" i="1"/>
  <c r="L501" i="1"/>
  <c r="L500" i="1"/>
  <c r="L499" i="1"/>
  <c r="L498" i="1"/>
  <c r="L497" i="1"/>
  <c r="L496" i="1"/>
  <c r="L495" i="1"/>
  <c r="L494" i="1"/>
  <c r="L493" i="1"/>
  <c r="L492" i="1"/>
  <c r="L491" i="1"/>
  <c r="L490" i="1"/>
  <c r="L489" i="1"/>
  <c r="L488" i="1"/>
  <c r="L487" i="1"/>
  <c r="L486" i="1"/>
  <c r="L485" i="1"/>
  <c r="L484" i="1"/>
  <c r="L483" i="1"/>
  <c r="L482" i="1"/>
  <c r="L481" i="1"/>
  <c r="L480" i="1"/>
  <c r="L479" i="1"/>
  <c r="L478" i="1"/>
  <c r="L477" i="1"/>
  <c r="L476" i="1"/>
  <c r="L475" i="1"/>
  <c r="L474" i="1"/>
  <c r="L473" i="1"/>
  <c r="L472" i="1"/>
  <c r="L471" i="1"/>
  <c r="L470" i="1"/>
  <c r="L469" i="1"/>
  <c r="L468" i="1"/>
  <c r="L467" i="1"/>
  <c r="L466" i="1"/>
  <c r="L465" i="1"/>
  <c r="L464" i="1"/>
  <c r="L463" i="1"/>
  <c r="L462" i="1"/>
  <c r="L461" i="1"/>
  <c r="L460" i="1"/>
  <c r="L459" i="1"/>
  <c r="L458" i="1"/>
  <c r="L457" i="1"/>
  <c r="L456" i="1"/>
  <c r="L455" i="1"/>
  <c r="L454" i="1"/>
  <c r="L453" i="1"/>
  <c r="L452" i="1"/>
  <c r="L451" i="1"/>
  <c r="L450" i="1"/>
  <c r="L449" i="1"/>
  <c r="L448" i="1"/>
  <c r="L447" i="1"/>
  <c r="L446" i="1"/>
  <c r="L445" i="1"/>
  <c r="L444" i="1"/>
  <c r="L443" i="1"/>
  <c r="L442" i="1"/>
  <c r="L441" i="1"/>
  <c r="L440" i="1"/>
  <c r="L439" i="1"/>
  <c r="L438" i="1"/>
  <c r="L437" i="1"/>
  <c r="L436" i="1"/>
  <c r="L435" i="1"/>
  <c r="L434" i="1"/>
  <c r="L433" i="1"/>
  <c r="L432" i="1"/>
  <c r="L431" i="1"/>
  <c r="L430" i="1"/>
  <c r="L429" i="1"/>
  <c r="L428" i="1"/>
  <c r="L427" i="1"/>
  <c r="L426" i="1"/>
  <c r="L425" i="1"/>
  <c r="L424" i="1"/>
  <c r="L423" i="1"/>
  <c r="L422" i="1"/>
  <c r="L421" i="1"/>
  <c r="L420" i="1"/>
  <c r="L419" i="1"/>
  <c r="L418" i="1"/>
  <c r="L417" i="1"/>
  <c r="L416" i="1"/>
  <c r="L415" i="1"/>
  <c r="L414" i="1"/>
  <c r="L413" i="1"/>
  <c r="L412" i="1"/>
  <c r="L411" i="1"/>
  <c r="L410" i="1"/>
  <c r="L409" i="1"/>
  <c r="L408" i="1"/>
  <c r="L407" i="1"/>
  <c r="L406" i="1"/>
  <c r="L405" i="1"/>
  <c r="L404" i="1"/>
  <c r="L403" i="1"/>
  <c r="L402" i="1"/>
  <c r="L401" i="1"/>
  <c r="L400" i="1"/>
  <c r="L399" i="1"/>
  <c r="L398" i="1"/>
  <c r="L397" i="1"/>
  <c r="L396" i="1"/>
  <c r="L395" i="1"/>
  <c r="L394" i="1"/>
  <c r="L393" i="1"/>
  <c r="L392" i="1"/>
  <c r="L391" i="1"/>
  <c r="L390" i="1"/>
  <c r="L389" i="1"/>
  <c r="L388" i="1"/>
  <c r="L387" i="1"/>
  <c r="L386" i="1"/>
  <c r="L385" i="1"/>
  <c r="L384" i="1"/>
  <c r="L383" i="1"/>
  <c r="L382" i="1"/>
  <c r="L381" i="1"/>
  <c r="L380" i="1"/>
  <c r="L379" i="1"/>
  <c r="L378" i="1"/>
  <c r="L377" i="1"/>
  <c r="L376" i="1"/>
  <c r="L375" i="1"/>
  <c r="L374" i="1"/>
  <c r="L373" i="1"/>
  <c r="L372" i="1"/>
  <c r="L371" i="1"/>
  <c r="L370" i="1"/>
  <c r="L369" i="1"/>
  <c r="L368" i="1"/>
  <c r="L367" i="1"/>
  <c r="L366" i="1"/>
  <c r="L365" i="1"/>
  <c r="L364" i="1"/>
  <c r="L363" i="1"/>
  <c r="L362" i="1"/>
  <c r="L361" i="1"/>
  <c r="L360" i="1"/>
  <c r="L359" i="1"/>
  <c r="L358" i="1"/>
  <c r="L357" i="1"/>
  <c r="L356" i="1"/>
  <c r="L355" i="1"/>
  <c r="L354" i="1"/>
  <c r="L353" i="1"/>
  <c r="L352" i="1"/>
  <c r="L351" i="1"/>
  <c r="L350" i="1"/>
  <c r="L349" i="1"/>
  <c r="L348" i="1"/>
  <c r="L347" i="1"/>
  <c r="L346" i="1"/>
  <c r="L345" i="1"/>
  <c r="L344" i="1"/>
  <c r="L343" i="1"/>
  <c r="L342" i="1"/>
  <c r="L341" i="1"/>
  <c r="L340" i="1"/>
  <c r="L339" i="1"/>
  <c r="L338" i="1"/>
  <c r="L337" i="1"/>
  <c r="L336" i="1"/>
  <c r="L335" i="1"/>
  <c r="L334" i="1"/>
  <c r="L333" i="1"/>
  <c r="L332" i="1"/>
  <c r="L331" i="1"/>
  <c r="L330" i="1"/>
  <c r="L329" i="1"/>
  <c r="L328" i="1"/>
  <c r="L327" i="1"/>
  <c r="L326" i="1"/>
  <c r="L325" i="1"/>
  <c r="L324" i="1"/>
  <c r="L323" i="1"/>
  <c r="L322" i="1"/>
  <c r="L321" i="1"/>
  <c r="L320" i="1"/>
  <c r="L319" i="1"/>
  <c r="L318" i="1"/>
  <c r="L317" i="1"/>
  <c r="L316" i="1"/>
  <c r="L315" i="1"/>
  <c r="L314" i="1"/>
  <c r="L313" i="1"/>
  <c r="L312" i="1"/>
  <c r="L311" i="1"/>
  <c r="L310" i="1"/>
  <c r="L309" i="1"/>
  <c r="L308" i="1"/>
  <c r="L307" i="1"/>
  <c r="L306" i="1"/>
  <c r="L305" i="1"/>
  <c r="L304" i="1"/>
  <c r="L303" i="1"/>
  <c r="L302" i="1"/>
  <c r="L301" i="1"/>
  <c r="L300" i="1"/>
  <c r="L299" i="1"/>
  <c r="L298" i="1"/>
  <c r="L297" i="1"/>
  <c r="L296" i="1"/>
  <c r="L295" i="1"/>
  <c r="L294" i="1"/>
  <c r="L293" i="1"/>
  <c r="L292" i="1"/>
  <c r="L291" i="1"/>
  <c r="L290" i="1"/>
  <c r="L289" i="1"/>
  <c r="L288" i="1"/>
  <c r="L287" i="1"/>
  <c r="L286" i="1"/>
  <c r="L285" i="1"/>
  <c r="E54" i="3" s="1"/>
  <c r="L284" i="1"/>
  <c r="L283" i="1"/>
  <c r="L282" i="1"/>
  <c r="L281" i="1"/>
  <c r="L280" i="1"/>
  <c r="L279" i="1"/>
  <c r="L278" i="1"/>
  <c r="L277" i="1"/>
  <c r="L276" i="1"/>
  <c r="L275" i="1"/>
  <c r="L274" i="1"/>
  <c r="L273" i="1"/>
  <c r="L272" i="1"/>
  <c r="L271" i="1"/>
  <c r="L270" i="1"/>
  <c r="L269" i="1"/>
  <c r="L268" i="1"/>
  <c r="L267" i="1"/>
  <c r="L266" i="1"/>
  <c r="L265" i="1"/>
  <c r="L264" i="1"/>
  <c r="L263" i="1"/>
  <c r="L262" i="1"/>
  <c r="L261" i="1"/>
  <c r="L260" i="1"/>
  <c r="L259" i="1"/>
  <c r="L258" i="1"/>
  <c r="L257" i="1"/>
  <c r="L256" i="1"/>
  <c r="L255" i="1"/>
  <c r="L254" i="1"/>
  <c r="L253" i="1"/>
  <c r="L252" i="1"/>
  <c r="L251" i="1"/>
  <c r="L250" i="1"/>
  <c r="L249" i="1"/>
  <c r="L248" i="1"/>
  <c r="L247" i="1"/>
  <c r="L246" i="1"/>
  <c r="L245" i="1"/>
  <c r="L244" i="1"/>
  <c r="L243" i="1"/>
  <c r="L242" i="1"/>
  <c r="L241" i="1"/>
  <c r="L240" i="1"/>
  <c r="L239" i="1"/>
  <c r="L238" i="1"/>
  <c r="L237" i="1"/>
  <c r="L236" i="1"/>
  <c r="L235" i="1"/>
  <c r="L234" i="1"/>
  <c r="L233" i="1"/>
  <c r="L232" i="1"/>
  <c r="L231" i="1"/>
  <c r="L230" i="1"/>
  <c r="L229" i="1"/>
  <c r="L228" i="1"/>
  <c r="L227" i="1"/>
  <c r="L226" i="1"/>
  <c r="L225" i="1"/>
  <c r="L224" i="1"/>
  <c r="L223" i="1"/>
  <c r="L222" i="1"/>
  <c r="L221" i="1"/>
  <c r="L220" i="1"/>
  <c r="L219" i="1"/>
  <c r="L218" i="1"/>
  <c r="L217" i="1"/>
  <c r="L216" i="1"/>
  <c r="L215" i="1"/>
  <c r="L214" i="1"/>
  <c r="L213" i="1"/>
  <c r="L212" i="1"/>
  <c r="L211" i="1"/>
  <c r="L210" i="1"/>
  <c r="L209" i="1"/>
  <c r="L208" i="1"/>
  <c r="L207" i="1"/>
  <c r="L206" i="1"/>
  <c r="L205" i="1"/>
  <c r="L204" i="1"/>
  <c r="L203" i="1"/>
  <c r="L202" i="1"/>
  <c r="L201" i="1"/>
  <c r="L200" i="1"/>
  <c r="L199" i="1"/>
  <c r="L198" i="1"/>
  <c r="L197" i="1"/>
  <c r="L196" i="1"/>
  <c r="L195" i="1"/>
  <c r="L194" i="1"/>
  <c r="L193" i="1"/>
  <c r="L192" i="1"/>
  <c r="L191" i="1"/>
  <c r="L190" i="1"/>
  <c r="L189" i="1"/>
  <c r="L188" i="1"/>
  <c r="L187" i="1"/>
  <c r="L186" i="1"/>
  <c r="L185" i="1"/>
  <c r="L184" i="1"/>
  <c r="L183" i="1"/>
  <c r="L182" i="1"/>
  <c r="L181" i="1"/>
  <c r="L180" i="1"/>
  <c r="L179" i="1"/>
  <c r="L178" i="1"/>
  <c r="L177" i="1"/>
  <c r="L176" i="1"/>
  <c r="L175" i="1"/>
  <c r="L174" i="1"/>
  <c r="L173" i="1"/>
  <c r="L172" i="1"/>
  <c r="L171" i="1"/>
  <c r="L170" i="1"/>
  <c r="L169" i="1"/>
  <c r="L168" i="1"/>
  <c r="L167" i="1"/>
  <c r="L166" i="1"/>
  <c r="L165" i="1"/>
  <c r="L164" i="1"/>
  <c r="L163" i="1"/>
  <c r="L162" i="1"/>
  <c r="L161" i="1"/>
  <c r="L160" i="1"/>
  <c r="L159" i="1"/>
  <c r="L158" i="1"/>
  <c r="L157" i="1"/>
  <c r="L156" i="1"/>
  <c r="L155" i="1"/>
  <c r="L154" i="1"/>
  <c r="L153" i="1"/>
  <c r="L152" i="1"/>
  <c r="L151" i="1"/>
  <c r="L150" i="1"/>
  <c r="L149" i="1"/>
  <c r="L148" i="1"/>
  <c r="L147" i="1"/>
  <c r="L146" i="1"/>
  <c r="L145" i="1"/>
  <c r="L144" i="1"/>
  <c r="L143" i="1"/>
  <c r="L142" i="1"/>
  <c r="L141" i="1"/>
  <c r="L140" i="1"/>
  <c r="L139" i="1"/>
  <c r="L138" i="1"/>
  <c r="L137" i="1"/>
  <c r="L136" i="1"/>
  <c r="L135" i="1"/>
  <c r="L134" i="1"/>
  <c r="L133" i="1"/>
  <c r="L132" i="1"/>
  <c r="L131" i="1"/>
  <c r="L130" i="1"/>
  <c r="L129" i="1"/>
  <c r="L128" i="1"/>
  <c r="L127" i="1"/>
  <c r="L126" i="1"/>
  <c r="L125" i="1"/>
  <c r="L124" i="1"/>
  <c r="L123" i="1"/>
  <c r="L122" i="1"/>
  <c r="L121" i="1"/>
  <c r="L120" i="1"/>
  <c r="L119" i="1"/>
  <c r="L118" i="1"/>
  <c r="L117" i="1"/>
  <c r="L116" i="1"/>
  <c r="L115" i="1"/>
  <c r="L114" i="1"/>
  <c r="L113" i="1"/>
  <c r="L112" i="1"/>
  <c r="L111" i="1"/>
  <c r="L110" i="1"/>
  <c r="L109" i="1"/>
  <c r="L108" i="1"/>
  <c r="L107" i="1"/>
  <c r="L106" i="1"/>
  <c r="L105" i="1"/>
  <c r="L104" i="1"/>
  <c r="L103" i="1"/>
  <c r="L102" i="1"/>
  <c r="L101" i="1"/>
  <c r="L100" i="1"/>
  <c r="L99" i="1"/>
  <c r="L98" i="1"/>
  <c r="L97" i="1"/>
  <c r="L96" i="1"/>
  <c r="L95" i="1"/>
  <c r="L94" i="1"/>
  <c r="L93" i="1"/>
  <c r="L92" i="1"/>
  <c r="L91" i="1"/>
  <c r="L90" i="1"/>
  <c r="L89" i="1"/>
  <c r="L88" i="1"/>
  <c r="L87" i="1"/>
  <c r="L86" i="1"/>
  <c r="L85" i="1"/>
  <c r="L84" i="1"/>
  <c r="L83" i="1"/>
  <c r="L82" i="1"/>
  <c r="L81" i="1"/>
  <c r="L80" i="1"/>
  <c r="L79" i="1"/>
  <c r="L78" i="1"/>
  <c r="L77" i="1"/>
  <c r="L76" i="1"/>
  <c r="L75" i="1"/>
  <c r="L74" i="1"/>
  <c r="L73" i="1"/>
  <c r="L72" i="1"/>
  <c r="L71" i="1"/>
  <c r="L70" i="1"/>
  <c r="L69" i="1"/>
  <c r="L68" i="1"/>
  <c r="L67" i="1"/>
  <c r="L66" i="1"/>
  <c r="L65" i="1"/>
  <c r="L64" i="1"/>
  <c r="L63" i="1"/>
  <c r="L62" i="1"/>
  <c r="L61" i="1"/>
  <c r="L60" i="1"/>
  <c r="L59" i="1"/>
  <c r="L58" i="1"/>
  <c r="L57" i="1"/>
  <c r="L56" i="1"/>
  <c r="L55" i="1"/>
  <c r="L54" i="1"/>
  <c r="L53" i="1"/>
  <c r="L52" i="1"/>
  <c r="L51" i="1"/>
  <c r="L50" i="1"/>
  <c r="L49" i="1"/>
  <c r="L48" i="1"/>
  <c r="L47" i="1"/>
  <c r="L46" i="1"/>
  <c r="L45" i="1"/>
  <c r="L44" i="1"/>
  <c r="L43" i="1"/>
  <c r="L42" i="1"/>
  <c r="L41" i="1"/>
  <c r="L40" i="1"/>
  <c r="L39" i="1"/>
  <c r="L38" i="1"/>
  <c r="L37" i="1"/>
  <c r="L36" i="1"/>
  <c r="L35" i="1"/>
  <c r="L34" i="1"/>
  <c r="L33" i="1"/>
  <c r="L32" i="1"/>
  <c r="L31" i="1"/>
  <c r="L30" i="1"/>
  <c r="L29" i="1"/>
  <c r="L28" i="1"/>
  <c r="L27" i="1"/>
  <c r="L26" i="1"/>
  <c r="L25" i="1"/>
  <c r="L24" i="1"/>
  <c r="L23" i="1"/>
  <c r="L22" i="1"/>
  <c r="L21" i="1"/>
  <c r="L20" i="1"/>
  <c r="L19" i="1"/>
  <c r="L18" i="1"/>
  <c r="L17" i="1"/>
  <c r="L16" i="1"/>
  <c r="L15" i="1"/>
  <c r="L14" i="1"/>
  <c r="L13" i="1"/>
  <c r="L12" i="1"/>
  <c r="L11" i="1"/>
  <c r="L10" i="1"/>
  <c r="L9" i="1"/>
  <c r="L8" i="1"/>
  <c r="L7" i="1"/>
  <c r="L6" i="1"/>
  <c r="L5" i="1"/>
  <c r="E73" i="3" s="1"/>
  <c r="L4" i="1"/>
  <c r="L3" i="1"/>
  <c r="F112" i="3" s="1"/>
  <c r="L2" i="1"/>
  <c r="R187" i="3"/>
  <c r="R186" i="3"/>
  <c r="R185" i="3"/>
  <c r="R184" i="3"/>
  <c r="R183" i="3"/>
  <c r="R182" i="3"/>
  <c r="R181" i="3"/>
  <c r="R180" i="3"/>
  <c r="R179" i="3"/>
  <c r="R178" i="3"/>
  <c r="R177" i="3"/>
  <c r="R176" i="3"/>
  <c r="R175" i="3"/>
  <c r="R174" i="3"/>
  <c r="R173" i="3"/>
  <c r="R172" i="3"/>
  <c r="R171" i="3"/>
  <c r="R170" i="3"/>
  <c r="R169" i="3"/>
  <c r="R168" i="3"/>
  <c r="O112" i="3"/>
  <c r="N112" i="3"/>
  <c r="M112" i="3"/>
  <c r="L112" i="3"/>
  <c r="K112" i="3"/>
  <c r="E112" i="3"/>
  <c r="O111" i="3"/>
  <c r="N111" i="3"/>
  <c r="M111" i="3"/>
  <c r="L111" i="3"/>
  <c r="K111" i="3"/>
  <c r="F111" i="3"/>
  <c r="E111" i="3"/>
  <c r="G111" i="3" s="1"/>
  <c r="O110" i="3"/>
  <c r="N110" i="3"/>
  <c r="M110" i="3"/>
  <c r="L110" i="3"/>
  <c r="K110" i="3"/>
  <c r="F110" i="3"/>
  <c r="E110" i="3"/>
  <c r="G110" i="3" s="1"/>
  <c r="O109" i="3"/>
  <c r="N109" i="3"/>
  <c r="M109" i="3"/>
  <c r="L109" i="3"/>
  <c r="K109" i="3"/>
  <c r="G109" i="3"/>
  <c r="F109" i="3"/>
  <c r="E109" i="3"/>
  <c r="O108" i="3"/>
  <c r="N108" i="3"/>
  <c r="M108" i="3"/>
  <c r="L108" i="3"/>
  <c r="K108" i="3"/>
  <c r="F108" i="3"/>
  <c r="E108" i="3"/>
  <c r="G108" i="3" s="1"/>
  <c r="O107" i="3"/>
  <c r="N107" i="3"/>
  <c r="M107" i="3"/>
  <c r="L107" i="3"/>
  <c r="K107" i="3"/>
  <c r="F107" i="3"/>
  <c r="E107" i="3"/>
  <c r="G107" i="3" s="1"/>
  <c r="E92" i="3"/>
  <c r="D92" i="3"/>
  <c r="C92" i="3"/>
  <c r="F92" i="3" s="1"/>
  <c r="E91" i="3"/>
  <c r="D91" i="3"/>
  <c r="C91" i="3"/>
  <c r="F91" i="3" s="1"/>
  <c r="E90" i="3"/>
  <c r="D90" i="3"/>
  <c r="C90" i="3"/>
  <c r="F90" i="3" s="1"/>
  <c r="F72" i="3"/>
  <c r="E80" i="3" s="1"/>
  <c r="E72" i="3"/>
  <c r="D72" i="3"/>
  <c r="C72" i="3"/>
  <c r="E71" i="3"/>
  <c r="D71" i="3"/>
  <c r="C71" i="3"/>
  <c r="W123" i="3" s="1"/>
  <c r="E70" i="3"/>
  <c r="D70" i="3"/>
  <c r="C70" i="3"/>
  <c r="U123" i="3" s="1"/>
  <c r="E69" i="3"/>
  <c r="D69" i="3"/>
  <c r="C69" i="3"/>
  <c r="S123" i="3" s="1"/>
  <c r="D54" i="3"/>
  <c r="C54" i="3"/>
  <c r="E52" i="3"/>
  <c r="D52" i="3"/>
  <c r="C52" i="3"/>
  <c r="F52" i="3" s="1"/>
  <c r="E34" i="3"/>
  <c r="E33" i="3"/>
  <c r="F33" i="3" s="1"/>
  <c r="D33" i="3"/>
  <c r="C33" i="3"/>
  <c r="E32" i="3"/>
  <c r="D32" i="3"/>
  <c r="C32" i="3"/>
  <c r="F32" i="3" s="1"/>
  <c r="E31" i="3"/>
  <c r="D31" i="3"/>
  <c r="C31" i="3"/>
  <c r="F31" i="3" s="1"/>
  <c r="E30" i="3"/>
  <c r="D30" i="3"/>
  <c r="C30" i="3"/>
  <c r="F30" i="3" s="1"/>
  <c r="E29" i="3"/>
  <c r="F29" i="3" s="1"/>
  <c r="D29" i="3"/>
  <c r="C29" i="3"/>
  <c r="E16" i="3"/>
  <c r="C9" i="3"/>
  <c r="D9" i="3" s="1"/>
  <c r="C8" i="3"/>
  <c r="C7" i="3" s="1"/>
  <c r="D7" i="3" s="1"/>
  <c r="E41" i="3" l="1"/>
  <c r="D41" i="3"/>
  <c r="C41" i="3"/>
  <c r="C97" i="3"/>
  <c r="E97" i="3"/>
  <c r="D97" i="3"/>
  <c r="G112" i="3"/>
  <c r="E40" i="3"/>
  <c r="D40" i="3"/>
  <c r="C40" i="3"/>
  <c r="E42" i="3"/>
  <c r="D42" i="3"/>
  <c r="C42" i="3"/>
  <c r="D58" i="3"/>
  <c r="C58" i="3"/>
  <c r="E58" i="3"/>
  <c r="E98" i="3"/>
  <c r="D98" i="3"/>
  <c r="C98" i="3"/>
  <c r="F54" i="3"/>
  <c r="E38" i="3"/>
  <c r="D38" i="3"/>
  <c r="C38" i="3"/>
  <c r="E39" i="3"/>
  <c r="C39" i="3"/>
  <c r="D39" i="3"/>
  <c r="E99" i="3"/>
  <c r="D99" i="3"/>
  <c r="C99" i="3"/>
  <c r="C53" i="3"/>
  <c r="F69" i="3"/>
  <c r="D53" i="3"/>
  <c r="E53" i="3"/>
  <c r="D93" i="3"/>
  <c r="C80" i="3"/>
  <c r="E93" i="3"/>
  <c r="D8" i="3"/>
  <c r="F70" i="3"/>
  <c r="C93" i="3"/>
  <c r="F93" i="3" s="1"/>
  <c r="C16" i="3"/>
  <c r="D80" i="3"/>
  <c r="D16" i="3"/>
  <c r="F71" i="3"/>
  <c r="C73" i="3"/>
  <c r="F73" i="3" s="1"/>
  <c r="C34" i="3"/>
  <c r="D73" i="3"/>
  <c r="D34" i="3"/>
  <c r="E60" i="3" l="1"/>
  <c r="D60" i="3"/>
  <c r="C60" i="3"/>
  <c r="V155" i="3"/>
  <c r="V150" i="3"/>
  <c r="V145" i="3"/>
  <c r="V140" i="3"/>
  <c r="V135" i="3"/>
  <c r="V130" i="3"/>
  <c r="V125" i="3"/>
  <c r="V154" i="3"/>
  <c r="V149" i="3"/>
  <c r="V144" i="3"/>
  <c r="V139" i="3"/>
  <c r="V134" i="3"/>
  <c r="V129" i="3"/>
  <c r="V153" i="3"/>
  <c r="V148" i="3"/>
  <c r="V143" i="3"/>
  <c r="V138" i="3"/>
  <c r="V133" i="3"/>
  <c r="V128" i="3"/>
  <c r="V152" i="3"/>
  <c r="V147" i="3"/>
  <c r="V142" i="3"/>
  <c r="V137" i="3"/>
  <c r="V132" i="3"/>
  <c r="V127" i="3"/>
  <c r="E78" i="3"/>
  <c r="D78" i="3"/>
  <c r="C78" i="3"/>
  <c r="V151" i="3"/>
  <c r="V146" i="3"/>
  <c r="V141" i="3"/>
  <c r="V136" i="3"/>
  <c r="V131" i="3"/>
  <c r="V126" i="3"/>
  <c r="T155" i="3"/>
  <c r="T150" i="3"/>
  <c r="T145" i="3"/>
  <c r="T140" i="3"/>
  <c r="T135" i="3"/>
  <c r="T130" i="3"/>
  <c r="T125" i="3"/>
  <c r="D77" i="3"/>
  <c r="T154" i="3"/>
  <c r="T149" i="3"/>
  <c r="T144" i="3"/>
  <c r="T139" i="3"/>
  <c r="T134" i="3"/>
  <c r="T129" i="3"/>
  <c r="E77" i="3"/>
  <c r="T153" i="3"/>
  <c r="T148" i="3"/>
  <c r="T143" i="3"/>
  <c r="T138" i="3"/>
  <c r="T133" i="3"/>
  <c r="T128" i="3"/>
  <c r="T152" i="3"/>
  <c r="T147" i="3"/>
  <c r="T142" i="3"/>
  <c r="T137" i="3"/>
  <c r="T132" i="3"/>
  <c r="T127" i="3"/>
  <c r="C77" i="3"/>
  <c r="T151" i="3"/>
  <c r="T146" i="3"/>
  <c r="T141" i="3"/>
  <c r="T136" i="3"/>
  <c r="T131" i="3"/>
  <c r="T126" i="3"/>
  <c r="E100" i="3"/>
  <c r="D100" i="3"/>
  <c r="C100" i="3"/>
  <c r="F16" i="3"/>
  <c r="Q123" i="3"/>
  <c r="E81" i="3"/>
  <c r="D81" i="3"/>
  <c r="C81" i="3"/>
  <c r="X155" i="3"/>
  <c r="X150" i="3"/>
  <c r="X145" i="3"/>
  <c r="X140" i="3"/>
  <c r="X135" i="3"/>
  <c r="X130" i="3"/>
  <c r="X125" i="3"/>
  <c r="X131" i="3"/>
  <c r="X154" i="3"/>
  <c r="X149" i="3"/>
  <c r="X144" i="3"/>
  <c r="X139" i="3"/>
  <c r="X134" i="3"/>
  <c r="X129" i="3"/>
  <c r="X148" i="3"/>
  <c r="X138" i="3"/>
  <c r="X133" i="3"/>
  <c r="X128" i="3"/>
  <c r="X146" i="3"/>
  <c r="X126" i="3"/>
  <c r="X153" i="3"/>
  <c r="X143" i="3"/>
  <c r="D79" i="3"/>
  <c r="X136" i="3"/>
  <c r="E79" i="3"/>
  <c r="X152" i="3"/>
  <c r="X147" i="3"/>
  <c r="X142" i="3"/>
  <c r="X137" i="3"/>
  <c r="X132" i="3"/>
  <c r="X127" i="3"/>
  <c r="C79" i="3"/>
  <c r="X141" i="3"/>
  <c r="X151" i="3"/>
  <c r="F34" i="3"/>
  <c r="F53" i="3"/>
  <c r="R151" i="3" l="1"/>
  <c r="R146" i="3"/>
  <c r="R141" i="3"/>
  <c r="R136" i="3"/>
  <c r="R131" i="3"/>
  <c r="R126" i="3"/>
  <c r="E20" i="3"/>
  <c r="D20" i="3"/>
  <c r="R155" i="3"/>
  <c r="R150" i="3"/>
  <c r="R145" i="3"/>
  <c r="R140" i="3"/>
  <c r="R135" i="3"/>
  <c r="R130" i="3"/>
  <c r="R125" i="3"/>
  <c r="C20" i="3"/>
  <c r="R154" i="3"/>
  <c r="R149" i="3"/>
  <c r="R144" i="3"/>
  <c r="R139" i="3"/>
  <c r="R134" i="3"/>
  <c r="R129" i="3"/>
  <c r="R153" i="3"/>
  <c r="R148" i="3"/>
  <c r="R143" i="3"/>
  <c r="R138" i="3"/>
  <c r="R133" i="3"/>
  <c r="R128" i="3"/>
  <c r="R152" i="3"/>
  <c r="R147" i="3"/>
  <c r="R142" i="3"/>
  <c r="R137" i="3"/>
  <c r="R132" i="3"/>
  <c r="R127" i="3"/>
  <c r="E43" i="3"/>
  <c r="D43" i="3"/>
  <c r="C43" i="3"/>
  <c r="E59" i="3"/>
  <c r="D59" i="3"/>
  <c r="C59" i="3"/>
</calcChain>
</file>

<file path=xl/sharedStrings.xml><?xml version="1.0" encoding="utf-8"?>
<sst xmlns="http://schemas.openxmlformats.org/spreadsheetml/2006/main" count="7347" uniqueCount="2925">
  <si>
    <t>Id</t>
  </si>
  <si>
    <t>Title</t>
  </si>
  <si>
    <t>Severity</t>
  </si>
  <si>
    <t>MoSCoW</t>
  </si>
  <si>
    <t>OpsImpact</t>
  </si>
  <si>
    <t>Phase</t>
  </si>
  <si>
    <t>ImplStatus</t>
  </si>
  <si>
    <t>Notes</t>
  </si>
  <si>
    <t>Remediation</t>
  </si>
  <si>
    <t>Description</t>
  </si>
  <si>
    <t>Audit</t>
  </si>
  <si>
    <t>Status</t>
  </si>
  <si>
    <t>LogID</t>
  </si>
  <si>
    <t>V-756</t>
  </si>
  <si>
    <r>
      <rPr>
        <sz val="11"/>
        <rFont val="Calibri"/>
      </rPr>
      <t>The system must require authentication upon booting into single-user and maintenance modes.</t>
    </r>
  </si>
  <si>
    <t>CAT II (Medium)</t>
  </si>
  <si>
    <t>Unassigned</t>
  </si>
  <si>
    <t>Unassessed</t>
  </si>
  <si>
    <t>Pending</t>
  </si>
  <si>
    <t/>
  </si>
  <si>
    <r>
      <rPr>
        <sz val="11"/>
        <color rgb="FF000000"/>
        <rFont val="Calibri"/>
      </rPr>
      <t>Edit /etc/inittab and set sulogin to run in single-user mode.</t>
    </r>
    <r>
      <rPr>
        <sz val="11"/>
        <color rgb="FF000000"/>
        <rFont val="Calibri"/>
      </rPr>
      <t xml:space="preserve">
</t>
    </r>
    <r>
      <rPr>
        <sz val="11"/>
        <color rgb="FF000000"/>
        <rFont val="Calibri"/>
      </rPr>
      <t>Example line in /etc/inittab:</t>
    </r>
    <r>
      <rPr>
        <sz val="11"/>
        <color rgb="FF000000"/>
        <rFont val="Calibri"/>
      </rPr>
      <t xml:space="preserve">
</t>
    </r>
    <r>
      <rPr>
        <sz val="11"/>
        <color rgb="FF000000"/>
        <rFont val="Calibri"/>
      </rPr>
      <t>~:S:wait:/sbin/sulogin</t>
    </r>
    <r>
      <rPr>
        <sz val="11"/>
        <color rgb="FF000000"/>
        <rFont val="Calibri"/>
      </rPr>
      <t xml:space="preserve">
</t>
    </r>
    <r>
      <rPr>
        <sz val="11"/>
        <color rgb="FF000000"/>
        <rFont val="Calibri"/>
      </rPr>
      <t>Note: The first field in the /etc/inittab line may be any sequence of 1-4 characters.</t>
    </r>
  </si>
  <si>
    <r>
      <rPr>
        <sz val="11"/>
        <color rgb="FF000000"/>
        <rFont val="Calibri"/>
      </rPr>
      <t>If the system does not require valid root authentication before it boots into single-user or maintenance mode, anyone who invokes single-user or maintenance mode is granted privileged access to all files on the system.</t>
    </r>
  </si>
  <si>
    <r>
      <rPr>
        <sz val="11"/>
        <color rgb="FF000000"/>
        <rFont val="Calibri"/>
      </rPr>
      <t>Check if the system requires a password for entering single-user mode.</t>
    </r>
    <r>
      <rPr>
        <sz val="11"/>
        <color rgb="FF000000"/>
        <rFont val="Calibri"/>
      </rPr>
      <t xml:space="preserve">
</t>
    </r>
    <r>
      <rPr>
        <sz val="11"/>
        <color rgb="FF000000"/>
        <rFont val="Calibri"/>
      </rPr>
      <t># grep ':S:' /etc/inittab</t>
    </r>
    <r>
      <rPr>
        <sz val="11"/>
        <color rgb="FF000000"/>
        <rFont val="Calibri"/>
      </rPr>
      <t xml:space="preserve">
</t>
    </r>
    <r>
      <rPr>
        <sz val="11"/>
        <color rgb="FF000000"/>
        <rFont val="Calibri"/>
      </rPr>
      <t>If /sbin/sulogin is not listed, this is a finding.</t>
    </r>
  </si>
  <si>
    <t>V-760</t>
  </si>
  <si>
    <r>
      <rPr>
        <sz val="11"/>
        <rFont val="Calibri"/>
      </rPr>
      <t>Direct logins must not be permitted to shared, default, application, or utility accounts.</t>
    </r>
  </si>
  <si>
    <r>
      <rPr>
        <sz val="11"/>
        <color rgb="FF000000"/>
        <rFont val="Calibri"/>
      </rPr>
      <t>Use the switch user (su) command from a named account login to access shared accounts. Document requirements and procedures for users/administrators to log into their own accounts first and then switch user (su) to the account to be shared.</t>
    </r>
  </si>
  <si>
    <r>
      <rPr>
        <sz val="11"/>
        <color rgb="FF000000"/>
        <rFont val="Calibri"/>
      </rPr>
      <t>Shared accounts (accounts where two or more people log in with the same user identification) do not provide identification and authentication.  There is no way to provide for non-repudiation or individual accountability.</t>
    </r>
  </si>
  <si>
    <r>
      <rPr>
        <sz val="11"/>
        <color rgb="FF000000"/>
        <rFont val="Calibri"/>
      </rPr>
      <t>Use the last command to check for multiple accesses to an account from different workstations/IP addresses.</t>
    </r>
    <r>
      <rPr>
        <sz val="11"/>
        <color rgb="FF000000"/>
        <rFont val="Calibri"/>
      </rPr>
      <t xml:space="preserve">
</t>
    </r>
    <r>
      <rPr>
        <sz val="11"/>
        <color rgb="FF000000"/>
        <rFont val="Calibri"/>
      </rPr>
      <t># last -w</t>
    </r>
    <r>
      <rPr>
        <sz val="11"/>
        <color rgb="FF000000"/>
        <rFont val="Calibri"/>
      </rPr>
      <t xml:space="preserve">
</t>
    </r>
    <r>
      <rPr>
        <sz val="11"/>
        <color rgb="FF000000"/>
        <rFont val="Calibri"/>
      </rPr>
      <t>If users log directly onto accounts, rather than using the switch user (su) command from their own named account to access them, this is a finding (such as logging directly on to oracle).</t>
    </r>
    <r>
      <rPr>
        <sz val="11"/>
        <color rgb="FF000000"/>
        <rFont val="Calibri"/>
      </rPr>
      <t xml:space="preserve">
</t>
    </r>
    <r>
      <rPr>
        <sz val="11"/>
        <color rgb="FF000000"/>
        <rFont val="Calibri"/>
      </rPr>
      <t>Verify with the SA or the IAO on documentation for users/administrators to log into their own accounts first and then switch user (su) to the account to be shared has been maintained including requirements and procedures. If no such documentation exists, this is a finding.</t>
    </r>
  </si>
  <si>
    <t>V-761</t>
  </si>
  <si>
    <r>
      <rPr>
        <sz val="11"/>
        <rFont val="Calibri"/>
      </rPr>
      <t>All accounts on the system must have unique user or account names.</t>
    </r>
  </si>
  <si>
    <r>
      <rPr>
        <sz val="11"/>
        <color rgb="FF000000"/>
        <rFont val="Calibri"/>
      </rPr>
      <t>Change user account names, or delete accounts, so each account has a unique name.</t>
    </r>
  </si>
  <si>
    <r>
      <rPr>
        <sz val="11"/>
        <color rgb="FF000000"/>
        <rFont val="Calibri"/>
      </rPr>
      <t>A unique user name is the first part of the identification and authentication process.  If user names are not unique, there can be no accountability on the system for auditing purposes.  Multiple accounts sharing the same name could result in the denial of service to one or both of the accounts or unauthorized access to files or privileges.</t>
    </r>
  </si>
  <si>
    <r>
      <rPr>
        <sz val="11"/>
        <color rgb="FF000000"/>
        <rFont val="Calibri"/>
      </rPr>
      <t>Check the system for duplicate account names.</t>
    </r>
    <r>
      <rPr>
        <sz val="11"/>
        <color rgb="FF000000"/>
        <rFont val="Calibri"/>
      </rPr>
      <t xml:space="preserve">
</t>
    </r>
    <r>
      <rPr>
        <sz val="11"/>
        <color rgb="FF000000"/>
        <rFont val="Calibri"/>
      </rPr>
      <t>Example:</t>
    </r>
    <r>
      <rPr>
        <sz val="11"/>
        <color rgb="FF000000"/>
        <rFont val="Calibri"/>
      </rPr>
      <t xml:space="preserve">
</t>
    </r>
    <r>
      <rPr>
        <sz val="11"/>
        <color rgb="FF000000"/>
        <rFont val="Calibri"/>
      </rPr>
      <t># pwck -r</t>
    </r>
    <r>
      <rPr>
        <sz val="11"/>
        <color rgb="FF000000"/>
        <rFont val="Calibri"/>
      </rPr>
      <t xml:space="preserve">
</t>
    </r>
    <r>
      <rPr>
        <sz val="11"/>
        <color rgb="FF000000"/>
        <rFont val="Calibri"/>
      </rPr>
      <t>If any duplicate account names are found, this is a finding.</t>
    </r>
  </si>
  <si>
    <t>V-762</t>
  </si>
  <si>
    <r>
      <rPr>
        <sz val="11"/>
        <rFont val="Calibri"/>
      </rPr>
      <t>All accounts must be assigned unique User Identification Numbers (UIDs).</t>
    </r>
  </si>
  <si>
    <r>
      <rPr>
        <sz val="11"/>
        <color rgb="FF000000"/>
        <rFont val="Calibri"/>
      </rPr>
      <t>Edit user accounts to provide unique UIDs for each account.</t>
    </r>
  </si>
  <si>
    <r>
      <rPr>
        <sz val="11"/>
        <color rgb="FF000000"/>
        <rFont val="Calibri"/>
      </rPr>
      <t>Accounts sharing a UID have full access to each others' files.  This has the same effect as sharing a login.  There is no way to assure identification, authentication, and accountability because the system sees them as the same user. If the duplicate UID is 0, this gives potential intruders another privileged account to attack.</t>
    </r>
  </si>
  <si>
    <r>
      <rPr>
        <sz val="11"/>
        <color rgb="FF000000"/>
        <rFont val="Calibri"/>
      </rPr>
      <t>Perform the following to ensure there are no duplicate UIDs:</t>
    </r>
    <r>
      <rPr>
        <sz val="11"/>
        <color rgb="FF000000"/>
        <rFont val="Calibri"/>
      </rPr>
      <t xml:space="preserve">
</t>
    </r>
    <r>
      <rPr>
        <sz val="11"/>
        <color rgb="FF000000"/>
        <rFont val="Calibri"/>
      </rPr>
      <t># cut -d: -f3 /etc/passwd | uniq -d</t>
    </r>
    <r>
      <rPr>
        <sz val="11"/>
        <color rgb="FF000000"/>
        <rFont val="Calibri"/>
      </rPr>
      <t xml:space="preserve">
</t>
    </r>
    <r>
      <rPr>
        <sz val="11"/>
        <color rgb="FF000000"/>
        <rFont val="Calibri"/>
      </rPr>
      <t>If any duplicate UIDs are found, this is a finding.</t>
    </r>
  </si>
  <si>
    <t>V-763</t>
  </si>
  <si>
    <r>
      <rPr>
        <sz val="11"/>
        <rFont val="Calibri"/>
      </rPr>
      <t>The Department of Defense (DoD) login banner must be displayed immediately prior to, or as part of, console login prompts.</t>
    </r>
  </si>
  <si>
    <r>
      <rPr>
        <sz val="11"/>
        <color rgb="FF000000"/>
        <rFont val="Calibri"/>
      </rPr>
      <t>Edit /etc/issue and add one of the DoD login banners (based on the character limitations imposed by the system).</t>
    </r>
    <r>
      <rPr>
        <sz val="11"/>
        <color rgb="FF000000"/>
        <rFont val="Calibri"/>
      </rPr>
      <t xml:space="preserve">
</t>
    </r>
    <r>
      <rPr>
        <sz val="11"/>
        <color rgb="FF000000"/>
        <rFont val="Calibri"/>
      </rPr>
      <t>DoD Login Banners:</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 -not for your personal benefit or privacy.</t>
    </r>
    <r>
      <rPr>
        <sz val="11"/>
        <color rgb="FF000000"/>
        <rFont val="Calibri"/>
      </rPr>
      <t xml:space="preserve">
</t>
    </r>
    <r>
      <rPr>
        <sz val="11"/>
        <color rgb="FF000000"/>
        <rFont val="Calibri"/>
      </rPr>
      <t xml:space="preserve">-Notwithstanding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 </t>
    </r>
    <r>
      <rPr>
        <sz val="11"/>
        <color rgb="FF000000"/>
        <rFont val="Calibri"/>
      </rPr>
      <t xml:space="preserve">
</t>
    </r>
    <r>
      <rPr>
        <sz val="11"/>
        <color rgb="FF000000"/>
        <rFont val="Calibri"/>
      </rPr>
      <t>OR</t>
    </r>
    <r>
      <rPr>
        <sz val="11"/>
        <color rgb="FF000000"/>
        <rFont val="Calibri"/>
      </rPr>
      <t xml:space="preserve">
</t>
    </r>
    <r>
      <rPr>
        <sz val="11"/>
        <color rgb="FF000000"/>
        <rFont val="Calibri"/>
      </rPr>
      <t>I've read &amp; consent to terms in IS user agreem't.</t>
    </r>
  </si>
  <si>
    <r>
      <rPr>
        <sz val="11"/>
        <color rgb="FF000000"/>
        <rFont val="Calibri"/>
      </rPr>
      <t>Failure to display the logon banner prior to a logon attempt will negate legal proceedings resulting from unauthorized access to system resources.</t>
    </r>
  </si>
  <si>
    <r>
      <rPr>
        <sz val="11"/>
        <color rgb="FF000000"/>
        <rFont val="Calibri"/>
      </rPr>
      <t>Access the system console and make a login attempt. Check for either of the following login banners based on the character limitations imposed by the system. An exact match is required. If one of these banners is not displayed, this is a finding.</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 -not for your personal benefit or privacy.</t>
    </r>
    <r>
      <rPr>
        <sz val="11"/>
        <color rgb="FF000000"/>
        <rFont val="Calibri"/>
      </rPr>
      <t xml:space="preserve">
</t>
    </r>
    <r>
      <rPr>
        <sz val="11"/>
        <color rgb="FF000000"/>
        <rFont val="Calibri"/>
      </rPr>
      <t xml:space="preserve">-Notwithstanding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 </t>
    </r>
    <r>
      <rPr>
        <sz val="11"/>
        <color rgb="FF000000"/>
        <rFont val="Calibri"/>
      </rPr>
      <t xml:space="preserve">
</t>
    </r>
    <r>
      <rPr>
        <sz val="11"/>
        <color rgb="FF000000"/>
        <rFont val="Calibri"/>
      </rPr>
      <t>OR</t>
    </r>
    <r>
      <rPr>
        <sz val="11"/>
        <color rgb="FF000000"/>
        <rFont val="Calibri"/>
      </rPr>
      <t xml:space="preserve">
</t>
    </r>
    <r>
      <rPr>
        <sz val="11"/>
        <color rgb="FF000000"/>
        <rFont val="Calibri"/>
      </rPr>
      <t>I've read &amp; consent to terms in IS user agreem't.</t>
    </r>
  </si>
  <si>
    <t>V-765</t>
  </si>
  <si>
    <r>
      <rPr>
        <sz val="11"/>
        <rFont val="Calibri"/>
      </rPr>
      <t>Successful and unsuccessful logins and logouts must be logged.</t>
    </r>
  </si>
  <si>
    <r>
      <rPr>
        <sz val="11"/>
        <color rgb="FF000000"/>
        <rFont val="Calibri"/>
      </rPr>
      <t>Make sure the collection files exist.</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If there are no successful logins being returned from the "last" command, create /var/log/wtmp:</t>
    </r>
    <r>
      <rPr>
        <sz val="11"/>
        <color rgb="FF000000"/>
        <rFont val="Calibri"/>
      </rPr>
      <t xml:space="preserve">
</t>
    </r>
    <r>
      <rPr>
        <sz val="11"/>
        <color rgb="FF000000"/>
        <rFont val="Calibri"/>
      </rPr>
      <t># touch /var/log/wtmp</t>
    </r>
    <r>
      <rPr>
        <sz val="11"/>
        <color rgb="FF000000"/>
        <rFont val="Calibri"/>
      </rPr>
      <t xml:space="preserve">
</t>
    </r>
    <r>
      <rPr>
        <sz val="11"/>
        <color rgb="FF000000"/>
        <rFont val="Calibri"/>
      </rPr>
      <t>If there are no unsuccessful logins being returned from the "lastb" command, create /var/log/btmp:</t>
    </r>
    <r>
      <rPr>
        <sz val="11"/>
        <color rgb="FF000000"/>
        <rFont val="Calibri"/>
      </rPr>
      <t xml:space="preserve">
</t>
    </r>
    <r>
      <rPr>
        <sz val="11"/>
        <color rgb="FF000000"/>
        <rFont val="Calibri"/>
      </rPr>
      <t># touch /var/log/btmp</t>
    </r>
  </si>
  <si>
    <r>
      <rPr>
        <sz val="11"/>
        <color rgb="FF000000"/>
        <rFont val="Calibri"/>
      </rPr>
      <t>Monitoring and recording successful and unsuccessful logins assists in tracking unauthorized access to the system.  Without this logging, the ability to track unauthorized activity to specific user accounts may be diminished.</t>
    </r>
  </si>
  <si>
    <r>
      <rPr>
        <sz val="11"/>
        <color rgb="FF000000"/>
        <rFont val="Calibri"/>
      </rPr>
      <t>Determine if all logon attempts are being logged.</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Verify successful logins are being logged:</t>
    </r>
    <r>
      <rPr>
        <sz val="11"/>
        <color rgb="FF000000"/>
        <rFont val="Calibri"/>
      </rPr>
      <t xml:space="preserve">
</t>
    </r>
    <r>
      <rPr>
        <sz val="11"/>
        <color rgb="FF000000"/>
        <rFont val="Calibri"/>
      </rPr>
      <t xml:space="preserve"># last -R | more </t>
    </r>
    <r>
      <rPr>
        <sz val="11"/>
        <color rgb="FF000000"/>
        <rFont val="Calibri"/>
      </rPr>
      <t xml:space="preserve">
</t>
    </r>
    <r>
      <rPr>
        <sz val="11"/>
        <color rgb="FF000000"/>
        <rFont val="Calibri"/>
      </rPr>
      <t>If the command does not return successful logins, this is a finding.</t>
    </r>
    <r>
      <rPr>
        <sz val="11"/>
        <color rgb="FF000000"/>
        <rFont val="Calibri"/>
      </rPr>
      <t xml:space="preserve">
</t>
    </r>
    <r>
      <rPr>
        <sz val="11"/>
        <color rgb="FF000000"/>
        <rFont val="Calibri"/>
      </rPr>
      <t xml:space="preserve">Verify if unsuccessful logons are being logged: </t>
    </r>
    <r>
      <rPr>
        <sz val="11"/>
        <color rgb="FF000000"/>
        <rFont val="Calibri"/>
      </rPr>
      <t xml:space="preserve">
</t>
    </r>
    <r>
      <rPr>
        <sz val="11"/>
        <color rgb="FF000000"/>
        <rFont val="Calibri"/>
      </rPr>
      <t># lastb -R | more</t>
    </r>
    <r>
      <rPr>
        <sz val="11"/>
        <color rgb="FF000000"/>
        <rFont val="Calibri"/>
      </rPr>
      <t xml:space="preserve">
</t>
    </r>
    <r>
      <rPr>
        <sz val="11"/>
        <color rgb="FF000000"/>
        <rFont val="Calibri"/>
      </rPr>
      <t>If the command does not return unsuccessful logins, this is a finding.</t>
    </r>
  </si>
  <si>
    <t>V-766</t>
  </si>
  <si>
    <r>
      <rPr>
        <sz val="11"/>
        <rFont val="Calibri"/>
      </rPr>
      <t>The system must disable accounts after three consecutive unsuccessful login attempts.</t>
    </r>
  </si>
  <si>
    <r>
      <rPr>
        <sz val="11"/>
        <color rgb="FF000000"/>
        <rFont val="Calibri"/>
      </rPr>
      <t>By default link /etc/pam.d/system-auth points to /etc/pam.d/system-auth-ac which is the file maintained by the authconfig utility. In order to add pam options other than those available via the utility create /etc/pam.d/system-auth-local with the options and including system-auth-ac. In order to set the account lockout to three failed attempts the content should be similar to:</t>
    </r>
    <r>
      <rPr>
        <sz val="11"/>
        <color rgb="FF000000"/>
        <rFont val="Calibri"/>
      </rPr>
      <t xml:space="preserve">
</t>
    </r>
    <r>
      <rPr>
        <sz val="11"/>
        <color rgb="FF000000"/>
        <rFont val="Calibri"/>
      </rPr>
      <t>auth required pam_access.so</t>
    </r>
    <r>
      <rPr>
        <sz val="11"/>
        <color rgb="FF000000"/>
        <rFont val="Calibri"/>
      </rPr>
      <t xml:space="preserve">
</t>
    </r>
    <r>
      <rPr>
        <sz val="11"/>
        <color rgb="FF000000"/>
        <rFont val="Calibri"/>
      </rPr>
      <t>auth required pam_tally2.so deny=3</t>
    </r>
    <r>
      <rPr>
        <sz val="11"/>
        <color rgb="FF000000"/>
        <rFont val="Calibri"/>
      </rPr>
      <t xml:space="preserve">
</t>
    </r>
    <r>
      <rPr>
        <sz val="11"/>
        <color rgb="FF000000"/>
        <rFont val="Calibri"/>
      </rPr>
      <t>auth include system-auth-ac</t>
    </r>
    <r>
      <rPr>
        <sz val="11"/>
        <color rgb="FF000000"/>
        <rFont val="Calibri"/>
      </rPr>
      <t xml:space="preserve">
</t>
    </r>
    <r>
      <rPr>
        <sz val="11"/>
        <color rgb="FF000000"/>
        <rFont val="Calibri"/>
      </rPr>
      <t>account required pam_tally2.so</t>
    </r>
    <r>
      <rPr>
        <sz val="11"/>
        <color rgb="FF000000"/>
        <rFont val="Calibri"/>
      </rPr>
      <t xml:space="preserve">
</t>
    </r>
    <r>
      <rPr>
        <sz val="11"/>
        <color rgb="FF000000"/>
        <rFont val="Calibri"/>
      </rPr>
      <t>account include system-auth-ac</t>
    </r>
    <r>
      <rPr>
        <sz val="11"/>
        <color rgb="FF000000"/>
        <rFont val="Calibri"/>
      </rPr>
      <t xml:space="preserve">
</t>
    </r>
    <r>
      <rPr>
        <sz val="11"/>
        <color rgb="FF000000"/>
        <rFont val="Calibri"/>
      </rPr>
      <t>password include system-auth-ac</t>
    </r>
    <r>
      <rPr>
        <sz val="11"/>
        <color rgb="FF000000"/>
        <rFont val="Calibri"/>
      </rPr>
      <t xml:space="preserve">
</t>
    </r>
    <r>
      <rPr>
        <sz val="11"/>
        <color rgb="FF000000"/>
        <rFont val="Calibri"/>
      </rPr>
      <t>session include system-auth-ac</t>
    </r>
    <r>
      <rPr>
        <sz val="11"/>
        <color rgb="FF000000"/>
        <rFont val="Calibri"/>
      </rPr>
      <t xml:space="preserve">
</t>
    </r>
    <r>
      <rPr>
        <sz val="11"/>
        <color rgb="FF000000"/>
        <rFont val="Calibri"/>
      </rPr>
      <t>Once system-auth-local is written reset the /etc/pam.d/system-auth to point to system-auth-local. This is necessary because authconfig writes directly to system-auth-ac so any changes made by hand will be lost if authconfig is run.</t>
    </r>
  </si>
  <si>
    <r>
      <rPr>
        <sz val="11"/>
        <color rgb="FF000000"/>
        <rFont val="Calibri"/>
      </rPr>
      <t>Disabling accounts after a limited number of unsuccessful login attempts improves protection against password guessing attacks.</t>
    </r>
  </si>
  <si>
    <r>
      <rPr>
        <sz val="11"/>
        <color rgb="FF000000"/>
        <rFont val="Calibri"/>
      </rPr>
      <t>Check the pam_tally configuration.</t>
    </r>
    <r>
      <rPr>
        <sz val="11"/>
        <color rgb="FF000000"/>
        <rFont val="Calibri"/>
      </rPr>
      <t xml:space="preserve">
</t>
    </r>
    <r>
      <rPr>
        <sz val="11"/>
        <color rgb="FF000000"/>
        <rFont val="Calibri"/>
      </rPr>
      <t xml:space="preserve"># more /etc/pam.d/system-auth </t>
    </r>
    <r>
      <rPr>
        <sz val="11"/>
        <color rgb="FF000000"/>
        <rFont val="Calibri"/>
      </rPr>
      <t xml:space="preserve">
</t>
    </r>
    <r>
      <rPr>
        <sz val="11"/>
        <color rgb="FF000000"/>
        <rFont val="Calibri"/>
      </rPr>
      <t>Confirm the following line is configured, before any "auth sufficient" lines:</t>
    </r>
    <r>
      <rPr>
        <sz val="11"/>
        <color rgb="FF000000"/>
        <rFont val="Calibri"/>
      </rPr>
      <t xml:space="preserve">
</t>
    </r>
    <r>
      <rPr>
        <sz val="11"/>
        <color rgb="FF000000"/>
        <rFont val="Calibri"/>
      </rPr>
      <t xml:space="preserve">auth required pam_tally2.so deny=3 </t>
    </r>
    <r>
      <rPr>
        <sz val="11"/>
        <color rgb="FF000000"/>
        <rFont val="Calibri"/>
      </rPr>
      <t xml:space="preserve">
</t>
    </r>
    <r>
      <rPr>
        <sz val="11"/>
        <color rgb="FF000000"/>
        <rFont val="Calibri"/>
      </rPr>
      <t>If no such line is found, this is a finding.</t>
    </r>
  </si>
  <si>
    <t>V-768</t>
  </si>
  <si>
    <r>
      <rPr>
        <sz val="11"/>
        <rFont val="Calibri"/>
      </rPr>
      <t>The delay between login prompts following a failed login attempt must be at least 4 seconds.</t>
    </r>
  </si>
  <si>
    <r>
      <rPr>
        <sz val="11"/>
        <color rgb="FF000000"/>
        <rFont val="Calibri"/>
      </rPr>
      <t>Add the pam_faildelay module and set the FAIL_DELAY variable.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Edit /etc/login.defs and set the value of the FAIL_DELAY variable to 4 or more.</t>
    </r>
    <r>
      <rPr>
        <sz val="11"/>
        <color rgb="FF000000"/>
        <rFont val="Calibri"/>
      </rPr>
      <t xml:space="preserve">
</t>
    </r>
    <r>
      <rPr>
        <sz val="11"/>
        <color rgb="FF000000"/>
        <rFont val="Calibri"/>
      </rPr>
      <t>The default link /etc/pam.d/system-auth points to /etc/pam.d/system-auth-ac which is the file maintained by the authconfig utility. In order to add pam options other than those available via the utility create or modify /etc/pam.d/system-auth-local with the options and including system-auth-ac. For example:</t>
    </r>
    <r>
      <rPr>
        <sz val="11"/>
        <color rgb="FF000000"/>
        <rFont val="Calibri"/>
      </rPr>
      <t xml:space="preserve">
</t>
    </r>
    <r>
      <rPr>
        <sz val="11"/>
        <color rgb="FF000000"/>
        <rFont val="Calibri"/>
      </rPr>
      <t>auth required pam_access.so</t>
    </r>
    <r>
      <rPr>
        <sz val="11"/>
        <color rgb="FF000000"/>
        <rFont val="Calibri"/>
      </rPr>
      <t xml:space="preserve">
</t>
    </r>
    <r>
      <rPr>
        <sz val="11"/>
        <color rgb="FF000000"/>
        <rFont val="Calibri"/>
      </rPr>
      <t>auth optional pam_faildelay.so delay=4000000</t>
    </r>
    <r>
      <rPr>
        <sz val="11"/>
        <color rgb="FF000000"/>
        <rFont val="Calibri"/>
      </rPr>
      <t xml:space="preserve">
</t>
    </r>
    <r>
      <rPr>
        <sz val="11"/>
        <color rgb="FF000000"/>
        <rFont val="Calibri"/>
      </rPr>
      <t>auth include system-auth-ac</t>
    </r>
    <r>
      <rPr>
        <sz val="11"/>
        <color rgb="FF000000"/>
        <rFont val="Calibri"/>
      </rPr>
      <t xml:space="preserve">
</t>
    </r>
    <r>
      <rPr>
        <sz val="11"/>
        <color rgb="FF000000"/>
        <rFont val="Calibri"/>
      </rPr>
      <t>account include system-auth-ac</t>
    </r>
    <r>
      <rPr>
        <sz val="11"/>
        <color rgb="FF000000"/>
        <rFont val="Calibri"/>
      </rPr>
      <t xml:space="preserve">
</t>
    </r>
    <r>
      <rPr>
        <sz val="11"/>
        <color rgb="FF000000"/>
        <rFont val="Calibri"/>
      </rPr>
      <t>password include system-auth-ac</t>
    </r>
    <r>
      <rPr>
        <sz val="11"/>
        <color rgb="FF000000"/>
        <rFont val="Calibri"/>
      </rPr>
      <t xml:space="preserve">
</t>
    </r>
    <r>
      <rPr>
        <sz val="11"/>
        <color rgb="FF000000"/>
        <rFont val="Calibri"/>
      </rPr>
      <t>session include system-auth-ac</t>
    </r>
    <r>
      <rPr>
        <sz val="11"/>
        <color rgb="FF000000"/>
        <rFont val="Calibri"/>
      </rPr>
      <t xml:space="preserve">
</t>
    </r>
    <r>
      <rPr>
        <sz val="11"/>
        <color rgb="FF000000"/>
        <rFont val="Calibri"/>
      </rPr>
      <t>Once system-auth-local is written ensure the /etc/pam.d/system-auth points to system-auth-local. This is necessary because authconfig writes directly to system-auth-ac so any manual changes made will be lost if authconfig is run.</t>
    </r>
  </si>
  <si>
    <r>
      <rPr>
        <sz val="11"/>
        <color rgb="FF000000"/>
        <rFont val="Calibri"/>
      </rPr>
      <t>Enforcing a delay between successive failed login attempts increases protection against automated password guessing attacks.</t>
    </r>
  </si>
  <si>
    <r>
      <rPr>
        <sz val="11"/>
        <color rgb="FF000000"/>
        <rFont val="Calibri"/>
      </rPr>
      <t>Check the value of the FAIL_DELAY variable and the ability to use it.</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xml:space="preserve"># grep FAIL_DELAY /etc/login.defs </t>
    </r>
    <r>
      <rPr>
        <sz val="11"/>
        <color rgb="FF000000"/>
        <rFont val="Calibri"/>
      </rPr>
      <t xml:space="preserve">
</t>
    </r>
    <r>
      <rPr>
        <sz val="11"/>
        <color rgb="FF000000"/>
        <rFont val="Calibri"/>
      </rPr>
      <t>If the value does not exist, or is less than 4, this is a finding.</t>
    </r>
    <r>
      <rPr>
        <sz val="11"/>
        <color rgb="FF000000"/>
        <rFont val="Calibri"/>
      </rPr>
      <t xml:space="preserve">
</t>
    </r>
    <r>
      <rPr>
        <sz val="11"/>
        <color rgb="FF000000"/>
        <rFont val="Calibri"/>
      </rPr>
      <t>Check for the use of pam_faildelay.</t>
    </r>
    <r>
      <rPr>
        <sz val="11"/>
        <color rgb="FF000000"/>
        <rFont val="Calibri"/>
      </rPr>
      <t xml:space="preserve">
</t>
    </r>
    <r>
      <rPr>
        <sz val="11"/>
        <color rgb="FF000000"/>
        <rFont val="Calibri"/>
      </rPr>
      <t># grep pam_faildelay /etc/pam.d/system-auth*</t>
    </r>
    <r>
      <rPr>
        <sz val="11"/>
        <color rgb="FF000000"/>
        <rFont val="Calibri"/>
      </rPr>
      <t xml:space="preserve">
</t>
    </r>
    <r>
      <rPr>
        <sz val="11"/>
        <color rgb="FF000000"/>
        <rFont val="Calibri"/>
      </rPr>
      <t>If pam_faildelay.so module is not present, this is a finding.</t>
    </r>
    <r>
      <rPr>
        <sz val="11"/>
        <color rgb="FF000000"/>
        <rFont val="Calibri"/>
      </rPr>
      <t xml:space="preserve">
</t>
    </r>
    <r>
      <rPr>
        <sz val="11"/>
        <color rgb="FF000000"/>
        <rFont val="Calibri"/>
      </rPr>
      <t>If pam_faildelay is present only in /etc/pam.d/system-auth-ac:</t>
    </r>
    <r>
      <rPr>
        <sz val="11"/>
        <color rgb="FF000000"/>
        <rFont val="Calibri"/>
      </rPr>
      <t xml:space="preserve">
</t>
    </r>
    <r>
      <rPr>
        <sz val="11"/>
        <color rgb="FF000000"/>
        <rFont val="Calibri"/>
      </rPr>
      <t>ensure that /etc/pam.d/system-auth includes /etc/pam.d/system-auth-ac.</t>
    </r>
    <r>
      <rPr>
        <sz val="11"/>
        <color rgb="FF000000"/>
        <rFont val="Calibri"/>
      </rPr>
      <t xml:space="preserve">
</t>
    </r>
    <r>
      <rPr>
        <sz val="11"/>
        <color rgb="FF000000"/>
        <rFont val="Calibri"/>
      </rPr>
      <t>#grep system-auth-ac /etc/pam.d/system-auth</t>
    </r>
    <r>
      <rPr>
        <sz val="11"/>
        <color rgb="FF000000"/>
        <rFont val="Calibri"/>
      </rPr>
      <t xml:space="preserve">
</t>
    </r>
    <r>
      <rPr>
        <sz val="11"/>
        <color rgb="FF000000"/>
        <rFont val="Calibri"/>
      </rPr>
      <t>This should return:</t>
    </r>
    <r>
      <rPr>
        <sz val="11"/>
        <color rgb="FF000000"/>
        <rFont val="Calibri"/>
      </rPr>
      <t xml:space="preserve">
</t>
    </r>
    <r>
      <rPr>
        <sz val="11"/>
        <color rgb="FF000000"/>
        <rFont val="Calibri"/>
      </rPr>
      <t>auth include system-auth-ac</t>
    </r>
    <r>
      <rPr>
        <sz val="11"/>
        <color rgb="FF000000"/>
        <rFont val="Calibri"/>
      </rPr>
      <t xml:space="preserve">
</t>
    </r>
    <r>
      <rPr>
        <sz val="11"/>
        <color rgb="FF000000"/>
        <rFont val="Calibri"/>
      </rPr>
      <t>account include system-auth-ac</t>
    </r>
    <r>
      <rPr>
        <sz val="11"/>
        <color rgb="FF000000"/>
        <rFont val="Calibri"/>
      </rPr>
      <t xml:space="preserve">
</t>
    </r>
    <r>
      <rPr>
        <sz val="11"/>
        <color rgb="FF000000"/>
        <rFont val="Calibri"/>
      </rPr>
      <t>password include system-auth-ac</t>
    </r>
    <r>
      <rPr>
        <sz val="11"/>
        <color rgb="FF000000"/>
        <rFont val="Calibri"/>
      </rPr>
      <t xml:space="preserve">
</t>
    </r>
    <r>
      <rPr>
        <sz val="11"/>
        <color rgb="FF000000"/>
        <rFont val="Calibri"/>
      </rPr>
      <t>session include system-auth-ac</t>
    </r>
    <r>
      <rPr>
        <sz val="11"/>
        <color rgb="FF000000"/>
        <rFont val="Calibri"/>
      </rPr>
      <t xml:space="preserve">
</t>
    </r>
    <r>
      <rPr>
        <sz val="11"/>
        <color rgb="FF000000"/>
        <rFont val="Calibri"/>
      </rPr>
      <t xml:space="preserve">/etc/pam.d/system-auth-ac should only be included by /etc/pam.d/system-auth. All other pam files should include /etc/pam.d/system-auth. </t>
    </r>
    <r>
      <rPr>
        <sz val="11"/>
        <color rgb="FF000000"/>
        <rFont val="Calibri"/>
      </rPr>
      <t xml:space="preserve">
</t>
    </r>
    <r>
      <rPr>
        <sz val="11"/>
        <color rgb="FF000000"/>
        <rFont val="Calibri"/>
      </rPr>
      <t>If pam_faildelay is not defined in /etc/pam.d/system-auth either directly or through inclusion of system-auth-ac, this is a finding.</t>
    </r>
  </si>
  <si>
    <t>V-769</t>
  </si>
  <si>
    <r>
      <rPr>
        <sz val="11"/>
        <rFont val="Calibri"/>
      </rPr>
      <t>The root user must not own the logon session for an application requiring a continuous display.</t>
    </r>
  </si>
  <si>
    <r>
      <rPr>
        <sz val="11"/>
        <color rgb="FF000000"/>
        <rFont val="Calibri"/>
      </rPr>
      <t>Configure the system so the owner of a session requires a continuous screen display, such as a network management display, is not root. Ensure the display is also located in a secure, controlled access area. Document and justify this requirement and ensure the terminal and keyboard for the display (or workstation) are secure from all but authorized personnel by maintaining them in a secure area, in a locked cabinet where a swipe card, or other positive forms of identification, must be used to gain entry.</t>
    </r>
  </si>
  <si>
    <r>
      <rPr>
        <sz val="11"/>
        <color rgb="FF000000"/>
        <rFont val="Calibri"/>
      </rPr>
      <t>If an application is providing a continuous display and is running with root privileges, unauthorized users could interrupt the process and gain root access to the system.</t>
    </r>
  </si>
  <si>
    <r>
      <rPr>
        <sz val="11"/>
        <color rgb="FF000000"/>
        <rFont val="Calibri"/>
      </rPr>
      <t>If there is an application running on the system continuously in use (such as a network monitoring application), ask the SA what the name of the application is.</t>
    </r>
    <r>
      <rPr>
        <sz val="11"/>
        <color rgb="FF000000"/>
        <rFont val="Calibri"/>
      </rPr>
      <t xml:space="preserve">
</t>
    </r>
    <r>
      <rPr>
        <sz val="11"/>
        <color rgb="FF000000"/>
        <rFont val="Calibri"/>
      </rPr>
      <t>Verify documentation exists for the requirement and justification of the application. If no documentation exists, this is a finding.</t>
    </r>
    <r>
      <rPr>
        <sz val="11"/>
        <color rgb="FF000000"/>
        <rFont val="Calibri"/>
      </rPr>
      <t xml:space="preserve">
</t>
    </r>
    <r>
      <rPr>
        <sz val="11"/>
        <color rgb="FF000000"/>
        <rFont val="Calibri"/>
      </rPr>
      <t>Execute "ps -ef | more" to determine which user owns the process(es) associated with the application. If the owner is root, this is a finding.</t>
    </r>
  </si>
  <si>
    <t>V-770</t>
  </si>
  <si>
    <r>
      <rPr>
        <sz val="11"/>
        <rFont val="Calibri"/>
      </rPr>
      <t>The system must not have accounts configured with blank or null passwords.</t>
    </r>
  </si>
  <si>
    <t>CAT I (High)</t>
  </si>
  <si>
    <r>
      <rPr>
        <sz val="11"/>
        <color rgb="FF000000"/>
        <rFont val="Calibri"/>
      </rPr>
      <t>Edit /etc/pam.d/system-auth and remove the "nullok" setting.</t>
    </r>
  </si>
  <si>
    <r>
      <rPr>
        <sz val="11"/>
        <color rgb="FF000000"/>
        <rFont val="Calibri"/>
      </rPr>
      <t>If an account is configured for password authentication but does not have an assigned password, it may be possible to log into the account without authentication.  If the root user is configured without a password, the entire system may be compromised.  For user accounts not using password authentication, the account must be configured with a password lock value instead of a blank or null value.</t>
    </r>
  </si>
  <si>
    <r>
      <rPr>
        <sz val="11"/>
        <color rgb="FF000000"/>
        <rFont val="Calibri"/>
      </rPr>
      <t>Verify the system will not log in accounts with blank passwords.</t>
    </r>
    <r>
      <rPr>
        <sz val="11"/>
        <color rgb="FF000000"/>
        <rFont val="Calibri"/>
      </rPr>
      <t xml:space="preserve">
</t>
    </r>
    <r>
      <rPr>
        <sz val="11"/>
        <color rgb="FF000000"/>
        <rFont val="Calibri"/>
      </rPr>
      <t># grep nullok /etc/pam.d/system-auth /etc/pam.d/system-auth-ac</t>
    </r>
    <r>
      <rPr>
        <sz val="11"/>
        <color rgb="FF000000"/>
        <rFont val="Calibri"/>
      </rPr>
      <t xml:space="preserve">
</t>
    </r>
    <r>
      <rPr>
        <sz val="11"/>
        <color rgb="FF000000"/>
        <rFont val="Calibri"/>
      </rPr>
      <t>If an entry for nullok is found, this is a finding on Linux.</t>
    </r>
  </si>
  <si>
    <t>V-773</t>
  </si>
  <si>
    <r>
      <rPr>
        <sz val="11"/>
        <rFont val="Calibri"/>
      </rPr>
      <t>The root account must be the only account having a UID of 0.</t>
    </r>
  </si>
  <si>
    <r>
      <rPr>
        <sz val="11"/>
        <color rgb="FF000000"/>
        <rFont val="Calibri"/>
      </rPr>
      <t>Remove or change the UID of accounts other than root that have UID 0.</t>
    </r>
  </si>
  <si>
    <r>
      <rPr>
        <sz val="11"/>
        <color rgb="FF000000"/>
        <rFont val="Calibri"/>
      </rPr>
      <t>If an account has a UID of 0, it has root authority.  Multiple accounts with a UID of 0 afford more opportunity for potential intruders to guess a password for a privileged account.</t>
    </r>
  </si>
  <si>
    <r>
      <rPr>
        <sz val="11"/>
        <color rgb="FF000000"/>
        <rFont val="Calibri"/>
      </rPr>
      <t>Check the system for duplicate UID 0 assignments by listing all accounts assigned UID 0.</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awk -F: '($3 == 0) { print $1 }' /etc/passwd</t>
    </r>
    <r>
      <rPr>
        <sz val="11"/>
        <color rgb="FF000000"/>
        <rFont val="Calibri"/>
      </rPr>
      <t xml:space="preserve">
</t>
    </r>
    <r>
      <rPr>
        <sz val="11"/>
        <color rgb="FF000000"/>
        <rFont val="Calibri"/>
      </rPr>
      <t>If any accounts other than root are assigned UID 0, this is a finding.</t>
    </r>
  </si>
  <si>
    <t>V-774</t>
  </si>
  <si>
    <r>
      <rPr>
        <sz val="11"/>
        <rFont val="Calibri"/>
      </rPr>
      <t>The root user</t>
    </r>
    <r>
      <rPr>
        <sz val="11"/>
        <color rgb="FF000000"/>
        <rFont val="Calibri"/>
      </rPr>
      <t>'</t>
    </r>
    <r>
      <rPr>
        <sz val="11"/>
        <color rgb="FF000000"/>
        <rFont val="Calibri"/>
      </rPr>
      <t>s home directory must not be the root directory (/).</t>
    </r>
  </si>
  <si>
    <t>CAT III (Low)</t>
  </si>
  <si>
    <r>
      <rPr>
        <sz val="11"/>
        <color rgb="FF000000"/>
        <rFont val="Calibri"/>
      </rPr>
      <t>The root home directory should be something other than / (such as /roothome).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mkdir /rootdir</t>
    </r>
    <r>
      <rPr>
        <sz val="11"/>
        <color rgb="FF000000"/>
        <rFont val="Calibri"/>
      </rPr>
      <t xml:space="preserve">
</t>
    </r>
    <r>
      <rPr>
        <sz val="11"/>
        <color rgb="FF000000"/>
        <rFont val="Calibri"/>
      </rPr>
      <t># chown root /rootdir</t>
    </r>
    <r>
      <rPr>
        <sz val="11"/>
        <color rgb="FF000000"/>
        <rFont val="Calibri"/>
      </rPr>
      <t xml:space="preserve">
</t>
    </r>
    <r>
      <rPr>
        <sz val="11"/>
        <color rgb="FF000000"/>
        <rFont val="Calibri"/>
      </rPr>
      <t># chgrp root /rootdir</t>
    </r>
    <r>
      <rPr>
        <sz val="11"/>
        <color rgb="FF000000"/>
        <rFont val="Calibri"/>
      </rPr>
      <t xml:space="preserve">
</t>
    </r>
    <r>
      <rPr>
        <sz val="11"/>
        <color rgb="FF000000"/>
        <rFont val="Calibri"/>
      </rPr>
      <t># chmod 700 /rootdir</t>
    </r>
    <r>
      <rPr>
        <sz val="11"/>
        <color rgb="FF000000"/>
        <rFont val="Calibri"/>
      </rPr>
      <t xml:space="preserve">
</t>
    </r>
    <r>
      <rPr>
        <sz val="11"/>
        <color rgb="FF000000"/>
        <rFont val="Calibri"/>
      </rPr>
      <t># cp -r /.??* /rootdir/.</t>
    </r>
    <r>
      <rPr>
        <sz val="11"/>
        <color rgb="FF000000"/>
        <rFont val="Calibri"/>
      </rPr>
      <t xml:space="preserve">
</t>
    </r>
    <r>
      <rPr>
        <sz val="11"/>
        <color rgb="FF000000"/>
        <rFont val="Calibri"/>
      </rPr>
      <t>Then, edit the passwd file and change the root home directory to /rootdir. The cp -r /.??* command copies all files and subdirectories of file names beginning with "." into the new root directory, which preserves the previous root environment. Ensure you are in the "/" directory when executing the "cp" command.</t>
    </r>
  </si>
  <si>
    <r>
      <rPr>
        <sz val="11"/>
        <color rgb="FF000000"/>
        <rFont val="Calibri"/>
      </rPr>
      <t>Changing the root home directory to something other than / and assigning it a 0700 protection makes it more difficult for intruders to manipulate the system by reading the files root places in its default directory. It also gives root the same discretionary access control for root's home directory as for the other user home directories.</t>
    </r>
  </si>
  <si>
    <r>
      <rPr>
        <sz val="11"/>
        <color rgb="FF000000"/>
        <rFont val="Calibri"/>
      </rPr>
      <t>Determine if root is assigned a home directory other than / by listing its home directory.</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awk -F: '($1 == "root") { print $6 }' /etc/passwd</t>
    </r>
    <r>
      <rPr>
        <sz val="11"/>
        <color rgb="FF000000"/>
        <rFont val="Calibri"/>
      </rPr>
      <t xml:space="preserve">
</t>
    </r>
    <r>
      <rPr>
        <sz val="11"/>
        <color rgb="FF000000"/>
        <rFont val="Calibri"/>
      </rPr>
      <t>If the root user home directory is /, this is a finding.</t>
    </r>
  </si>
  <si>
    <t>V-775</t>
  </si>
  <si>
    <r>
      <rPr>
        <sz val="11"/>
        <rFont val="Calibri"/>
      </rPr>
      <t>The root account</t>
    </r>
    <r>
      <rPr>
        <sz val="11"/>
        <color rgb="FF000000"/>
        <rFont val="Calibri"/>
      </rPr>
      <t>'</t>
    </r>
    <r>
      <rPr>
        <sz val="11"/>
        <color rgb="FF000000"/>
        <rFont val="Calibri"/>
      </rPr>
      <t>s home directory (other than /) must have mode 0700.</t>
    </r>
  </si>
  <si>
    <r>
      <rPr>
        <sz val="11"/>
        <color rgb="FF000000"/>
        <rFont val="Calibri"/>
      </rPr>
      <t xml:space="preserve">The root home directory will be configured to have permission set of 0700 or less permissive. Do not change the protections of the / directory. Use the following command to change protections for the root home directory: </t>
    </r>
    <r>
      <rPr>
        <sz val="11"/>
        <color rgb="FF000000"/>
        <rFont val="Calibri"/>
      </rPr>
      <t xml:space="preserve">
</t>
    </r>
    <r>
      <rPr>
        <sz val="11"/>
        <color rgb="FF000000"/>
        <rFont val="Calibri"/>
      </rPr>
      <t># chmod 0700 /rootdir.</t>
    </r>
  </si>
  <si>
    <r>
      <rPr>
        <sz val="11"/>
        <color rgb="FF000000"/>
        <rFont val="Calibri"/>
      </rPr>
      <t>Permissions greater than 0700 could allow unauthorized users access to the root home directory.</t>
    </r>
  </si>
  <si>
    <r>
      <rPr>
        <sz val="11"/>
        <color rgb="FF000000"/>
        <rFont val="Calibri"/>
      </rPr>
      <t>Check the mode of the root home directory.</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find ~root -type d -prune -exec ls -ld {} \;</t>
    </r>
    <r>
      <rPr>
        <sz val="11"/>
        <color rgb="FF000000"/>
        <rFont val="Calibri"/>
      </rPr>
      <t xml:space="preserve">
</t>
    </r>
    <r>
      <rPr>
        <sz val="11"/>
        <color rgb="FF000000"/>
        <rFont val="Calibri"/>
      </rPr>
      <t xml:space="preserve">If the mode of the directory is not set to 0700 or less permissive, this is a finding. </t>
    </r>
    <r>
      <rPr>
        <sz val="11"/>
        <color rgb="FF000000"/>
        <rFont val="Calibri"/>
      </rPr>
      <t xml:space="preserve">
</t>
    </r>
    <r>
      <rPr>
        <sz val="11"/>
        <color rgb="FF000000"/>
        <rFont val="Calibri"/>
      </rPr>
      <t>If the home directory is /, this check will be marked "Not Applicable".</t>
    </r>
  </si>
  <si>
    <t>V-776</t>
  </si>
  <si>
    <r>
      <rPr>
        <sz val="11"/>
        <rFont val="Calibri"/>
      </rPr>
      <t>The root accounts executable search path must contain only authorized paths.</t>
    </r>
  </si>
  <si>
    <r>
      <rPr>
        <sz val="11"/>
        <color rgb="FF000000"/>
        <rFont val="Calibri"/>
      </rPr>
      <t>Edit the root user's local initialization files ~/.profile,~/.bashrc (assuming root shell is bash).</t>
    </r>
    <r>
      <rPr>
        <sz val="11"/>
        <color rgb="FF000000"/>
        <rFont val="Calibri"/>
      </rPr>
      <t xml:space="preserve">
</t>
    </r>
    <r>
      <rPr>
        <sz val="11"/>
        <color rgb="FF000000"/>
        <rFont val="Calibri"/>
      </rPr>
      <t xml:space="preserve">Remove any empty path entries. </t>
    </r>
    <r>
      <rPr>
        <sz val="11"/>
        <color rgb="FF000000"/>
        <rFont val="Calibri"/>
      </rPr>
      <t xml:space="preserve">
</t>
    </r>
    <r>
      <rPr>
        <sz val="11"/>
        <color rgb="FF000000"/>
        <rFont val="Calibri"/>
      </rPr>
      <t>Remove any relative path entries that have not been documented with the ISSO.</t>
    </r>
  </si>
  <si>
    <r>
      <rPr>
        <sz val="11"/>
        <color rgb="FF000000"/>
        <rFont val="Calibri"/>
      </rPr>
      <t>The executable search path (typically the PATH environment variable) contains a list of directories for the shell to search to find executables. If this path includes the current working directory or other relative paths, executables in these directories may be executed instead of system commands. This variable is formatted as a colon-separated list of directories. If there is an empty entry, such as a leading or trailing colon, two consecutive colons, or a single period, this is interpreted as the current working directory. Entries starting with a slash (/) are absolute paths.</t>
    </r>
  </si>
  <si>
    <r>
      <rPr>
        <sz val="11"/>
        <color rgb="FF000000"/>
        <rFont val="Calibri"/>
      </rPr>
      <t>To view the root user's PATH, log in as the root user, and execute:</t>
    </r>
    <r>
      <rPr>
        <sz val="11"/>
        <color rgb="FF000000"/>
        <rFont val="Calibri"/>
      </rPr>
      <t xml:space="preserve">
</t>
    </r>
    <r>
      <rPr>
        <sz val="11"/>
        <color rgb="FF000000"/>
        <rFont val="Calibri"/>
      </rPr>
      <t># env | grep PATH</t>
    </r>
    <r>
      <rPr>
        <sz val="11"/>
        <color rgb="FF000000"/>
        <rFont val="Calibri"/>
      </rPr>
      <t xml:space="preserve">
</t>
    </r>
    <r>
      <rPr>
        <sz val="11"/>
        <color rgb="FF000000"/>
        <rFont val="Calibri"/>
      </rPr>
      <t>This variable is formatted as a colon-separated list of directories.</t>
    </r>
    <r>
      <rPr>
        <sz val="11"/>
        <color rgb="FF000000"/>
        <rFont val="Calibri"/>
      </rPr>
      <t xml:space="preserve">
</t>
    </r>
    <r>
      <rPr>
        <sz val="11"/>
        <color rgb="FF000000"/>
        <rFont val="Calibri"/>
      </rPr>
      <t>Relative path entries must be documented with the ISSO.</t>
    </r>
    <r>
      <rPr>
        <sz val="11"/>
        <color rgb="FF000000"/>
        <rFont val="Calibri"/>
      </rPr>
      <t xml:space="preserve">
</t>
    </r>
    <r>
      <rPr>
        <sz val="11"/>
        <color rgb="FF000000"/>
        <rFont val="Calibri"/>
      </rPr>
      <t>If there is an empty entry, such as a leading or trailing colon, or two consecutive colons, this is a finding.</t>
    </r>
    <r>
      <rPr>
        <sz val="11"/>
        <color rgb="FF000000"/>
        <rFont val="Calibri"/>
      </rPr>
      <t xml:space="preserve">
</t>
    </r>
    <r>
      <rPr>
        <sz val="11"/>
        <color rgb="FF000000"/>
        <rFont val="Calibri"/>
      </rPr>
      <t>If an entry begins with a character other than a slash (/), or has not been documented with the ISSO, this is a finding.</t>
    </r>
  </si>
  <si>
    <t>V-777</t>
  </si>
  <si>
    <r>
      <rPr>
        <sz val="11"/>
        <rFont val="Calibri"/>
      </rPr>
      <t>The root account must not have world-writable directories in its executable search path.</t>
    </r>
  </si>
  <si>
    <r>
      <rPr>
        <sz val="11"/>
        <color rgb="FF000000"/>
        <rFont val="Calibri"/>
      </rPr>
      <t>For each world-writable path in root's executable search path, do one of the following:</t>
    </r>
    <r>
      <rPr>
        <sz val="11"/>
        <color rgb="FF000000"/>
        <rFont val="Calibri"/>
      </rPr>
      <t xml:space="preserve">
</t>
    </r>
    <r>
      <rPr>
        <sz val="11"/>
        <color rgb="FF000000"/>
        <rFont val="Calibri"/>
      </rPr>
      <t>1. Remove the world-writable permission on the directory.</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chmod o-w &lt;path&gt;</t>
    </r>
    <r>
      <rPr>
        <sz val="11"/>
        <color rgb="FF000000"/>
        <rFont val="Calibri"/>
      </rPr>
      <t xml:space="preserve">
</t>
    </r>
    <r>
      <rPr>
        <sz val="11"/>
        <color rgb="FF000000"/>
        <rFont val="Calibri"/>
      </rPr>
      <t>2. Remove the world-writable directory from the executable search path.</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Identify and edit the initialization file referencing the world-writable directory and remove it from the PATH variable.</t>
    </r>
  </si>
  <si>
    <r>
      <rPr>
        <sz val="11"/>
        <color rgb="FF000000"/>
        <rFont val="Calibri"/>
      </rPr>
      <t>If the root search path contains a world-writable directory, malicious software could be placed in the path by intruders and/or malicious users and inadvertently run by root with all of root's privileges.</t>
    </r>
  </si>
  <si>
    <r>
      <rPr>
        <sz val="11"/>
        <color rgb="FF000000"/>
        <rFont val="Calibri"/>
      </rPr>
      <t>Check for world-writable permissions on all directories in the root user's executable search path.</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-ld `echo $PATH | sed "s/:/ /g"`</t>
    </r>
    <r>
      <rPr>
        <sz val="11"/>
        <color rgb="FF000000"/>
        <rFont val="Calibri"/>
      </rPr>
      <t xml:space="preserve">
</t>
    </r>
    <r>
      <rPr>
        <sz val="11"/>
        <color rgb="FF000000"/>
        <rFont val="Calibri"/>
      </rPr>
      <t>If any of the directories in the PATH variable are world-writable, this is a finding.</t>
    </r>
  </si>
  <si>
    <t>V-778</t>
  </si>
  <si>
    <r>
      <rPr>
        <sz val="11"/>
        <rFont val="Calibri"/>
      </rPr>
      <t>The system must prevent the root account from directly logging in except from the system console.</t>
    </r>
  </si>
  <si>
    <r>
      <rPr>
        <sz val="11"/>
        <color rgb="FF000000"/>
        <rFont val="Calibri"/>
      </rPr>
      <t>Create if needed and set the contents of /etc/securetty to a "console" or "tty" device.</t>
    </r>
    <r>
      <rPr>
        <sz val="11"/>
        <color rgb="FF000000"/>
        <rFont val="Calibri"/>
      </rPr>
      <t xml:space="preserve">
</t>
    </r>
    <r>
      <rPr>
        <sz val="11"/>
        <color rgb="FF000000"/>
        <rFont val="Calibri"/>
      </rPr>
      <t># echo console &gt; /etc/securetty</t>
    </r>
    <r>
      <rPr>
        <sz val="11"/>
        <color rgb="FF000000"/>
        <rFont val="Calibri"/>
      </rPr>
      <t xml:space="preserve">
</t>
    </r>
    <r>
      <rPr>
        <sz val="11"/>
        <color rgb="FF000000"/>
        <rFont val="Calibri"/>
      </rPr>
      <t>or</t>
    </r>
    <r>
      <rPr>
        <sz val="11"/>
        <color rgb="FF000000"/>
        <rFont val="Calibri"/>
      </rPr>
      <t xml:space="preserve">
</t>
    </r>
    <r>
      <rPr>
        <sz val="11"/>
        <color rgb="FF000000"/>
        <rFont val="Calibri"/>
      </rPr>
      <t># echo tty1 &gt; /etc/securetty</t>
    </r>
  </si>
  <si>
    <r>
      <rPr>
        <sz val="11"/>
        <color rgb="FF000000"/>
        <rFont val="Calibri"/>
      </rPr>
      <t>Limiting the root account direct logins to only system consoles protects the root account from direct unauthorized access from a non-console device.</t>
    </r>
  </si>
  <si>
    <r>
      <rPr>
        <sz val="11"/>
        <color rgb="FF000000"/>
        <rFont val="Calibri"/>
      </rPr>
      <t>Check /etc/securetty</t>
    </r>
    <r>
      <rPr>
        <sz val="11"/>
        <color rgb="FF000000"/>
        <rFont val="Calibri"/>
      </rPr>
      <t xml:space="preserve">
</t>
    </r>
    <r>
      <rPr>
        <sz val="11"/>
        <color rgb="FF000000"/>
        <rFont val="Calibri"/>
      </rPr>
      <t># more /etc/securetty</t>
    </r>
    <r>
      <rPr>
        <sz val="11"/>
        <color rgb="FF000000"/>
        <rFont val="Calibri"/>
      </rPr>
      <t xml:space="preserve">
</t>
    </r>
    <r>
      <rPr>
        <sz val="11"/>
        <color rgb="FF000000"/>
        <rFont val="Calibri"/>
      </rPr>
      <t>If the file does not exist, or contains more than "console" or a single "tty" device this is a finding.</t>
    </r>
  </si>
  <si>
    <t>V-780</t>
  </si>
  <si>
    <r>
      <rPr>
        <sz val="11"/>
        <rFont val="Calibri"/>
      </rPr>
      <t>GIDs reserved for system accounts must not be assigned to non-system groups.</t>
    </r>
  </si>
  <si>
    <r>
      <rPr>
        <sz val="11"/>
        <color rgb="FF000000"/>
        <rFont val="Calibri"/>
      </rPr>
      <t>Change the primary group GID numbers for non-system accounts with reserved primary group GIDs (those less or equal to 499).</t>
    </r>
  </si>
  <si>
    <r>
      <rPr>
        <sz val="11"/>
        <color rgb="FF000000"/>
        <rFont val="Calibri"/>
      </rPr>
      <t>Reserved GIDs are typically used by system software packages.  If non-system groups have GIDs in this range, they may conflict with system software, possibly leading to the group having permissions to modify system files.</t>
    </r>
  </si>
  <si>
    <r>
      <rPr>
        <sz val="11"/>
        <color rgb="FF000000"/>
        <rFont val="Calibri"/>
      </rPr>
      <t xml:space="preserve">Confirm all accounts with a GID of 499 and below are used by a system account. </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List all the users with a GID of 0-499.</t>
    </r>
    <r>
      <rPr>
        <sz val="11"/>
        <color rgb="FF000000"/>
        <rFont val="Calibri"/>
      </rPr>
      <t xml:space="preserve">
</t>
    </r>
    <r>
      <rPr>
        <sz val="11"/>
        <color rgb="FF000000"/>
        <rFont val="Calibri"/>
      </rPr>
      <t># cut -d: -f 1,4 /etc/passwd|egrep ":[1-4][0-9]{2}$|:[0-9]{1,2}$"</t>
    </r>
    <r>
      <rPr>
        <sz val="11"/>
        <color rgb="FF000000"/>
        <rFont val="Calibri"/>
      </rPr>
      <t xml:space="preserve">
</t>
    </r>
    <r>
      <rPr>
        <sz val="11"/>
        <color rgb="FF000000"/>
        <rFont val="Calibri"/>
      </rPr>
      <t>If a GID reserved for system accounts (0 - 499) is used by a non-system account, this is a finding.</t>
    </r>
  </si>
  <si>
    <t>V-781</t>
  </si>
  <si>
    <r>
      <rPr>
        <sz val="11"/>
        <rFont val="Calibri"/>
      </rPr>
      <t>All GIDs referenced in the /etc/passwd file must be defined in the /etc/group file.</t>
    </r>
  </si>
  <si>
    <r>
      <rPr>
        <sz val="11"/>
        <color rgb="FF000000"/>
        <rFont val="Calibri"/>
      </rPr>
      <t>Add a group to the system for each GID referenced without a corresponding group.</t>
    </r>
  </si>
  <si>
    <r>
      <rPr>
        <sz val="11"/>
        <color rgb="FF000000"/>
        <rFont val="Calibri"/>
      </rPr>
      <t>If a user is assigned the GID of a group not existing on the system, and a group with the GID is subsequently created, the user may have unintended rights to the group.</t>
    </r>
  </si>
  <si>
    <r>
      <rPr>
        <sz val="11"/>
        <color rgb="FF000000"/>
        <rFont val="Calibri"/>
      </rPr>
      <t>Perform the following to ensure there are no GIDs referenced in /etc/passwd not defined in /etc/group:</t>
    </r>
    <r>
      <rPr>
        <sz val="11"/>
        <color rgb="FF000000"/>
        <rFont val="Calibri"/>
      </rPr>
      <t xml:space="preserve">
</t>
    </r>
    <r>
      <rPr>
        <sz val="11"/>
        <color rgb="FF000000"/>
        <rFont val="Calibri"/>
      </rPr>
      <t># pwck -r</t>
    </r>
    <r>
      <rPr>
        <sz val="11"/>
        <color rgb="FF000000"/>
        <rFont val="Calibri"/>
      </rPr>
      <t xml:space="preserve">
</t>
    </r>
    <r>
      <rPr>
        <sz val="11"/>
        <color rgb="FF000000"/>
        <rFont val="Calibri"/>
      </rPr>
      <t>If GIDs referenced in /etc/passwd are not defined in /etc/group are returned, this is a finding.</t>
    </r>
  </si>
  <si>
    <t>V-782</t>
  </si>
  <si>
    <r>
      <rPr>
        <sz val="11"/>
        <rFont val="Calibri"/>
      </rPr>
      <t>The system must have a host-based intrusion detection tool installed.</t>
    </r>
  </si>
  <si>
    <r>
      <rPr>
        <sz val="11"/>
        <color rgb="FF000000"/>
        <rFont val="Calibri"/>
      </rPr>
      <t>Install and enable the latest McAfee HIPS package, available from Cybercom.</t>
    </r>
    <r>
      <rPr>
        <sz val="11"/>
        <color rgb="FF000000"/>
        <rFont val="Calibri"/>
      </rPr>
      <t xml:space="preserve">
</t>
    </r>
    <r>
      <rPr>
        <sz val="11"/>
        <color rgb="FF000000"/>
        <rFont val="Calibri"/>
      </rPr>
      <t>If the system does not support the McAfee HIPS package, install and enable a supported intrusion detection system application and document its use with the Authorizing Official.</t>
    </r>
  </si>
  <si>
    <r>
      <rPr>
        <sz val="11"/>
        <color rgb="FF000000"/>
        <rFont val="Calibri"/>
      </rPr>
      <t>Adding host-based intrusion detection tools can provide the capability to automatically take actions in response to malicious behavior, which can provide additional agility in reacting to network threats. These tools also often include a reporting capability to provide network awareness of system, which may not otherwise exist in an organization's systems management regime.</t>
    </r>
  </si>
  <si>
    <r>
      <rPr>
        <sz val="11"/>
        <color rgb="FF000000"/>
        <rFont val="Calibri"/>
      </rPr>
      <t>Ask the SA or ISSO if a host-based intrusion detection application is loaded on the system. Per OPORD 16-0080 the preferred intrusion detection system is McAfee HBSS available through Cybercom.</t>
    </r>
    <r>
      <rPr>
        <sz val="11"/>
        <color rgb="FF000000"/>
        <rFont val="Calibri"/>
      </rPr>
      <t xml:space="preserve">
</t>
    </r>
    <r>
      <rPr>
        <sz val="11"/>
        <color rgb="FF000000"/>
        <rFont val="Calibri"/>
      </rPr>
      <t>If another host-based intrusion detection application is in use, such as SELinux, this must be documented and approved by the local Authorizing Official</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Examine the system to see if the Host Intrusion Prevention System (HIPS) is installed</t>
    </r>
    <r>
      <rPr>
        <sz val="11"/>
        <color rgb="FF000000"/>
        <rFont val="Calibri"/>
      </rPr>
      <t xml:space="preserve">
</t>
    </r>
    <r>
      <rPr>
        <sz val="11"/>
        <color rgb="FF000000"/>
        <rFont val="Calibri"/>
      </rPr>
      <t># rpm -qa | grep MFEhiplsm</t>
    </r>
    <r>
      <rPr>
        <sz val="11"/>
        <color rgb="FF000000"/>
        <rFont val="Calibri"/>
      </rPr>
      <t xml:space="preserve">
</t>
    </r>
    <r>
      <rPr>
        <sz val="11"/>
        <color rgb="FF000000"/>
        <rFont val="Calibri"/>
      </rPr>
      <t>Verify that the McAfee HIPS module is active on the system:</t>
    </r>
    <r>
      <rPr>
        <sz val="11"/>
        <color rgb="FF000000"/>
        <rFont val="Calibri"/>
      </rPr>
      <t xml:space="preserve">
</t>
    </r>
    <r>
      <rPr>
        <sz val="11"/>
        <color rgb="FF000000"/>
        <rFont val="Calibri"/>
      </rPr>
      <t># ps -ef | grep -i “hipclient”</t>
    </r>
    <r>
      <rPr>
        <sz val="11"/>
        <color rgb="FF000000"/>
        <rFont val="Calibri"/>
      </rPr>
      <t xml:space="preserve">
</t>
    </r>
    <r>
      <rPr>
        <sz val="11"/>
        <color rgb="FF000000"/>
        <rFont val="Calibri"/>
      </rPr>
      <t>If the MFEhiplsm package is not installed, check for another intrusion detection system:</t>
    </r>
    <r>
      <rPr>
        <sz val="11"/>
        <color rgb="FF000000"/>
        <rFont val="Calibri"/>
      </rPr>
      <t xml:space="preserve">
</t>
    </r>
    <r>
      <rPr>
        <sz val="11"/>
        <color rgb="FF000000"/>
        <rFont val="Calibri"/>
      </rPr>
      <t># find / -name &lt;daemon name&gt;</t>
    </r>
    <r>
      <rPr>
        <sz val="11"/>
        <color rgb="FF000000"/>
        <rFont val="Calibri"/>
      </rPr>
      <t xml:space="preserve">
</t>
    </r>
    <r>
      <rPr>
        <sz val="11"/>
        <color rgb="FF000000"/>
        <rFont val="Calibri"/>
      </rPr>
      <t>Where &lt;daemon name&gt; is the name of the primary application daemon to determine if the application is loaded on the system.</t>
    </r>
    <r>
      <rPr>
        <sz val="11"/>
        <color rgb="FF000000"/>
        <rFont val="Calibri"/>
      </rPr>
      <t xml:space="preserve">
</t>
    </r>
    <r>
      <rPr>
        <sz val="11"/>
        <color rgb="FF000000"/>
        <rFont val="Calibri"/>
      </rPr>
      <t>Determine if the application is active on the system:</t>
    </r>
    <r>
      <rPr>
        <sz val="11"/>
        <color rgb="FF000000"/>
        <rFont val="Calibri"/>
      </rPr>
      <t xml:space="preserve">
</t>
    </r>
    <r>
      <rPr>
        <sz val="11"/>
        <color rgb="FF000000"/>
        <rFont val="Calibri"/>
      </rPr>
      <t># ps -ef | grep -i &lt;daemon name&gt;</t>
    </r>
    <r>
      <rPr>
        <sz val="11"/>
        <color rgb="FF000000"/>
        <rFont val="Calibri"/>
      </rPr>
      <t xml:space="preserve">
</t>
    </r>
    <r>
      <rPr>
        <sz val="11"/>
        <color rgb="FF000000"/>
        <rFont val="Calibri"/>
      </rPr>
      <t>If the MFEhiplsm package is not installed and an alternate host-based intrusion detection application has not been documented for use, this is a finding.</t>
    </r>
    <r>
      <rPr>
        <sz val="11"/>
        <color rgb="FF000000"/>
        <rFont val="Calibri"/>
      </rPr>
      <t xml:space="preserve">
</t>
    </r>
    <r>
      <rPr>
        <sz val="11"/>
        <color rgb="FF000000"/>
        <rFont val="Calibri"/>
      </rPr>
      <t>If no host-based intrusion detection system is installed and running on the system, this is a finding.</t>
    </r>
  </si>
  <si>
    <t>V-783</t>
  </si>
  <si>
    <r>
      <rPr>
        <sz val="11"/>
        <rFont val="Calibri"/>
      </rPr>
      <t>System security patches and updates must be installed and up-to-date.</t>
    </r>
  </si>
  <si>
    <r>
      <rPr>
        <sz val="11"/>
        <color rgb="FF000000"/>
        <rFont val="Calibri"/>
      </rPr>
      <t>Install the patches or updated packages available from the vendor.</t>
    </r>
  </si>
  <si>
    <r>
      <rPr>
        <sz val="11"/>
        <color rgb="FF000000"/>
        <rFont val="Calibri"/>
      </rPr>
      <t>Timely patching is critical for maintaining the operational availability, confidentiality, and integrity of information technology (IT) systems. However, failure to keep operating system and application software patched is a common mistake made by IT professionals. New patches are released daily, and it is often difficult for even experienced system administrators to keep abreast of all the new patches. When new weaknesses in an operating system exist, patches are usually made available by the vendor to resolve the problems. If the most recent security patches and updates are not installed, unauthorized users may take advantage of weaknesses present in the unpatched software. The lack of prompt attention to patching could result in a system compromise.</t>
    </r>
  </si>
  <si>
    <r>
      <rPr>
        <sz val="11"/>
        <color rgb="FF000000"/>
        <rFont val="Calibri"/>
      </rPr>
      <t>Obtain the list of available package security updates from Red Hat. Check the available package security updates have been installed on the system.</t>
    </r>
    <r>
      <rPr>
        <sz val="11"/>
        <color rgb="FF000000"/>
        <rFont val="Calibri"/>
      </rPr>
      <t xml:space="preserve">
</t>
    </r>
    <r>
      <rPr>
        <sz val="11"/>
        <color rgb="FF000000"/>
        <rFont val="Calibri"/>
      </rPr>
      <t>Use the "rpm" command to list the packages installed on the system.</t>
    </r>
    <r>
      <rPr>
        <sz val="11"/>
        <color rgb="FF000000"/>
        <rFont val="Calibri"/>
      </rPr>
      <t xml:space="preserve">
</t>
    </r>
    <r>
      <rPr>
        <sz val="11"/>
        <color rgb="FF000000"/>
        <rFont val="Calibri"/>
      </rPr>
      <t>Example:</t>
    </r>
    <r>
      <rPr>
        <sz val="11"/>
        <color rgb="FF000000"/>
        <rFont val="Calibri"/>
      </rPr>
      <t xml:space="preserve">
</t>
    </r>
    <r>
      <rPr>
        <sz val="11"/>
        <color rgb="FF000000"/>
        <rFont val="Calibri"/>
      </rPr>
      <t># rpm -qa -last</t>
    </r>
    <r>
      <rPr>
        <sz val="11"/>
        <color rgb="FF000000"/>
        <rFont val="Calibri"/>
      </rPr>
      <t xml:space="preserve">
</t>
    </r>
    <r>
      <rPr>
        <sz val="11"/>
        <color rgb="FF000000"/>
        <rFont val="Calibri"/>
      </rPr>
      <t>If updated packages are available and applicable to the system and have not been installed, this is a finding.</t>
    </r>
    <r>
      <rPr>
        <sz val="11"/>
        <color rgb="FF000000"/>
        <rFont val="Calibri"/>
      </rPr>
      <t xml:space="preserve">
</t>
    </r>
    <r>
      <rPr>
        <sz val="11"/>
        <color rgb="FF000000"/>
        <rFont val="Calibri"/>
      </rPr>
      <t>One source for the list of Red Hat updates is available at https://access.redhat.com/security/updates/active/</t>
    </r>
  </si>
  <si>
    <t>V-784</t>
  </si>
  <si>
    <r>
      <rPr>
        <sz val="11"/>
        <rFont val="Calibri"/>
      </rPr>
      <t>System files and directories must not have uneven access permissions.</t>
    </r>
  </si>
  <si>
    <r>
      <rPr>
        <sz val="11"/>
        <color rgb="FF000000"/>
        <rFont val="Calibri"/>
      </rPr>
      <t>Change the mode of files with uneven permissions so owners do not have less permission than group or world users.</t>
    </r>
  </si>
  <si>
    <r>
      <rPr>
        <sz val="11"/>
        <color rgb="FF000000"/>
        <rFont val="Calibri"/>
      </rPr>
      <t>Discretionary access control is undermined if users, other than a file owner, have greater access permissions to system files and directories than the owner.</t>
    </r>
  </si>
  <si>
    <r>
      <rPr>
        <sz val="11"/>
        <color rgb="FF000000"/>
        <rFont val="Calibri"/>
      </rPr>
      <t>Check system directories for uneven file permissions.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 /bin /usr/bin /usr/lbin /usr/usb /sbin /usr/sbin</t>
    </r>
    <r>
      <rPr>
        <sz val="11"/>
        <color rgb="FF000000"/>
        <rFont val="Calibri"/>
      </rPr>
      <t xml:space="preserve">
</t>
    </r>
    <r>
      <rPr>
        <sz val="11"/>
        <color rgb="FF000000"/>
        <rFont val="Calibri"/>
      </rPr>
      <t>Uneven file permissions exist if the file owner has less permissions than the group or other user classes. If any of the files in the above listed directories contain uneven file permissions, this is a finding.</t>
    </r>
  </si>
  <si>
    <t>V-785</t>
  </si>
  <si>
    <r>
      <rPr>
        <sz val="11"/>
        <rFont val="Calibri"/>
      </rPr>
      <t>All files and directories must have a valid owner.</t>
    </r>
  </si>
  <si>
    <r>
      <rPr>
        <sz val="11"/>
        <color rgb="FF000000"/>
        <rFont val="Calibri"/>
      </rPr>
      <t>All directories and files (executable and data) will have an identifiable owner and group name. Either trace files to an authorized user, change the file's owner to root, or delete them. Determine the legitimate owner of the files and use the chown command to set the owner and group to the correct value. If the legitimate owner cannot be determined, change the owner to root (but make sure none of the changed files remain executable because they could be Trojan horses or other malicious code). Examine the files to determine their origin and the reason for their lack of an owner/group.</t>
    </r>
  </si>
  <si>
    <r>
      <rPr>
        <sz val="11"/>
        <color rgb="FF000000"/>
        <rFont val="Calibri"/>
      </rPr>
      <t>Un-owned files and directories may be unintentionally inherited if a user is assigned the same UID as the UID of the un-owned files.</t>
    </r>
  </si>
  <si>
    <r>
      <rPr>
        <sz val="11"/>
        <color rgb="FF000000"/>
        <rFont val="Calibri"/>
      </rPr>
      <t>Check the system for files with no assigned owner.</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xml:space="preserve"># find / -ignore_readdir_race -nouser </t>
    </r>
    <r>
      <rPr>
        <sz val="11"/>
        <color rgb="FF000000"/>
        <rFont val="Calibri"/>
      </rPr>
      <t xml:space="preserve">
</t>
    </r>
    <r>
      <rPr>
        <sz val="11"/>
        <color rgb="FF000000"/>
        <rFont val="Calibri"/>
      </rPr>
      <t>If any files have no assigned owner, this is a finding.</t>
    </r>
    <r>
      <rPr>
        <sz val="11"/>
        <color rgb="FF000000"/>
        <rFont val="Calibri"/>
      </rPr>
      <t xml:space="preserve">
</t>
    </r>
    <r>
      <rPr>
        <sz val="11"/>
        <color rgb="FF000000"/>
        <rFont val="Calibri"/>
      </rPr>
      <t>Caution should be used when centralized authorization is used because valid files may appear as unowned due to communication issues.</t>
    </r>
  </si>
  <si>
    <t>V-786</t>
  </si>
  <si>
    <r>
      <rPr>
        <sz val="11"/>
        <rFont val="Calibri"/>
      </rPr>
      <t>All network services daemon files must have mode 0755 or less permissive.</t>
    </r>
  </si>
  <si>
    <r>
      <rPr>
        <sz val="11"/>
        <color rgb="FF000000"/>
        <rFont val="Calibri"/>
      </rPr>
      <t>Change the mode of the network services daemon.</t>
    </r>
    <r>
      <rPr>
        <sz val="11"/>
        <color rgb="FF000000"/>
        <rFont val="Calibri"/>
      </rPr>
      <t xml:space="preserve">
</t>
    </r>
    <r>
      <rPr>
        <sz val="11"/>
        <color rgb="FF000000"/>
        <rFont val="Calibri"/>
      </rPr>
      <t># chmod go-w &lt;path&gt;</t>
    </r>
  </si>
  <si>
    <r>
      <rPr>
        <sz val="11"/>
        <color rgb="FF000000"/>
        <rFont val="Calibri"/>
      </rPr>
      <t>Restricting permission on daemons will protect them from unauthorized modification and possible system compromise.</t>
    </r>
  </si>
  <si>
    <r>
      <rPr>
        <sz val="11"/>
        <color rgb="FF000000"/>
        <rFont val="Calibri"/>
      </rPr>
      <t>Check the mode of network services daemons.</t>
    </r>
    <r>
      <rPr>
        <sz val="11"/>
        <color rgb="FF000000"/>
        <rFont val="Calibri"/>
      </rPr>
      <t xml:space="preserve">
</t>
    </r>
    <r>
      <rPr>
        <sz val="11"/>
        <color rgb="FF000000"/>
        <rFont val="Calibri"/>
      </rPr>
      <t># find /usr/sbin -type f -perm +022 -exec stat -c %a:%n {} \;</t>
    </r>
    <r>
      <rPr>
        <sz val="11"/>
        <color rgb="FF000000"/>
        <rFont val="Calibri"/>
      </rPr>
      <t xml:space="preserve">
</t>
    </r>
    <r>
      <rPr>
        <sz val="11"/>
        <color rgb="FF000000"/>
        <rFont val="Calibri"/>
      </rPr>
      <t>This will return the octal permissions and name of all files that are group or world writable.</t>
    </r>
    <r>
      <rPr>
        <sz val="11"/>
        <color rgb="FF000000"/>
        <rFont val="Calibri"/>
      </rPr>
      <t xml:space="preserve">
</t>
    </r>
    <r>
      <rPr>
        <sz val="11"/>
        <color rgb="FF000000"/>
        <rFont val="Calibri"/>
      </rPr>
      <t>If any network services daemon listed is world or group writable (either or both of the 2 lowest order digits contain a 2, 3 or 6), this is a finding.</t>
    </r>
    <r>
      <rPr>
        <sz val="11"/>
        <color rgb="FF000000"/>
        <rFont val="Calibri"/>
      </rPr>
      <t xml:space="preserve">
</t>
    </r>
    <r>
      <rPr>
        <sz val="11"/>
        <color rgb="FF000000"/>
        <rFont val="Calibri"/>
      </rPr>
      <t>Note: Network daemons not residing in these directories (such as httpd or sshd) must also be checked for the correct permissions.</t>
    </r>
  </si>
  <si>
    <t>V-787</t>
  </si>
  <si>
    <r>
      <rPr>
        <sz val="11"/>
        <rFont val="Calibri"/>
      </rPr>
      <t>System log files must have mode 0640 or less permissive.</t>
    </r>
  </si>
  <si>
    <r>
      <rPr>
        <sz val="11"/>
        <color rgb="FF000000"/>
        <rFont val="Calibri"/>
      </rPr>
      <t>Change the mode of the system log file(s) to 0640 or less permissive.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chmod 0640 /path/to/system-log-file</t>
    </r>
    <r>
      <rPr>
        <sz val="11"/>
        <color rgb="FF000000"/>
        <rFont val="Calibri"/>
      </rPr>
      <t xml:space="preserve">
</t>
    </r>
    <r>
      <rPr>
        <sz val="11"/>
        <color rgb="FF000000"/>
        <rFont val="Calibri"/>
      </rPr>
      <t>Note: Do not confuse system log files with audit logs.</t>
    </r>
  </si>
  <si>
    <r>
      <rPr>
        <sz val="11"/>
        <color rgb="FF000000"/>
        <rFont val="Calibri"/>
      </rPr>
      <t>If the system log files are not protected, unauthorized users could change the logged data, eliminating its forensic value.</t>
    </r>
  </si>
  <si>
    <r>
      <rPr>
        <sz val="11"/>
        <color rgb="FF000000"/>
        <rFont val="Calibri"/>
      </rPr>
      <t>Check the mode of log files.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find /var/log /var/log/syslog /var/adm -type f -perm -640 \! -perm 640</t>
    </r>
    <r>
      <rPr>
        <sz val="11"/>
        <color rgb="FF000000"/>
        <rFont val="Calibri"/>
      </rPr>
      <t xml:space="preserve">
</t>
    </r>
    <r>
      <rPr>
        <sz val="11"/>
        <color rgb="FF000000"/>
        <rFont val="Calibri"/>
      </rPr>
      <t>With the exception of /var/log/wtmp, /var/log/Xorg.0.log, and /var/log/gdm/:0.log, if any of the log files have modes more permissive than 0640, this is a finding.</t>
    </r>
  </si>
  <si>
    <t>V-788</t>
  </si>
  <si>
    <r>
      <rPr>
        <sz val="11"/>
        <rFont val="Calibri"/>
      </rPr>
      <t>All skeleton files (typically those in /etc/skel) must have mode 0644 or less permissive.</t>
    </r>
  </si>
  <si>
    <r>
      <rPr>
        <sz val="11"/>
        <color rgb="FF000000"/>
        <rFont val="Calibri"/>
      </rPr>
      <t>Change the mode of skeleton files with incorrect mode:</t>
    </r>
    <r>
      <rPr>
        <sz val="11"/>
        <color rgb="FF000000"/>
        <rFont val="Calibri"/>
      </rPr>
      <t xml:space="preserve">
</t>
    </r>
    <r>
      <rPr>
        <sz val="11"/>
        <color rgb="FF000000"/>
        <rFont val="Calibri"/>
      </rPr>
      <t># chmod 0644 &lt;skeleton file&gt;</t>
    </r>
  </si>
  <si>
    <r>
      <rPr>
        <sz val="11"/>
        <color rgb="FF000000"/>
        <rFont val="Calibri"/>
      </rPr>
      <t>If the skeleton files are not protected, unauthorized personnel could change user startup parameters and possibly jeopardize user files.</t>
    </r>
  </si>
  <si>
    <r>
      <rPr>
        <sz val="11"/>
        <color rgb="FF000000"/>
        <rFont val="Calibri"/>
      </rPr>
      <t>Check skeleton files permissions.</t>
    </r>
    <r>
      <rPr>
        <sz val="11"/>
        <color rgb="FF000000"/>
        <rFont val="Calibri"/>
      </rPr>
      <t xml:space="preserve">
</t>
    </r>
    <r>
      <rPr>
        <sz val="11"/>
        <color rgb="FF000000"/>
        <rFont val="Calibri"/>
      </rPr>
      <t># ls -alL /etc/skel</t>
    </r>
    <r>
      <rPr>
        <sz val="11"/>
        <color rgb="FF000000"/>
        <rFont val="Calibri"/>
      </rPr>
      <t xml:space="preserve">
</t>
    </r>
    <r>
      <rPr>
        <sz val="11"/>
        <color rgb="FF000000"/>
        <rFont val="Calibri"/>
      </rPr>
      <t>If a skeleton file has a mode more permissive than 0644, this is a finding.</t>
    </r>
  </si>
  <si>
    <t>V-789</t>
  </si>
  <si>
    <r>
      <rPr>
        <sz val="11"/>
        <rFont val="Calibri"/>
      </rPr>
      <t>NIS/NIS+/yp files must be owned by root, sys, or bin.</t>
    </r>
  </si>
  <si>
    <r>
      <rPr>
        <sz val="11"/>
        <color rgb="FF000000"/>
        <rFont val="Calibri"/>
      </rPr>
      <t xml:space="preserve">Change the ownership of NIS/NIS+/yp files to root, sys or bin. </t>
    </r>
    <r>
      <rPr>
        <sz val="11"/>
        <color rgb="FF000000"/>
        <rFont val="Calibri"/>
      </rPr>
      <t xml:space="preserve">
</t>
    </r>
    <r>
      <rPr>
        <sz val="11"/>
        <color rgb="FF000000"/>
        <rFont val="Calibri"/>
      </rPr>
      <t>Procedure (example):</t>
    </r>
    <r>
      <rPr>
        <sz val="11"/>
        <color rgb="FF000000"/>
        <rFont val="Calibri"/>
      </rPr>
      <t xml:space="preserve">
</t>
    </r>
    <r>
      <rPr>
        <sz val="11"/>
        <color rgb="FF000000"/>
        <rFont val="Calibri"/>
      </rPr>
      <t># chown root &lt;filename&gt;</t>
    </r>
  </si>
  <si>
    <r>
      <rPr>
        <sz val="11"/>
        <color rgb="FF000000"/>
        <rFont val="Calibri"/>
      </rPr>
      <t>NIS/NIS+/yp files are part of the system's identification and authentication processes and are critical to system security.  Failure to give ownership of sensitive files or utilities to root or bin provides the designated owner and unauthorized users with the potential to access sensitive information or change the system configuration which could weaken the system's security posture.</t>
    </r>
  </si>
  <si>
    <r>
      <rPr>
        <sz val="11"/>
        <color rgb="FF000000"/>
        <rFont val="Calibri"/>
      </rPr>
      <t>Perform the following to check NIS file ownership:</t>
    </r>
    <r>
      <rPr>
        <sz val="11"/>
        <color rgb="FF000000"/>
        <rFont val="Calibri"/>
      </rPr>
      <t xml:space="preserve">
</t>
    </r>
    <r>
      <rPr>
        <sz val="11"/>
        <color rgb="FF000000"/>
        <rFont val="Calibri"/>
      </rPr>
      <t># ls -la /var/yp/*;</t>
    </r>
    <r>
      <rPr>
        <sz val="11"/>
        <color rgb="FF000000"/>
        <rFont val="Calibri"/>
      </rPr>
      <t xml:space="preserve">
</t>
    </r>
    <r>
      <rPr>
        <sz val="11"/>
        <color rgb="FF000000"/>
        <rFont val="Calibri"/>
      </rPr>
      <t>If the file ownership is not root, sys, or bin, this is a finding.</t>
    </r>
  </si>
  <si>
    <t>V-790</t>
  </si>
  <si>
    <r>
      <rPr>
        <sz val="11"/>
        <rFont val="Calibri"/>
      </rPr>
      <t>NIS/NIS+/yp files must be group-owned by root, sys, or bin.</t>
    </r>
  </si>
  <si>
    <r>
      <rPr>
        <sz val="11"/>
        <color rgb="FF000000"/>
        <rFont val="Calibri"/>
      </rPr>
      <t>Perform the following to change NIS file ownership.</t>
    </r>
    <r>
      <rPr>
        <sz val="11"/>
        <color rgb="FF000000"/>
        <rFont val="Calibri"/>
      </rPr>
      <t xml:space="preserve">
</t>
    </r>
    <r>
      <rPr>
        <sz val="11"/>
        <color rgb="FF000000"/>
        <rFont val="Calibri"/>
      </rPr>
      <t># chgrp root /var/yp/*</t>
    </r>
  </si>
  <si>
    <r>
      <rPr>
        <sz val="11"/>
        <color rgb="FF000000"/>
        <rFont val="Calibri"/>
      </rPr>
      <t>NIS/NIS+/yp files are part of the system's identification and authentication processes and are, therefore, critical to system security.  Failure to give ownership of sensitive files or utilities to root or bin provides the designated owner and unauthorized users with the potential to access sensitive information or change the system configuration which could weaken the system's security posture.</t>
    </r>
  </si>
  <si>
    <r>
      <rPr>
        <sz val="11"/>
        <color rgb="FF000000"/>
        <rFont val="Calibri"/>
      </rPr>
      <t>Perform the following to check NIS file group ownership:</t>
    </r>
    <r>
      <rPr>
        <sz val="11"/>
        <color rgb="FF000000"/>
        <rFont val="Calibri"/>
      </rPr>
      <t xml:space="preserve">
</t>
    </r>
    <r>
      <rPr>
        <sz val="11"/>
        <color rgb="FF000000"/>
        <rFont val="Calibri"/>
      </rPr>
      <t># ls -la /var/yp/*</t>
    </r>
    <r>
      <rPr>
        <sz val="11"/>
        <color rgb="FF000000"/>
        <rFont val="Calibri"/>
      </rPr>
      <t xml:space="preserve">
</t>
    </r>
    <r>
      <rPr>
        <sz val="11"/>
        <color rgb="FF000000"/>
        <rFont val="Calibri"/>
      </rPr>
      <t>If the file group ownership is not root, sys, or bin, this is a finding.</t>
    </r>
  </si>
  <si>
    <t>V-791</t>
  </si>
  <si>
    <r>
      <rPr>
        <sz val="11"/>
        <rFont val="Calibri"/>
      </rPr>
      <t>The NIS/NIS+/yp command files must have mode 0755 or less permissive.</t>
    </r>
  </si>
  <si>
    <r>
      <rPr>
        <sz val="11"/>
        <color rgb="FF000000"/>
        <rFont val="Calibri"/>
      </rPr>
      <t>Change the mode of NIS/NIS+/yp command files to 0755 or less permissive.</t>
    </r>
    <r>
      <rPr>
        <sz val="11"/>
        <color rgb="FF000000"/>
        <rFont val="Calibri"/>
      </rPr>
      <t xml:space="preserve">
</t>
    </r>
    <r>
      <rPr>
        <sz val="11"/>
        <color rgb="FF000000"/>
        <rFont val="Calibri"/>
      </rPr>
      <t>Procedure (example):</t>
    </r>
    <r>
      <rPr>
        <sz val="11"/>
        <color rgb="FF000000"/>
        <rFont val="Calibri"/>
      </rPr>
      <t xml:space="preserve">
</t>
    </r>
    <r>
      <rPr>
        <sz val="11"/>
        <color rgb="FF000000"/>
        <rFont val="Calibri"/>
      </rPr>
      <t># chmod 0755 &lt;filename&gt;</t>
    </r>
  </si>
  <si>
    <r>
      <rPr>
        <sz val="11"/>
        <color rgb="FF000000"/>
        <rFont val="Calibri"/>
      </rPr>
      <t>NIS/NIS+/yp files are part of the system's identification and authentication processes and are critical to system security.  Unauthorized modification of these files could compromise these processes and the system.</t>
    </r>
  </si>
  <si>
    <r>
      <rPr>
        <sz val="11"/>
        <color rgb="FF000000"/>
        <rFont val="Calibri"/>
      </rPr>
      <t>Perform the following to check NIS file permissions.</t>
    </r>
    <r>
      <rPr>
        <sz val="11"/>
        <color rgb="FF000000"/>
        <rFont val="Calibri"/>
      </rPr>
      <t xml:space="preserve">
</t>
    </r>
    <r>
      <rPr>
        <sz val="11"/>
        <color rgb="FF000000"/>
        <rFont val="Calibri"/>
      </rPr>
      <t># ls -la /var/yp/*</t>
    </r>
    <r>
      <rPr>
        <sz val="11"/>
        <color rgb="FF000000"/>
        <rFont val="Calibri"/>
      </rPr>
      <t xml:space="preserve">
</t>
    </r>
    <r>
      <rPr>
        <sz val="11"/>
        <color rgb="FF000000"/>
        <rFont val="Calibri"/>
      </rPr>
      <t>If the file's mode is more permissive than 0755, this is a finding.</t>
    </r>
  </si>
  <si>
    <t>V-792</t>
  </si>
  <si>
    <r>
      <rPr>
        <sz val="11"/>
        <rFont val="Calibri"/>
      </rPr>
      <t>Manual page files must have mode 0644 or less permissive.</t>
    </r>
  </si>
  <si>
    <r>
      <rPr>
        <sz val="11"/>
        <color rgb="FF000000"/>
        <rFont val="Calibri"/>
      </rPr>
      <t>Change the mode of manual page files to 0644 or less permissive.</t>
    </r>
    <r>
      <rPr>
        <sz val="11"/>
        <color rgb="FF000000"/>
        <rFont val="Calibri"/>
      </rPr>
      <t xml:space="preserve">
</t>
    </r>
    <r>
      <rPr>
        <sz val="11"/>
        <color rgb="FF000000"/>
        <rFont val="Calibri"/>
      </rPr>
      <t>Procedure (example):</t>
    </r>
    <r>
      <rPr>
        <sz val="11"/>
        <color rgb="FF000000"/>
        <rFont val="Calibri"/>
      </rPr>
      <t xml:space="preserve">
</t>
    </r>
    <r>
      <rPr>
        <sz val="11"/>
        <color rgb="FF000000"/>
        <rFont val="Calibri"/>
      </rPr>
      <t># chmod 0644 /path/to/manpage</t>
    </r>
  </si>
  <si>
    <r>
      <rPr>
        <sz val="11"/>
        <color rgb="FF000000"/>
        <rFont val="Calibri"/>
      </rPr>
      <t>If manual pages are compromised, misleading information could be inserted, causing actions to compromise the system.</t>
    </r>
  </si>
  <si>
    <r>
      <rPr>
        <sz val="11"/>
        <color rgb="FF000000"/>
        <rFont val="Calibri"/>
      </rPr>
      <t>Check the mode of the manual page files.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find /usr/share/man /usr/share/info /usr/share/infopage  -type f -perm +022 -exec stat -c %a:%n {} \; |&gt; more</t>
    </r>
    <r>
      <rPr>
        <sz val="11"/>
        <color rgb="FF000000"/>
        <rFont val="Calibri"/>
      </rPr>
      <t xml:space="preserve">
</t>
    </r>
    <r>
      <rPr>
        <sz val="11"/>
        <color rgb="FF000000"/>
        <rFont val="Calibri"/>
      </rPr>
      <t>Note: This list only displays manual files with offending permissions.</t>
    </r>
    <r>
      <rPr>
        <sz val="11"/>
        <color rgb="FF000000"/>
        <rFont val="Calibri"/>
      </rPr>
      <t xml:space="preserve">
</t>
    </r>
    <r>
      <rPr>
        <sz val="11"/>
        <color rgb="FF000000"/>
        <rFont val="Calibri"/>
      </rPr>
      <t>If any of the manual page files have a mode more permissive than 0644, this is a finding.</t>
    </r>
  </si>
  <si>
    <t>V-793</t>
  </si>
  <si>
    <r>
      <rPr>
        <sz val="11"/>
        <rFont val="Calibri"/>
      </rPr>
      <t>Library files must have mode 0755 or less permissive.</t>
    </r>
  </si>
  <si>
    <r>
      <rPr>
        <sz val="11"/>
        <color rgb="FF000000"/>
        <rFont val="Calibri"/>
      </rPr>
      <t>Change the mode of library files to 0755 or less permissive.</t>
    </r>
    <r>
      <rPr>
        <sz val="11"/>
        <color rgb="FF000000"/>
        <rFont val="Calibri"/>
      </rPr>
      <t xml:space="preserve">
</t>
    </r>
    <r>
      <rPr>
        <sz val="11"/>
        <color rgb="FF000000"/>
        <rFont val="Calibri"/>
      </rPr>
      <t>Procedure (example):</t>
    </r>
    <r>
      <rPr>
        <sz val="11"/>
        <color rgb="FF000000"/>
        <rFont val="Calibri"/>
      </rPr>
      <t xml:space="preserve">
</t>
    </r>
    <r>
      <rPr>
        <sz val="11"/>
        <color rgb="FF000000"/>
        <rFont val="Calibri"/>
      </rPr>
      <t># chmod go-w &lt;/path/to/library-file&gt;</t>
    </r>
    <r>
      <rPr>
        <sz val="11"/>
        <color rgb="FF000000"/>
        <rFont val="Calibri"/>
      </rPr>
      <t xml:space="preserve">
</t>
    </r>
    <r>
      <rPr>
        <sz val="11"/>
        <color rgb="FF000000"/>
        <rFont val="Calibri"/>
      </rPr>
      <t>Note: Library files should have an extension of ".a" or a ".so" extension, possibly followed by a version number.</t>
    </r>
  </si>
  <si>
    <r>
      <rPr>
        <sz val="11"/>
        <color rgb="FF000000"/>
        <rFont val="Calibri"/>
      </rPr>
      <t>Unauthorized access could destroy the integrity of the library files.</t>
    </r>
  </si>
  <si>
    <r>
      <rPr>
        <sz val="11"/>
        <color rgb="FF000000"/>
        <rFont val="Calibri"/>
      </rPr>
      <t>Check the mode of library files.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DIRS="/usr/lib /lib /usr/lib64 /lib64";for DIR in $DIRS;do find $DIR -type f -perm +022 -exec stat -c %a:%n {} \;;done</t>
    </r>
    <r>
      <rPr>
        <sz val="11"/>
        <color rgb="FF000000"/>
        <rFont val="Calibri"/>
      </rPr>
      <t xml:space="preserve">
</t>
    </r>
    <r>
      <rPr>
        <sz val="11"/>
        <color rgb="FF000000"/>
        <rFont val="Calibri"/>
      </rPr>
      <t>This will return the octal permissions and name of all group or world writable files.</t>
    </r>
    <r>
      <rPr>
        <sz val="11"/>
        <color rgb="FF000000"/>
        <rFont val="Calibri"/>
      </rPr>
      <t xml:space="preserve">
</t>
    </r>
    <r>
      <rPr>
        <sz val="11"/>
        <color rgb="FF000000"/>
        <rFont val="Calibri"/>
      </rPr>
      <t>If any file listed is world or group writable (either or both of the 2 lowest order digits contain a 2, 3 or 6), this is a finding.</t>
    </r>
  </si>
  <si>
    <t>V-794</t>
  </si>
  <si>
    <r>
      <rPr>
        <sz val="11"/>
        <rFont val="Calibri"/>
      </rPr>
      <t>All system command files must have mode 0755 or less permissive.</t>
    </r>
  </si>
  <si>
    <r>
      <rPr>
        <sz val="11"/>
        <color rgb="FF000000"/>
        <rFont val="Calibri"/>
      </rPr>
      <t>Change the mode for system command files to 0755 or less permissive taking into account necessary GIUD and SUID bits.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chmod go-w &lt;filename&gt;</t>
    </r>
  </si>
  <si>
    <r>
      <rPr>
        <sz val="11"/>
        <color rgb="FF000000"/>
        <rFont val="Calibri"/>
      </rPr>
      <t>Restricting permissions will protect system command files from unauthorized modification.  System command files include files present in directories used by the operating system for storing default system executables and files present in directories included in the system's default executable search paths.</t>
    </r>
  </si>
  <si>
    <r>
      <rPr>
        <sz val="11"/>
        <color rgb="FF000000"/>
        <rFont val="Calibri"/>
      </rPr>
      <t xml:space="preserve">Check the permissions for files in /etc, /bin, /usr/bin, /usr/lbin, /usr/usb, /sbin, and /usr/sbin. </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DIRS="/etc /bin /usr/bin /usr/lbin /usr/usb /sbin /usr/sbin";for DIR in $DIRS;do find $DIR -type f -perm +022 -exec stat -c %a:%n {} \;;done</t>
    </r>
    <r>
      <rPr>
        <sz val="11"/>
        <color rgb="FF000000"/>
        <rFont val="Calibri"/>
      </rPr>
      <t xml:space="preserve">
</t>
    </r>
    <r>
      <rPr>
        <sz val="11"/>
        <color rgb="FF000000"/>
        <rFont val="Calibri"/>
      </rPr>
      <t>This will return the octal permissions and name of all group or world writable files.  If any command file is listed and is world or group writable (either or both of the 2 lowest order digits contain a 2, 3 or 6), this is a finding.</t>
    </r>
    <r>
      <rPr>
        <sz val="11"/>
        <color rgb="FF000000"/>
        <rFont val="Calibri"/>
      </rPr>
      <t xml:space="preserve">
</t>
    </r>
    <r>
      <rPr>
        <sz val="11"/>
        <color rgb="FF000000"/>
        <rFont val="Calibri"/>
      </rPr>
      <t>Note: Elevate to Severity Code I if any command file listed is world-writable.</t>
    </r>
  </si>
  <si>
    <t>V-795</t>
  </si>
  <si>
    <r>
      <rPr>
        <sz val="11"/>
        <rFont val="Calibri"/>
      </rPr>
      <t>All system files, programs, and directories must be owned by a system account.</t>
    </r>
  </si>
  <si>
    <r>
      <rPr>
        <sz val="11"/>
        <color rgb="FF000000"/>
        <rFont val="Calibri"/>
      </rPr>
      <t>Change the owner of system files, programs, and directories to a system account.</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chown root /some/system/file</t>
    </r>
    <r>
      <rPr>
        <sz val="11"/>
        <color rgb="FF000000"/>
        <rFont val="Calibri"/>
      </rPr>
      <t xml:space="preserve">
</t>
    </r>
    <r>
      <rPr>
        <sz val="11"/>
        <color rgb="FF000000"/>
        <rFont val="Calibri"/>
      </rPr>
      <t>(A different system user may be used in place of root.)</t>
    </r>
  </si>
  <si>
    <r>
      <rPr>
        <sz val="11"/>
        <color rgb="FF000000"/>
        <rFont val="Calibri"/>
      </rPr>
      <t>Restricting permissions will protect the files from unauthorized modification.</t>
    </r>
  </si>
  <si>
    <r>
      <rPr>
        <sz val="11"/>
        <color rgb="FF000000"/>
        <rFont val="Calibri"/>
      </rPr>
      <t>Check the ownership of system files, programs, and directories.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-lLa /etc /bin /usr/bin /usr/lbin /usr/usb /sbin /usr/sbin</t>
    </r>
    <r>
      <rPr>
        <sz val="11"/>
        <color rgb="FF000000"/>
        <rFont val="Calibri"/>
      </rPr>
      <t xml:space="preserve">
</t>
    </r>
    <r>
      <rPr>
        <sz val="11"/>
        <color rgb="FF000000"/>
        <rFont val="Calibri"/>
      </rPr>
      <t>If any of the system files, programs, or directories are not owned by a system account, this is a finding.</t>
    </r>
  </si>
  <si>
    <t>V-796</t>
  </si>
  <si>
    <r>
      <rPr>
        <sz val="11"/>
        <rFont val="Calibri"/>
      </rPr>
      <t>System files, programs, and directories must be group-owned by a system group.</t>
    </r>
  </si>
  <si>
    <r>
      <rPr>
        <sz val="11"/>
        <color rgb="FF000000"/>
        <rFont val="Calibri"/>
      </rPr>
      <t>Change the group-owner of system files to a system group.</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root /path/to/system/file</t>
    </r>
    <r>
      <rPr>
        <sz val="11"/>
        <color rgb="FF000000"/>
        <rFont val="Calibri"/>
      </rPr>
      <t xml:space="preserve">
</t>
    </r>
    <r>
      <rPr>
        <sz val="11"/>
        <color rgb="FF000000"/>
        <rFont val="Calibri"/>
      </rPr>
      <t>(System groups other than root may be used.)</t>
    </r>
  </si>
  <si>
    <r>
      <rPr>
        <sz val="11"/>
        <color rgb="FF000000"/>
        <rFont val="Calibri"/>
      </rPr>
      <t>Check the group-ownership of system files, programs, and directories.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-lLa /etc /bin /usr/bin /usr/lbin /usr/usb /sbin /usr/sbin</t>
    </r>
    <r>
      <rPr>
        <sz val="11"/>
        <color rgb="FF000000"/>
        <rFont val="Calibri"/>
      </rPr>
      <t xml:space="preserve">
</t>
    </r>
    <r>
      <rPr>
        <sz val="11"/>
        <color rgb="FF000000"/>
        <rFont val="Calibri"/>
      </rPr>
      <t>If any system file, program, or directory is not owned by a system group, this is a finding.</t>
    </r>
  </si>
  <si>
    <t>V-797</t>
  </si>
  <si>
    <r>
      <rPr>
        <sz val="11"/>
        <rFont val="Calibri"/>
      </rPr>
      <t>The /etc/shadow (or equivalent) file must be owned by root.</t>
    </r>
  </si>
  <si>
    <r>
      <rPr>
        <sz val="11"/>
        <color rgb="FF000000"/>
        <rFont val="Calibri"/>
      </rPr>
      <t>Change the ownership of the /etc/shadow (or equivalent) file.</t>
    </r>
    <r>
      <rPr>
        <sz val="11"/>
        <color rgb="FF000000"/>
        <rFont val="Calibri"/>
      </rPr>
      <t xml:space="preserve">
</t>
    </r>
    <r>
      <rPr>
        <sz val="11"/>
        <color rgb="FF000000"/>
        <rFont val="Calibri"/>
      </rPr>
      <t># chown root /etc/shadow</t>
    </r>
  </si>
  <si>
    <r>
      <rPr>
        <sz val="11"/>
        <color rgb="FF000000"/>
        <rFont val="Calibri"/>
      </rPr>
      <t>The /etc/shadow file contains the list of local system accounts.  It is vital to system security and must be protected from unauthorized modification.  Failure to give ownership of sensitive files or utilities to root or bin provides the designated owner and unauthorized users with the potential to access sensitive information or change the system configuration which could weaken the system's security posture.</t>
    </r>
  </si>
  <si>
    <r>
      <rPr>
        <sz val="11"/>
        <color rgb="FF000000"/>
        <rFont val="Calibri"/>
      </rPr>
      <t>Check the ownership of the /etc/shadow file.</t>
    </r>
    <r>
      <rPr>
        <sz val="11"/>
        <color rgb="FF000000"/>
        <rFont val="Calibri"/>
      </rPr>
      <t xml:space="preserve">
</t>
    </r>
    <r>
      <rPr>
        <sz val="11"/>
        <color rgb="FF000000"/>
        <rFont val="Calibri"/>
      </rPr>
      <t># ls -lL /etc/shadow</t>
    </r>
    <r>
      <rPr>
        <sz val="11"/>
        <color rgb="FF000000"/>
        <rFont val="Calibri"/>
      </rPr>
      <t xml:space="preserve">
</t>
    </r>
    <r>
      <rPr>
        <sz val="11"/>
        <color rgb="FF000000"/>
        <rFont val="Calibri"/>
      </rPr>
      <t>If the /etc/shadow file is not owned by root, this is a finding.</t>
    </r>
  </si>
  <si>
    <t>V-798</t>
  </si>
  <si>
    <r>
      <rPr>
        <sz val="11"/>
        <rFont val="Calibri"/>
      </rPr>
      <t>The /etc/passwd file must have mode 0644 or less permissive.</t>
    </r>
  </si>
  <si>
    <r>
      <rPr>
        <sz val="11"/>
        <color rgb="FF000000"/>
        <rFont val="Calibri"/>
      </rPr>
      <t>Change the mode of the passwd file to 0644.</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chmod 0644 /etc/passwd</t>
    </r>
  </si>
  <si>
    <r>
      <rPr>
        <sz val="11"/>
        <color rgb="FF000000"/>
        <rFont val="Calibri"/>
      </rPr>
      <t>If the passwd file is writable by a group-owner or the world, the risk of passwd file compromise is increased.  The passwd file contains the list of accounts on the system and associated information.</t>
    </r>
  </si>
  <si>
    <r>
      <rPr>
        <sz val="11"/>
        <color rgb="FF000000"/>
        <rFont val="Calibri"/>
      </rPr>
      <t>Check the mode of the /etc/passwd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/etc/passwd</t>
    </r>
    <r>
      <rPr>
        <sz val="11"/>
        <color rgb="FF000000"/>
        <rFont val="Calibri"/>
      </rPr>
      <t xml:space="preserve">
</t>
    </r>
    <r>
      <rPr>
        <sz val="11"/>
        <color rgb="FF000000"/>
        <rFont val="Calibri"/>
      </rPr>
      <t>If /etc/passwd has a mode more permissive than 0644, this is a finding.</t>
    </r>
  </si>
  <si>
    <t>V-800</t>
  </si>
  <si>
    <r>
      <rPr>
        <sz val="11"/>
        <rFont val="Calibri"/>
      </rPr>
      <t>The /etc/shadow (or equivalent) file must have mode 0400.</t>
    </r>
  </si>
  <si>
    <r>
      <rPr>
        <sz val="11"/>
        <color rgb="FF000000"/>
        <rFont val="Calibri"/>
      </rPr>
      <t>Change the mode of the /etc/shadow (or equivalent) file.</t>
    </r>
    <r>
      <rPr>
        <sz val="11"/>
        <color rgb="FF000000"/>
        <rFont val="Calibri"/>
      </rPr>
      <t xml:space="preserve">
</t>
    </r>
    <r>
      <rPr>
        <sz val="11"/>
        <color rgb="FF000000"/>
        <rFont val="Calibri"/>
      </rPr>
      <t># chmod 0400 /etc/shadow</t>
    </r>
  </si>
  <si>
    <r>
      <rPr>
        <sz val="11"/>
        <color rgb="FF000000"/>
        <rFont val="Calibri"/>
      </rPr>
      <t>The /etc/shadow file contains the list of local system accounts.  It is vital to system security and must be protected from unauthorized modification.  The file also contains password hashes which must not be accessible to users other than root.</t>
    </r>
  </si>
  <si>
    <r>
      <rPr>
        <sz val="11"/>
        <color rgb="FF000000"/>
        <rFont val="Calibri"/>
      </rPr>
      <t>Check the mode of the /etc/shadow file.</t>
    </r>
    <r>
      <rPr>
        <sz val="11"/>
        <color rgb="FF000000"/>
        <rFont val="Calibri"/>
      </rPr>
      <t xml:space="preserve">
</t>
    </r>
    <r>
      <rPr>
        <sz val="11"/>
        <color rgb="FF000000"/>
        <rFont val="Calibri"/>
      </rPr>
      <t># ls -lL /etc/shadow</t>
    </r>
    <r>
      <rPr>
        <sz val="11"/>
        <color rgb="FF000000"/>
        <rFont val="Calibri"/>
      </rPr>
      <t xml:space="preserve">
</t>
    </r>
    <r>
      <rPr>
        <sz val="11"/>
        <color rgb="FF000000"/>
        <rFont val="Calibri"/>
      </rPr>
      <t>If the /etc/shadow file has a mode more permissive than 0400, this is a finding.</t>
    </r>
  </si>
  <si>
    <t>V-801</t>
  </si>
  <si>
    <r>
      <rPr>
        <sz val="11"/>
        <rFont val="Calibri"/>
      </rPr>
      <t>The owner, group-owner, mode, ACL, and location of files with the setuid bit set must be documented using site-defined procedures.</t>
    </r>
  </si>
  <si>
    <r>
      <rPr>
        <sz val="11"/>
        <color rgb="FF000000"/>
        <rFont val="Calibri"/>
      </rPr>
      <t>Document the files with the suid bit set or unset the suid bit on the executable.</t>
    </r>
  </si>
  <si>
    <r>
      <rPr>
        <sz val="11"/>
        <color rgb="FF000000"/>
        <rFont val="Calibri"/>
      </rPr>
      <t>All files with the setuid bit set will allow anyone running these files to be temporarily assigned the UID of the file. While many system files depend on these attributes for proper operation, security problems can result if setuid is assigned to programs allowing reading and writing of files, or shell escapes. Only default vendor-supplied executables should have the setuid bit set.</t>
    </r>
  </si>
  <si>
    <r>
      <rPr>
        <sz val="11"/>
        <color rgb="FF000000"/>
        <rFont val="Calibri"/>
      </rPr>
      <t>Check for the presence of aide on the system:</t>
    </r>
    <r>
      <rPr>
        <sz val="11"/>
        <color rgb="FF000000"/>
        <rFont val="Calibri"/>
      </rPr>
      <t xml:space="preserve">
</t>
    </r>
    <r>
      <rPr>
        <sz val="11"/>
        <color rgb="FF000000"/>
        <rFont val="Calibri"/>
      </rPr>
      <t># rpm -qa | grep aide</t>
    </r>
    <r>
      <rPr>
        <sz val="11"/>
        <color rgb="FF000000"/>
        <rFont val="Calibri"/>
      </rPr>
      <t xml:space="preserve">
</t>
    </r>
    <r>
      <rPr>
        <sz val="11"/>
        <color rgb="FF000000"/>
        <rFont val="Calibri"/>
      </rPr>
      <t>If aide is not installed, ask the SA what file integrity tool is being used to check the system.</t>
    </r>
    <r>
      <rPr>
        <sz val="11"/>
        <color rgb="FF000000"/>
        <rFont val="Calibri"/>
      </rPr>
      <t xml:space="preserve">
</t>
    </r>
    <r>
      <rPr>
        <sz val="11"/>
        <color rgb="FF000000"/>
        <rFont val="Calibri"/>
      </rPr>
      <t>Check the global crontabs for the presence of an "aide" job to run at least weekly, if aide is installed. Otherwise, check for the presence of a cron job to run the alternate file integrity checking application.</t>
    </r>
    <r>
      <rPr>
        <sz val="11"/>
        <color rgb="FF000000"/>
        <rFont val="Calibri"/>
      </rPr>
      <t xml:space="preserve">
</t>
    </r>
    <r>
      <rPr>
        <sz val="11"/>
        <color rgb="FF000000"/>
        <rFont val="Calibri"/>
      </rPr>
      <t># grep aide /etc/cron*/*</t>
    </r>
    <r>
      <rPr>
        <sz val="11"/>
        <color rgb="FF000000"/>
        <rFont val="Calibri"/>
      </rPr>
      <t xml:space="preserve">
</t>
    </r>
    <r>
      <rPr>
        <sz val="11"/>
        <color rgb="FF000000"/>
        <rFont val="Calibri"/>
      </rPr>
      <t>If a tool is being run, then the configuration file for the appropriate tool needs to be checked for selection lines /bin, /sbin, /lib, and /usr.</t>
    </r>
    <r>
      <rPr>
        <sz val="11"/>
        <color rgb="FF000000"/>
        <rFont val="Calibri"/>
      </rPr>
      <t xml:space="preserve">
</t>
    </r>
    <r>
      <rPr>
        <sz val="11"/>
        <color rgb="FF000000"/>
        <rFont val="Calibri"/>
      </rPr>
      <t>If the file integrity tool is set to check setuid and setgid, this is not a finding.</t>
    </r>
    <r>
      <rPr>
        <sz val="11"/>
        <color rgb="FF000000"/>
        <rFont val="Calibri"/>
      </rPr>
      <t xml:space="preserve">
</t>
    </r>
    <r>
      <rPr>
        <sz val="11"/>
        <color rgb="FF000000"/>
        <rFont val="Calibri"/>
      </rPr>
      <t>List all setuid files on the system.</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find / -perm -4000 -exec ls -l {} \; | more</t>
    </r>
    <r>
      <rPr>
        <sz val="11"/>
        <color rgb="FF000000"/>
        <rFont val="Calibri"/>
      </rPr>
      <t xml:space="preserve">
</t>
    </r>
    <r>
      <rPr>
        <sz val="11"/>
        <color rgb="FF000000"/>
        <rFont val="Calibri"/>
      </rPr>
      <t>Note: Executing these commands may result in large listings of files; the output may be redirected to a file for easier analysis.</t>
    </r>
    <r>
      <rPr>
        <sz val="11"/>
        <color rgb="FF000000"/>
        <rFont val="Calibri"/>
      </rPr>
      <t xml:space="preserve">
</t>
    </r>
    <r>
      <rPr>
        <sz val="11"/>
        <color rgb="FF000000"/>
        <rFont val="Calibri"/>
      </rPr>
      <t>Ask the SA or ISSO if files with the setuid bit set have been documented. Documentation must include the owner, group-owner, mode, ACL, and location of the files.</t>
    </r>
    <r>
      <rPr>
        <sz val="11"/>
        <color rgb="FF000000"/>
        <rFont val="Calibri"/>
      </rPr>
      <t xml:space="preserve">
</t>
    </r>
    <r>
      <rPr>
        <sz val="11"/>
        <color rgb="FF000000"/>
        <rFont val="Calibri"/>
      </rPr>
      <t>If any undocumented file has its setuid bit set, this is a finding.</t>
    </r>
  </si>
  <si>
    <t>V-802</t>
  </si>
  <si>
    <r>
      <rPr>
        <sz val="11"/>
        <rFont val="Calibri"/>
      </rPr>
      <t>The owner, group-owner, mode, ACL and location of files with the setgid bit set must be documented using site-defined procedures.</t>
    </r>
  </si>
  <si>
    <r>
      <rPr>
        <sz val="11"/>
        <color rgb="FF000000"/>
        <rFont val="Calibri"/>
      </rPr>
      <t>Document the files with the sgid bit set or unset the sgid bit on the executable.</t>
    </r>
  </si>
  <si>
    <r>
      <rPr>
        <sz val="11"/>
        <color rgb="FF000000"/>
        <rFont val="Calibri"/>
      </rPr>
      <t>All files with the setgid bit set will allow anyone running these files to be temporarily assigned the GID of the file. While many system files depend on these attributes for proper operation, security problems can result if setgid is assigned to programs allowing reading and writing of files, or shell escapes.</t>
    </r>
  </si>
  <si>
    <r>
      <rPr>
        <sz val="11"/>
        <color rgb="FF000000"/>
        <rFont val="Calibri"/>
      </rPr>
      <t>If STIGID GEN000220 is satisfied, this is not a finding.</t>
    </r>
    <r>
      <rPr>
        <sz val="11"/>
        <color rgb="FF000000"/>
        <rFont val="Calibri"/>
      </rPr>
      <t xml:space="preserve">
</t>
    </r>
    <r>
      <rPr>
        <sz val="11"/>
        <color rgb="FF000000"/>
        <rFont val="Calibri"/>
      </rPr>
      <t>List all setgid files on the system.</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find / -perm -2000 -exec ls -l {} \; | more</t>
    </r>
    <r>
      <rPr>
        <sz val="11"/>
        <color rgb="FF000000"/>
        <rFont val="Calibri"/>
      </rPr>
      <t xml:space="preserve">
</t>
    </r>
    <r>
      <rPr>
        <sz val="11"/>
        <color rgb="FF000000"/>
        <rFont val="Calibri"/>
      </rPr>
      <t>Note: Executing these commands may result in large listings of files; the output may be redirected to a file for easier analysis.</t>
    </r>
    <r>
      <rPr>
        <sz val="11"/>
        <color rgb="FF000000"/>
        <rFont val="Calibri"/>
      </rPr>
      <t xml:space="preserve">
</t>
    </r>
    <r>
      <rPr>
        <sz val="11"/>
        <color rgb="FF000000"/>
        <rFont val="Calibri"/>
      </rPr>
      <t>Ask the SA or IAO if files with the setgid bit set have been documented. Documentation must include owner, group-owner, mode, ACL, and location.</t>
    </r>
    <r>
      <rPr>
        <sz val="11"/>
        <color rgb="FF000000"/>
        <rFont val="Calibri"/>
      </rPr>
      <t xml:space="preserve">
</t>
    </r>
    <r>
      <rPr>
        <sz val="11"/>
        <color rgb="FF000000"/>
        <rFont val="Calibri"/>
      </rPr>
      <t>If any undocumented file has its setgid bit set, this is a finding.</t>
    </r>
    <r>
      <rPr>
        <sz val="11"/>
        <color rgb="FF000000"/>
        <rFont val="Calibri"/>
      </rPr>
      <t xml:space="preserve">
</t>
    </r>
    <r>
      <rPr>
        <sz val="11"/>
        <color rgb="FF000000"/>
        <rFont val="Calibri"/>
      </rPr>
      <t>If a tool is being run then the configuration file for the appropriate tool needs to be checked for selection lines /bin, /sbin, /lib, and /usr.</t>
    </r>
    <r>
      <rPr>
        <sz val="11"/>
        <color rgb="FF000000"/>
        <rFont val="Calibri"/>
      </rPr>
      <t xml:space="preserve">
</t>
    </r>
    <r>
      <rPr>
        <sz val="11"/>
        <color rgb="FF000000"/>
        <rFont val="Calibri"/>
      </rPr>
      <t>If a file integrity tool is set to check setuid and setgid, this is not a finding.</t>
    </r>
  </si>
  <si>
    <t>V-803</t>
  </si>
  <si>
    <r>
      <rPr>
        <sz val="11"/>
        <rFont val="Calibri"/>
      </rPr>
      <t>The system must be checked weekly for unauthorized setuid files as well as unauthorized modification to authorized setuid files.</t>
    </r>
  </si>
  <si>
    <r>
      <rPr>
        <sz val="11"/>
        <color rgb="FF000000"/>
        <rFont val="Calibri"/>
      </rPr>
      <t>Establish a weekly automated or manual process to generate a list of suid files on the system and compare it with the prior list.</t>
    </r>
    <r>
      <rPr>
        <sz val="11"/>
        <color rgb="FF000000"/>
        <rFont val="Calibri"/>
      </rPr>
      <t xml:space="preserve">
</t>
    </r>
    <r>
      <rPr>
        <sz val="11"/>
        <color rgb="FF000000"/>
        <rFont val="Calibri"/>
      </rPr>
      <t>To create a list of suid files:</t>
    </r>
    <r>
      <rPr>
        <sz val="11"/>
        <color rgb="FF000000"/>
        <rFont val="Calibri"/>
      </rPr>
      <t xml:space="preserve">
</t>
    </r>
    <r>
      <rPr>
        <sz val="11"/>
        <color rgb="FF000000"/>
        <rFont val="Calibri"/>
      </rPr>
      <t># find / -perm -4000 &gt; suid-file-list</t>
    </r>
    <r>
      <rPr>
        <sz val="11"/>
        <color rgb="FF000000"/>
        <rFont val="Calibri"/>
      </rPr>
      <t xml:space="preserve">
</t>
    </r>
    <r>
      <rPr>
        <sz val="11"/>
        <color rgb="FF000000"/>
        <rFont val="Calibri"/>
      </rPr>
      <t>NOTE: The frequency may be increased to daily, if necessary, in accordance with the contingency plan.</t>
    </r>
  </si>
  <si>
    <r>
      <rPr>
        <sz val="11"/>
        <color rgb="FF000000"/>
        <rFont val="Calibri"/>
      </rPr>
      <t>Files with the setuid bit set will allow anyone running these files to be temporarily assigned the UID of the file. While many system files depend on these attributes for proper operation, security problems can result if setuid is assigned to programs allowing reading and writing of files, or shell escapes.</t>
    </r>
  </si>
  <si>
    <r>
      <rPr>
        <sz val="11"/>
        <color rgb="FF000000"/>
        <rFont val="Calibri"/>
      </rPr>
      <t>Ask the SA for the weekly automated or manual process used to generate a list of setuid files on the system and compare it with the prior list. If no such process is in place, this is a finding.</t>
    </r>
    <r>
      <rPr>
        <sz val="11"/>
        <color rgb="FF000000"/>
        <rFont val="Calibri"/>
      </rPr>
      <t xml:space="preserve">
</t>
    </r>
    <r>
      <rPr>
        <sz val="11"/>
        <color rgb="FF000000"/>
        <rFont val="Calibri"/>
      </rPr>
      <t>If a file integrity tool is configured to monitor setuid files weekly, this is not a finding.</t>
    </r>
    <r>
      <rPr>
        <sz val="11"/>
        <color rgb="FF000000"/>
        <rFont val="Calibri"/>
      </rPr>
      <t xml:space="preserve">
</t>
    </r>
    <r>
      <rPr>
        <sz val="11"/>
        <color rgb="FF000000"/>
        <rFont val="Calibri"/>
      </rPr>
      <t>Review the process. If the process does not identify and report changes in setuid files, this is a finding.</t>
    </r>
    <r>
      <rPr>
        <sz val="11"/>
        <color rgb="FF000000"/>
        <rFont val="Calibri"/>
      </rPr>
      <t xml:space="preserve">
</t>
    </r>
    <r>
      <rPr>
        <sz val="11"/>
        <color rgb="FF000000"/>
        <rFont val="Calibri"/>
      </rPr>
      <t>NOTE: The frequency may be increased to daily, if necessary, in accordance with the contingency plan.</t>
    </r>
  </si>
  <si>
    <t>V-804</t>
  </si>
  <si>
    <r>
      <rPr>
        <sz val="11"/>
        <rFont val="Calibri"/>
      </rPr>
      <t>The system must be checked weekly for unauthorized setgid files as well as unauthorized modification to authorized setgid files.</t>
    </r>
  </si>
  <si>
    <r>
      <rPr>
        <sz val="11"/>
        <color rgb="FF000000"/>
        <rFont val="Calibri"/>
      </rPr>
      <t>Establish a weekly automated or manual process to generate a list of setgid files on the system and compare it with the prior list.</t>
    </r>
    <r>
      <rPr>
        <sz val="11"/>
        <color rgb="FF000000"/>
        <rFont val="Calibri"/>
      </rPr>
      <t xml:space="preserve">
</t>
    </r>
    <r>
      <rPr>
        <sz val="11"/>
        <color rgb="FF000000"/>
        <rFont val="Calibri"/>
      </rPr>
      <t>To create a list of setgid files:</t>
    </r>
    <r>
      <rPr>
        <sz val="11"/>
        <color rgb="FF000000"/>
        <rFont val="Calibri"/>
      </rPr>
      <t xml:space="preserve">
</t>
    </r>
    <r>
      <rPr>
        <sz val="11"/>
        <color rgb="FF000000"/>
        <rFont val="Calibri"/>
      </rPr>
      <t># find / -perm -2000 &gt; setgid-file-list</t>
    </r>
    <r>
      <rPr>
        <sz val="11"/>
        <color rgb="FF000000"/>
        <rFont val="Calibri"/>
      </rPr>
      <t xml:space="preserve">
</t>
    </r>
    <r>
      <rPr>
        <sz val="11"/>
        <color rgb="FF000000"/>
        <rFont val="Calibri"/>
      </rPr>
      <t>NOTE: The frequency may be increased to daily, if necessary, in accordance with the contingency plan.</t>
    </r>
  </si>
  <si>
    <r>
      <rPr>
        <sz val="11"/>
        <color rgb="FF000000"/>
        <rFont val="Calibri"/>
      </rPr>
      <t>Files with the setgid bit set will allow anyone running these files to be temporarily assigned the group id of the file. While many system files depend on these attributes for proper operation, security problems can result if setgid is assigned to programs allowing reading and writing of files, or shell escapes.</t>
    </r>
  </si>
  <si>
    <r>
      <rPr>
        <sz val="11"/>
        <color rgb="FF000000"/>
        <rFont val="Calibri"/>
      </rPr>
      <t xml:space="preserve">Ask the SA if a weekly automated or manual process is used to generate a list of setgid files on the system and compare it with the prior list. If no such process is in place, this is a finding. </t>
    </r>
    <r>
      <rPr>
        <sz val="11"/>
        <color rgb="FF000000"/>
        <rFont val="Calibri"/>
      </rPr>
      <t xml:space="preserve">
</t>
    </r>
    <r>
      <rPr>
        <sz val="11"/>
        <color rgb="FF000000"/>
        <rFont val="Calibri"/>
      </rPr>
      <t>If a file integrity tool is configured to monitor setgid files weekly, this is not a finding.</t>
    </r>
    <r>
      <rPr>
        <sz val="11"/>
        <color rgb="FF000000"/>
        <rFont val="Calibri"/>
      </rPr>
      <t xml:space="preserve">
</t>
    </r>
    <r>
      <rPr>
        <sz val="11"/>
        <color rgb="FF000000"/>
        <rFont val="Calibri"/>
      </rPr>
      <t>NOTE: The frequency may be increased to daily, if necessary, in accordance with the contingency plan.</t>
    </r>
  </si>
  <si>
    <t>V-805</t>
  </si>
  <si>
    <r>
      <rPr>
        <sz val="11"/>
        <rFont val="Calibri"/>
      </rPr>
      <t xml:space="preserve">Removable media, remote file systems, and any file system not containing approved setuid files must be mounted with the </t>
    </r>
    <r>
      <rPr>
        <sz val="11"/>
        <color rgb="FF000000"/>
        <rFont val="Calibri"/>
      </rPr>
      <t>"</t>
    </r>
    <r>
      <rPr>
        <b/>
        <sz val="11"/>
        <color rgb="FF000000"/>
        <rFont val="Calibri"/>
      </rPr>
      <t>nosuid</t>
    </r>
    <r>
      <rPr>
        <sz val="11"/>
        <color rgb="FF000000"/>
        <rFont val="Calibri"/>
      </rPr>
      <t>"</t>
    </r>
    <r>
      <rPr>
        <sz val="11"/>
        <color rgb="FF000000"/>
        <rFont val="Calibri"/>
      </rPr>
      <t xml:space="preserve"> option.</t>
    </r>
  </si>
  <si>
    <r>
      <rPr>
        <sz val="11"/>
        <color rgb="FF000000"/>
        <rFont val="Calibri"/>
      </rPr>
      <t>Edit /etc/fstab and add the "nosuid" mount option to all file systems mounted from removable media or network shares, and any file system not containing approved setuid or setgid files.</t>
    </r>
  </si>
  <si>
    <r>
      <rPr>
        <sz val="11"/>
        <color rgb="FF000000"/>
        <rFont val="Calibri"/>
      </rPr>
      <t>The "nosuid" mount option causes the system to not execute setuid files with owner privileges. This option must be used for mounting any file system not containing approved setuid files. Executing setuid files from untrusted file systems, or file systems not containing approved setuid files, increases the opportunity for unprivileged users to attain unauthorized administrative access.</t>
    </r>
  </si>
  <si>
    <r>
      <rPr>
        <sz val="11"/>
        <color rgb="FF000000"/>
        <rFont val="Calibri"/>
      </rPr>
      <t>Check /etc/mtab and verify the "nosuid" mount option is used on file systems mounted from removable media, network shares, or any other file system not containing approved setuid or setgid files. If any of these files systems do not mount with the "nosuid" option, it is a finding.</t>
    </r>
  </si>
  <si>
    <t>V-806</t>
  </si>
  <si>
    <r>
      <rPr>
        <sz val="11"/>
        <rFont val="Calibri"/>
      </rPr>
      <t>The sticky bit must be set on all public directories.</t>
    </r>
  </si>
  <si>
    <r>
      <rPr>
        <sz val="11"/>
        <color rgb="FF000000"/>
        <rFont val="Calibri"/>
      </rPr>
      <t>Set the sticky bit on all public directories.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chmod 1777 /tmp</t>
    </r>
    <r>
      <rPr>
        <sz val="11"/>
        <color rgb="FF000000"/>
        <rFont val="Calibri"/>
      </rPr>
      <t xml:space="preserve">
</t>
    </r>
    <r>
      <rPr>
        <sz val="11"/>
        <color rgb="FF000000"/>
        <rFont val="Calibri"/>
      </rPr>
      <t>(Replace /tmp with the public directory missing the sticky bit, if necessary.)</t>
    </r>
  </si>
  <si>
    <r>
      <rPr>
        <sz val="11"/>
        <color rgb="FF000000"/>
        <rFont val="Calibri"/>
      </rPr>
      <t>Failing to set the sticky bit on the public directories allows unauthorized users to delete files in the directory structure.</t>
    </r>
    <r>
      <rPr>
        <sz val="11"/>
        <color rgb="FF000000"/>
        <rFont val="Calibri"/>
      </rPr>
      <t xml:space="preserve">
</t>
    </r>
    <r>
      <rPr>
        <sz val="11"/>
        <color rgb="FF000000"/>
        <rFont val="Calibri"/>
      </rPr>
      <t>The only authorized public directories are those temporary directories supplied with the system or those designed to be temporary file repositories. The setting is normally reserved for directories used by the system and by users for temporary file storage, (e.g., /tmp), and for directories requiring global read/write access.</t>
    </r>
  </si>
  <si>
    <r>
      <rPr>
        <sz val="11"/>
        <color rgb="FF000000"/>
        <rFont val="Calibri"/>
      </rPr>
      <t>Check all world-writable directories have the sticky bit set.</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find / -type d -perm -002 ! -perm -1000 &gt; wwlist</t>
    </r>
    <r>
      <rPr>
        <sz val="11"/>
        <color rgb="FF000000"/>
        <rFont val="Calibri"/>
      </rPr>
      <t xml:space="preserve">
</t>
    </r>
    <r>
      <rPr>
        <sz val="11"/>
        <color rgb="FF000000"/>
        <rFont val="Calibri"/>
      </rPr>
      <t>If the sticky bit is not set on a world-writable directory, this is a finding.</t>
    </r>
  </si>
  <si>
    <t>V-807</t>
  </si>
  <si>
    <r>
      <rPr>
        <sz val="11"/>
        <rFont val="Calibri"/>
      </rPr>
      <t>All public directories must be owned by root or an application account.</t>
    </r>
  </si>
  <si>
    <r>
      <rPr>
        <sz val="11"/>
        <color rgb="FF000000"/>
        <rFont val="Calibri"/>
      </rPr>
      <t>Change the owner of public directories to root or an application account.</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chown root /tmp</t>
    </r>
    <r>
      <rPr>
        <sz val="11"/>
        <color rgb="FF000000"/>
        <rFont val="Calibri"/>
      </rPr>
      <t xml:space="preserve">
</t>
    </r>
    <r>
      <rPr>
        <sz val="11"/>
        <color rgb="FF000000"/>
        <rFont val="Calibri"/>
      </rPr>
      <t>(Replace root with an application user and/or /tmp with another public directory as necessary.)</t>
    </r>
  </si>
  <si>
    <r>
      <rPr>
        <sz val="11"/>
        <color rgb="FF000000"/>
        <rFont val="Calibri"/>
      </rPr>
      <t>If a public directory has the sticky bit set and is not owned by a privileged UID, unauthorized users may be able to modify files created by others.</t>
    </r>
    <r>
      <rPr>
        <sz val="11"/>
        <color rgb="FF000000"/>
        <rFont val="Calibri"/>
      </rPr>
      <t xml:space="preserve">
</t>
    </r>
    <r>
      <rPr>
        <sz val="11"/>
        <color rgb="FF000000"/>
        <rFont val="Calibri"/>
      </rPr>
      <t>The only authorized public directories are those temporary directories supplied with the system or those designed to be temporary file repositories. The setting is normally reserved for directories used by the system and by users for temporary file storage, (e.g., /tmp), and for directories requiring global read/write access.</t>
    </r>
  </si>
  <si>
    <r>
      <rPr>
        <sz val="11"/>
        <color rgb="FF000000"/>
        <rFont val="Calibri"/>
      </rPr>
      <t>Check the ownership of all public directories.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find / -type d -perm -1002 -exec ls -ld {} \;</t>
    </r>
    <r>
      <rPr>
        <sz val="11"/>
        <color rgb="FF000000"/>
        <rFont val="Calibri"/>
      </rPr>
      <t xml:space="preserve">
</t>
    </r>
    <r>
      <rPr>
        <sz val="11"/>
        <color rgb="FF000000"/>
        <rFont val="Calibri"/>
      </rPr>
      <t>If any public directory is not owned by root or an application user, this is a finding.</t>
    </r>
  </si>
  <si>
    <t>V-808</t>
  </si>
  <si>
    <r>
      <rPr>
        <sz val="11"/>
        <rFont val="Calibri"/>
      </rPr>
      <t>The system and user default umask must be 077.</t>
    </r>
  </si>
  <si>
    <r>
      <rPr>
        <sz val="11"/>
        <color rgb="FF000000"/>
        <rFont val="Calibri"/>
      </rPr>
      <t>Edit local and global initialization files that contain "umask" and change them to use 077 instead of the current value.</t>
    </r>
  </si>
  <si>
    <r>
      <rPr>
        <sz val="11"/>
        <color rgb="FF000000"/>
        <rFont val="Calibri"/>
      </rPr>
      <t>The umask controls the default access mode assigned to newly created files.  An umask of 077 limits new files to mode 700 or less permissive.  Although umask can be represented as a 4-digit number, the first digit representing special access modes is typically ignored or required to be 0.  This requirement applies to the globally configured system defaults and the user defaults for each account on the system.</t>
    </r>
  </si>
  <si>
    <r>
      <rPr>
        <sz val="11"/>
        <color rgb="FF000000"/>
        <rFont val="Calibri"/>
      </rPr>
      <t>NOTE: The following commands must be run in the BASH shell.</t>
    </r>
    <r>
      <rPr>
        <sz val="11"/>
        <color rgb="FF000000"/>
        <rFont val="Calibri"/>
      </rPr>
      <t xml:space="preserve">
</t>
    </r>
    <r>
      <rPr>
        <sz val="11"/>
        <color rgb="FF000000"/>
        <rFont val="Calibri"/>
      </rPr>
      <t>Check global initialization files for the configured umask value.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xml:space="preserve"># grep umask /etc/* </t>
    </r>
    <r>
      <rPr>
        <sz val="11"/>
        <color rgb="FF000000"/>
        <rFont val="Calibri"/>
      </rPr>
      <t xml:space="preserve">
</t>
    </r>
    <r>
      <rPr>
        <sz val="11"/>
        <color rgb="FF000000"/>
        <rFont val="Calibri"/>
      </rPr>
      <t>Check local initialization files for the configured umask value.</t>
    </r>
    <r>
      <rPr>
        <sz val="11"/>
        <color rgb="FF000000"/>
        <rFont val="Calibri"/>
      </rPr>
      <t xml:space="preserve">
</t>
    </r>
    <r>
      <rPr>
        <sz val="11"/>
        <color rgb="FF000000"/>
        <rFont val="Calibri"/>
      </rPr>
      <t xml:space="preserve">Procedure: </t>
    </r>
    <r>
      <rPr>
        <sz val="11"/>
        <color rgb="FF000000"/>
        <rFont val="Calibri"/>
      </rPr>
      <t xml:space="preserve">
</t>
    </r>
    <r>
      <rPr>
        <sz val="11"/>
        <color rgb="FF000000"/>
        <rFont val="Calibri"/>
      </rPr>
      <t># cut -d: -f6 /etc/passwd |xargs -n1 -IDIR find DIR -name ".*" -type f -maxdepth 1 -exec grep umask {} \;</t>
    </r>
    <r>
      <rPr>
        <sz val="11"/>
        <color rgb="FF000000"/>
        <rFont val="Calibri"/>
      </rPr>
      <t xml:space="preserve">
</t>
    </r>
    <r>
      <rPr>
        <sz val="11"/>
        <color rgb="FF000000"/>
        <rFont val="Calibri"/>
      </rPr>
      <t xml:space="preserve">If the system and user default umask is not 077, this a finding. </t>
    </r>
    <r>
      <rPr>
        <sz val="11"/>
        <color rgb="FF000000"/>
        <rFont val="Calibri"/>
      </rPr>
      <t xml:space="preserve">
</t>
    </r>
    <r>
      <rPr>
        <sz val="11"/>
        <color rgb="FF000000"/>
        <rFont val="Calibri"/>
      </rPr>
      <t>Note: If the default umask is 000 or allows for the creation of world-writable files this becomes a Severity Code I finding.</t>
    </r>
  </si>
  <si>
    <t>V-810</t>
  </si>
  <si>
    <r>
      <rPr>
        <sz val="11"/>
        <rFont val="Calibri"/>
      </rPr>
      <t>Default system accounts must be disabled or removed.</t>
    </r>
  </si>
  <si>
    <r>
      <rPr>
        <sz val="11"/>
        <color rgb="FF000000"/>
        <rFont val="Calibri"/>
      </rPr>
      <t>Lock the default system account(s).</t>
    </r>
    <r>
      <rPr>
        <sz val="11"/>
        <color rgb="FF000000"/>
        <rFont val="Calibri"/>
      </rPr>
      <t xml:space="preserve">
</t>
    </r>
    <r>
      <rPr>
        <sz val="11"/>
        <color rgb="FF000000"/>
        <rFont val="Calibri"/>
      </rPr>
      <t># passwd -l &lt;user&gt;</t>
    </r>
  </si>
  <si>
    <r>
      <rPr>
        <sz val="11"/>
        <color rgb="FF000000"/>
        <rFont val="Calibri"/>
      </rPr>
      <t>Vendor accounts and software may contain backdoors allowing unauthorized access to the system. These backdoors are common knowledge and present a threat to system security if the account is not disabled.</t>
    </r>
  </si>
  <si>
    <r>
      <rPr>
        <sz val="11"/>
        <color rgb="FF000000"/>
        <rFont val="Calibri"/>
      </rPr>
      <t>Determine if default system accounts (such as those for sys, bin, uucp, nuucp, daemon, smtp) have been disabled.</t>
    </r>
    <r>
      <rPr>
        <sz val="11"/>
        <color rgb="FF000000"/>
        <rFont val="Calibri"/>
      </rPr>
      <t xml:space="preserve">
</t>
    </r>
    <r>
      <rPr>
        <sz val="11"/>
        <color rgb="FF000000"/>
        <rFont val="Calibri"/>
      </rPr>
      <t># cat /etc/shadow</t>
    </r>
    <r>
      <rPr>
        <sz val="11"/>
        <color rgb="FF000000"/>
        <rFont val="Calibri"/>
      </rPr>
      <t xml:space="preserve">
</t>
    </r>
    <r>
      <rPr>
        <sz val="11"/>
        <color rgb="FF000000"/>
        <rFont val="Calibri"/>
      </rPr>
      <t>If an account's password field (which is the second field in the /etc/shadow file) is "*", "*LK*", or is prefixed with a '!', the account is locked or disabled.</t>
    </r>
    <r>
      <rPr>
        <sz val="11"/>
        <color rgb="FF000000"/>
        <rFont val="Calibri"/>
      </rPr>
      <t xml:space="preserve">
</t>
    </r>
    <r>
      <rPr>
        <sz val="11"/>
        <color rgb="FF000000"/>
        <rFont val="Calibri"/>
      </rPr>
      <t>If there are any unlocked default system accounts this is a finding.</t>
    </r>
  </si>
  <si>
    <t>V-811</t>
  </si>
  <si>
    <r>
      <rPr>
        <sz val="11"/>
        <rFont val="Calibri"/>
      </rPr>
      <t>Auditing must be implemented.</t>
    </r>
  </si>
  <si>
    <r>
      <rPr>
        <sz val="11"/>
        <color rgb="FF000000"/>
        <rFont val="Calibri"/>
      </rPr>
      <t>Start the auditd service and set it to start on boot.</t>
    </r>
    <r>
      <rPr>
        <sz val="11"/>
        <color rgb="FF000000"/>
        <rFont val="Calibri"/>
      </rPr>
      <t xml:space="preserve">
</t>
    </r>
    <r>
      <rPr>
        <sz val="11"/>
        <color rgb="FF000000"/>
        <rFont val="Calibri"/>
      </rPr>
      <t># service auditd start ; chkconfig auditd on</t>
    </r>
  </si>
  <si>
    <r>
      <rPr>
        <sz val="11"/>
        <color rgb="FF000000"/>
        <rFont val="Calibri"/>
      </rPr>
      <t>Without auditing, individual system accesses cannot be tracked and malicious activity cannot be detected and traced back to an individual account.</t>
    </r>
  </si>
  <si>
    <r>
      <rPr>
        <sz val="11"/>
        <color rgb="FF000000"/>
        <rFont val="Calibri"/>
      </rPr>
      <t>Determine if auditing is enabled.</t>
    </r>
    <r>
      <rPr>
        <sz val="11"/>
        <color rgb="FF000000"/>
        <rFont val="Calibri"/>
      </rPr>
      <t xml:space="preserve">
</t>
    </r>
    <r>
      <rPr>
        <sz val="11"/>
        <color rgb="FF000000"/>
        <rFont val="Calibri"/>
      </rPr>
      <t xml:space="preserve"># ps -ef |grep auditd </t>
    </r>
    <r>
      <rPr>
        <sz val="11"/>
        <color rgb="FF000000"/>
        <rFont val="Calibri"/>
      </rPr>
      <t xml:space="preserve">
</t>
    </r>
    <r>
      <rPr>
        <sz val="11"/>
        <color rgb="FF000000"/>
        <rFont val="Calibri"/>
      </rPr>
      <t>If the auditd process is not found, this is a finding.</t>
    </r>
  </si>
  <si>
    <t>V-812</t>
  </si>
  <si>
    <r>
      <rPr>
        <sz val="11"/>
        <rFont val="Calibri"/>
      </rPr>
      <t>System audit logs must be owned by root.</t>
    </r>
  </si>
  <si>
    <r>
      <rPr>
        <sz val="11"/>
        <color rgb="FF000000"/>
        <rFont val="Calibri"/>
      </rPr>
      <t>Change the ownership of the audit log file(s).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chown root &lt;audit log file&gt;</t>
    </r>
  </si>
  <si>
    <r>
      <rPr>
        <sz val="11"/>
        <color rgb="FF000000"/>
        <rFont val="Calibri"/>
      </rPr>
      <t>Failure to give ownership of system audit log files to root provides the designated owner and unauthorized users with the potential to access sensitive information.</t>
    </r>
  </si>
  <si>
    <r>
      <rPr>
        <sz val="11"/>
        <color rgb="FF000000"/>
        <rFont val="Calibri"/>
      </rPr>
      <t>Perform the following to determine the location of audit logs and then check the ownership.</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grep "^log_file" /etc/audit/auditd.conf|sed s/^[^\/]*//|xargs stat -c %U:%n</t>
    </r>
    <r>
      <rPr>
        <sz val="11"/>
        <color rgb="FF000000"/>
        <rFont val="Calibri"/>
      </rPr>
      <t xml:space="preserve">
</t>
    </r>
    <r>
      <rPr>
        <sz val="11"/>
        <color rgb="FF000000"/>
        <rFont val="Calibri"/>
      </rPr>
      <t>If any audit log file is not owned by root, this is a finding.</t>
    </r>
  </si>
  <si>
    <t>V-813</t>
  </si>
  <si>
    <r>
      <rPr>
        <sz val="11"/>
        <rFont val="Calibri"/>
      </rPr>
      <t>System audit logs must have mode 0640 or less permissive.</t>
    </r>
  </si>
  <si>
    <r>
      <rPr>
        <sz val="11"/>
        <color rgb="FF000000"/>
        <rFont val="Calibri"/>
      </rPr>
      <t>Change the mode of the audit log directories/files.</t>
    </r>
    <r>
      <rPr>
        <sz val="11"/>
        <color rgb="FF000000"/>
        <rFont val="Calibri"/>
      </rPr>
      <t xml:space="preserve">
</t>
    </r>
    <r>
      <rPr>
        <sz val="11"/>
        <color rgb="FF000000"/>
        <rFont val="Calibri"/>
      </rPr>
      <t># chmod 0750 &lt;audit directory&gt;</t>
    </r>
    <r>
      <rPr>
        <sz val="11"/>
        <color rgb="FF000000"/>
        <rFont val="Calibri"/>
      </rPr>
      <t xml:space="preserve">
</t>
    </r>
    <r>
      <rPr>
        <sz val="11"/>
        <color rgb="FF000000"/>
        <rFont val="Calibri"/>
      </rPr>
      <t># chmod 0640 &lt;audit file&gt;</t>
    </r>
  </si>
  <si>
    <r>
      <rPr>
        <sz val="11"/>
        <color rgb="FF000000"/>
        <rFont val="Calibri"/>
      </rPr>
      <t>If a user can write to the audit logs, audit trails can be modified or destroyed and system intrusion may not be detected.  System audit logs are those files generated from the audit system and do not include activity, error, or other log files created by application software.</t>
    </r>
  </si>
  <si>
    <r>
      <rPr>
        <sz val="11"/>
        <color rgb="FF000000"/>
        <rFont val="Calibri"/>
      </rPr>
      <t>Perform the following to determine the location of audit logs and then check the mode of the files.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grep "^log_file" /etc/audit/auditd.conf|sed s/^[^\/]*//|xargs stat -c %a:%n</t>
    </r>
    <r>
      <rPr>
        <sz val="11"/>
        <color rgb="FF000000"/>
        <rFont val="Calibri"/>
      </rPr>
      <t xml:space="preserve">
</t>
    </r>
    <r>
      <rPr>
        <sz val="11"/>
        <color rgb="FF000000"/>
        <rFont val="Calibri"/>
      </rPr>
      <t>If any audit log file has a mode more permissive than 0640, this is a finding.</t>
    </r>
  </si>
  <si>
    <t>V-814</t>
  </si>
  <si>
    <r>
      <rPr>
        <sz val="11"/>
        <rFont val="Calibri"/>
      </rPr>
      <t>The audit system must be configured to audit failed attempts to access files and programs.</t>
    </r>
  </si>
  <si>
    <r>
      <rPr>
        <sz val="11"/>
        <color rgb="FF000000"/>
        <rFont val="Calibri"/>
      </rPr>
      <t>Edit the audit.rules file and add the following line(s) to enable auditing of failed attempts to access files and programs:</t>
    </r>
    <r>
      <rPr>
        <sz val="11"/>
        <color rgb="FF000000"/>
        <rFont val="Calibri"/>
      </rPr>
      <t xml:space="preserve">
</t>
    </r>
    <r>
      <rPr>
        <sz val="11"/>
        <color rgb="FF000000"/>
        <rFont val="Calibri"/>
      </rPr>
      <t>either:</t>
    </r>
    <r>
      <rPr>
        <sz val="11"/>
        <color rgb="FF000000"/>
        <rFont val="Calibri"/>
      </rPr>
      <t xml:space="preserve">
</t>
    </r>
    <r>
      <rPr>
        <sz val="11"/>
        <color rgb="FF000000"/>
        <rFont val="Calibri"/>
      </rPr>
      <t>-a exit,always -F arch=&lt;ARCH&gt; -S creat -F success=0</t>
    </r>
    <r>
      <rPr>
        <sz val="11"/>
        <color rgb="FF000000"/>
        <rFont val="Calibri"/>
      </rPr>
      <t xml:space="preserve">
</t>
    </r>
    <r>
      <rPr>
        <sz val="11"/>
        <color rgb="FF000000"/>
        <rFont val="Calibri"/>
      </rPr>
      <t>or both:</t>
    </r>
    <r>
      <rPr>
        <sz val="11"/>
        <color rgb="FF000000"/>
        <rFont val="Calibri"/>
      </rPr>
      <t xml:space="preserve">
</t>
    </r>
    <r>
      <rPr>
        <sz val="11"/>
        <color rgb="FF000000"/>
        <rFont val="Calibri"/>
      </rPr>
      <t>-a exit,always -F arch=&lt;ARCH&gt; -S creat -F exit=-EPERM</t>
    </r>
    <r>
      <rPr>
        <sz val="11"/>
        <color rgb="FF000000"/>
        <rFont val="Calibri"/>
      </rPr>
      <t xml:space="preserve">
</t>
    </r>
    <r>
      <rPr>
        <sz val="11"/>
        <color rgb="FF000000"/>
        <rFont val="Calibri"/>
      </rPr>
      <t>-a exit,always -F arch=&lt;ARCH&gt; -S creat -F exit=-EACCES</t>
    </r>
    <r>
      <rPr>
        <sz val="11"/>
        <color rgb="FF000000"/>
        <rFont val="Calibri"/>
      </rPr>
      <t xml:space="preserve">
</t>
    </r>
    <r>
      <rPr>
        <sz val="11"/>
        <color rgb="FF000000"/>
        <rFont val="Calibri"/>
      </rPr>
      <t>Restart the auditd service.</t>
    </r>
    <r>
      <rPr>
        <sz val="11"/>
        <color rgb="FF000000"/>
        <rFont val="Calibri"/>
      </rPr>
      <t xml:space="preserve">
</t>
    </r>
    <r>
      <rPr>
        <sz val="11"/>
        <color rgb="FF000000"/>
        <rFont val="Calibri"/>
      </rPr>
      <t># service auditd restart</t>
    </r>
  </si>
  <si>
    <r>
      <rPr>
        <sz val="11"/>
        <color rgb="FF000000"/>
        <rFont val="Calibri"/>
      </rPr>
      <t>If the system is not configured to audit certain activities and write them to an audit log, it is more difficult to detect and track system compromises and damages incurred during a system compromise.</t>
    </r>
  </si>
  <si>
    <r>
      <rPr>
        <sz val="11"/>
        <color rgb="FF000000"/>
        <rFont val="Calibri"/>
      </rPr>
      <t>Verify auditd is configured to audit failed file access attempts.</t>
    </r>
    <r>
      <rPr>
        <sz val="11"/>
        <color rgb="FF000000"/>
        <rFont val="Calibri"/>
      </rPr>
      <t xml:space="preserve">
</t>
    </r>
    <r>
      <rPr>
        <sz val="11"/>
        <color rgb="FF000000"/>
        <rFont val="Calibri"/>
      </rPr>
      <t>There must be an audit rule for each of the access syscalls logging all failed accesses (-F success=0) or there must both an "-F exit=-EPERM" and "-F exit=-EACCES" for each access syscall.</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cat /etc/audit/audit.rules | grep -e "-a exit,always" | grep -e "-S creat" | grep -e "-F success=0"</t>
    </r>
    <r>
      <rPr>
        <sz val="11"/>
        <color rgb="FF000000"/>
        <rFont val="Calibri"/>
      </rPr>
      <t xml:space="preserve">
</t>
    </r>
    <r>
      <rPr>
        <sz val="11"/>
        <color rgb="FF000000"/>
        <rFont val="Calibri"/>
      </rPr>
      <t># cat /etc/audit/audit.rules | grep -e "-a exit,always" | grep -e "-S creat" | grep -e "-F exit=-EPERM"</t>
    </r>
    <r>
      <rPr>
        <sz val="11"/>
        <color rgb="FF000000"/>
        <rFont val="Calibri"/>
      </rPr>
      <t xml:space="preserve">
</t>
    </r>
    <r>
      <rPr>
        <sz val="11"/>
        <color rgb="FF000000"/>
        <rFont val="Calibri"/>
      </rPr>
      <t># cat /etc/audit/audit.rules | grep -e "-a exit,always" | grep -e "-S creat" | grep -e "-F exit=-EACCES"</t>
    </r>
    <r>
      <rPr>
        <sz val="11"/>
        <color rgb="FF000000"/>
        <rFont val="Calibri"/>
      </rPr>
      <t xml:space="preserve">
</t>
    </r>
    <r>
      <rPr>
        <sz val="11"/>
        <color rgb="FF000000"/>
        <rFont val="Calibri"/>
      </rPr>
      <t>If an "-S creat" audit rule with "-F success" does not exist and no separate rules containing "-F exit=-EPERM" and "-F exit=-EACCES" for "creat" exist, then this is a finding.</t>
    </r>
  </si>
  <si>
    <t>V-815</t>
  </si>
  <si>
    <r>
      <rPr>
        <sz val="11"/>
        <rFont val="Calibri"/>
      </rPr>
      <t>The audit system must be configured to audit files and programs deleted by the user.</t>
    </r>
  </si>
  <si>
    <r>
      <rPr>
        <sz val="11"/>
        <color rgb="FF000000"/>
        <rFont val="Calibri"/>
      </rPr>
      <t>Edit the audit.rules file and add the following line to enable auditing of deletions:</t>
    </r>
    <r>
      <rPr>
        <sz val="11"/>
        <color rgb="FF000000"/>
        <rFont val="Calibri"/>
      </rPr>
      <t xml:space="preserve">
</t>
    </r>
    <r>
      <rPr>
        <sz val="11"/>
        <color rgb="FF000000"/>
        <rFont val="Calibri"/>
      </rPr>
      <t>-a exit,always -F arch=&lt;ARCH&gt; -S unlink</t>
    </r>
    <r>
      <rPr>
        <sz val="11"/>
        <color rgb="FF000000"/>
        <rFont val="Calibri"/>
      </rPr>
      <t xml:space="preserve">
</t>
    </r>
    <r>
      <rPr>
        <sz val="11"/>
        <color rgb="FF000000"/>
        <rFont val="Calibri"/>
      </rPr>
      <t>Restart the auditd service.</t>
    </r>
    <r>
      <rPr>
        <sz val="11"/>
        <color rgb="FF000000"/>
        <rFont val="Calibri"/>
      </rPr>
      <t xml:space="preserve">
</t>
    </r>
    <r>
      <rPr>
        <sz val="11"/>
        <color rgb="FF000000"/>
        <rFont val="Calibri"/>
      </rPr>
      <t># service auditd restart</t>
    </r>
  </si>
  <si>
    <r>
      <rPr>
        <sz val="11"/>
        <color rgb="FF000000"/>
        <rFont val="Calibri"/>
      </rPr>
      <t>Check the system audit configuration to determine if file and directory deletions are audited.</t>
    </r>
    <r>
      <rPr>
        <sz val="11"/>
        <color rgb="FF000000"/>
        <rFont val="Calibri"/>
      </rPr>
      <t xml:space="preserve">
</t>
    </r>
    <r>
      <rPr>
        <sz val="11"/>
        <color rgb="FF000000"/>
        <rFont val="Calibri"/>
      </rPr>
      <t># cat /etc/audit/audit.rules | grep -e "-a exit,always" | grep -i "unlink"</t>
    </r>
    <r>
      <rPr>
        <sz val="11"/>
        <color rgb="FF000000"/>
        <rFont val="Calibri"/>
      </rPr>
      <t xml:space="preserve">
</t>
    </r>
    <r>
      <rPr>
        <sz val="11"/>
        <color rgb="FF000000"/>
        <rFont val="Calibri"/>
      </rPr>
      <t>If no results are returned, or the results do not contain "-S unlink", this is a finding.</t>
    </r>
  </si>
  <si>
    <t>V-818</t>
  </si>
  <si>
    <r>
      <rPr>
        <sz val="11"/>
        <rFont val="Calibri"/>
      </rPr>
      <t>The audit system must be configured to audit login, logout, and session initiation.</t>
    </r>
  </si>
  <si>
    <r>
      <rPr>
        <sz val="11"/>
        <color rgb="FF000000"/>
        <rFont val="Calibri"/>
      </rPr>
      <t xml:space="preserve">Ensure logins </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Modify /etc/audit/audit.rules to contain:</t>
    </r>
    <r>
      <rPr>
        <sz val="11"/>
        <color rgb="FF000000"/>
        <rFont val="Calibri"/>
      </rPr>
      <t xml:space="preserve">
</t>
    </r>
    <r>
      <rPr>
        <sz val="11"/>
        <color rgb="FF000000"/>
        <rFont val="Calibri"/>
      </rPr>
      <t>-w /var/log/faillog -p wa</t>
    </r>
    <r>
      <rPr>
        <sz val="11"/>
        <color rgb="FF000000"/>
        <rFont val="Calibri"/>
      </rPr>
      <t xml:space="preserve">
</t>
    </r>
    <r>
      <rPr>
        <sz val="11"/>
        <color rgb="FF000000"/>
        <rFont val="Calibri"/>
      </rPr>
      <t>-w /var/log/lastlog -p wa</t>
    </r>
  </si>
  <si>
    <r>
      <rPr>
        <sz val="11"/>
        <color rgb="FF000000"/>
        <rFont val="Calibri"/>
      </rPr>
      <t xml:space="preserve">The message types that are always recorded to /var/log/audit/audit.log include LOGIN,USER_LOGIN,USER_START,USER_END among others and do not need to be added to audit_rules. </t>
    </r>
    <r>
      <rPr>
        <sz val="11"/>
        <color rgb="FF000000"/>
        <rFont val="Calibri"/>
      </rPr>
      <t xml:space="preserve">
</t>
    </r>
    <r>
      <rPr>
        <sz val="11"/>
        <color rgb="FF000000"/>
        <rFont val="Calibri"/>
      </rPr>
      <t>The log files /var/log/faillog and /var/log/lastlog must be protected from tampering of the login records.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#egrep "faillog|lastlog" /etc/audit/audit.rules|grep "-p (wa|aw)"</t>
    </r>
    <r>
      <rPr>
        <sz val="11"/>
        <color rgb="FF000000"/>
        <rFont val="Calibri"/>
      </rPr>
      <t xml:space="preserve">
</t>
    </r>
    <r>
      <rPr>
        <sz val="11"/>
        <color rgb="FF000000"/>
        <rFont val="Calibri"/>
      </rPr>
      <t>If both /var/log/faillog and /var/log/lastlog entries do not exist, this is a finding.</t>
    </r>
  </si>
  <si>
    <t>V-819</t>
  </si>
  <si>
    <r>
      <rPr>
        <sz val="11"/>
        <rFont val="Calibri"/>
      </rPr>
      <t>The audit system must be configured to audit all discretionary access control permission modifications.</t>
    </r>
  </si>
  <si>
    <r>
      <rPr>
        <sz val="11"/>
        <color rgb="FF000000"/>
        <rFont val="Calibri"/>
      </rPr>
      <t>The "-F arch=&lt;ARCH&gt;" restriction is required on dual-architecture systems (such as x86_64). On dual-architecture systems, two separate rules must exist - one for each architecture supported. Use the generic architectures "b32" and "b64" for specifying these rules.</t>
    </r>
    <r>
      <rPr>
        <sz val="11"/>
        <color rgb="FF000000"/>
        <rFont val="Calibri"/>
      </rPr>
      <t xml:space="preserve">
</t>
    </r>
    <r>
      <rPr>
        <sz val="11"/>
        <color rgb="FF000000"/>
        <rFont val="Calibri"/>
      </rPr>
      <t>On single architecture systems, the "-F arch=&lt;ARCH&gt;" restriction may be omitted, but if present must match either the architecture of the system or its corresponding generic architecture. The architecture of the system may be determined by running "uname -m". See the auditctl(8) manpage for additional details.</t>
    </r>
    <r>
      <rPr>
        <sz val="11"/>
        <color rgb="FF000000"/>
        <rFont val="Calibri"/>
      </rPr>
      <t xml:space="preserve">
</t>
    </r>
    <r>
      <rPr>
        <sz val="11"/>
        <color rgb="FF000000"/>
        <rFont val="Calibri"/>
      </rPr>
      <t>Any restrictions (such as with "-F") beyond those provided in the example rules are not in strict compliance with this requirement, and are a finding unless justified and documented appropriately.</t>
    </r>
    <r>
      <rPr>
        <sz val="11"/>
        <color rgb="FF000000"/>
        <rFont val="Calibri"/>
      </rPr>
      <t xml:space="preserve">
</t>
    </r>
    <r>
      <rPr>
        <sz val="11"/>
        <color rgb="FF000000"/>
        <rFont val="Calibri"/>
      </rPr>
      <t>The use of audit keys consistent with the provided example is encouraged to provide for uniform audit logs, however omitting the audit key or using an alternate audit key is not a finding.</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Edit the audit.rules file and add the following lines to enable auditing of discretionary access control permissions modifications.</t>
    </r>
    <r>
      <rPr>
        <sz val="11"/>
        <color rgb="FF000000"/>
        <rFont val="Calibri"/>
      </rPr>
      <t xml:space="preserve">
</t>
    </r>
    <r>
      <rPr>
        <sz val="11"/>
        <color rgb="FF000000"/>
        <rFont val="Calibri"/>
      </rPr>
      <t>-a exit,always -F arch=&lt;ARCH&gt; -S chmod</t>
    </r>
    <r>
      <rPr>
        <sz val="11"/>
        <color rgb="FF000000"/>
        <rFont val="Calibri"/>
      </rPr>
      <t xml:space="preserve">
</t>
    </r>
    <r>
      <rPr>
        <sz val="11"/>
        <color rgb="FF000000"/>
        <rFont val="Calibri"/>
      </rPr>
      <t>Restart the auditd service.</t>
    </r>
    <r>
      <rPr>
        <sz val="11"/>
        <color rgb="FF000000"/>
        <rFont val="Calibri"/>
      </rPr>
      <t xml:space="preserve">
</t>
    </r>
    <r>
      <rPr>
        <sz val="11"/>
        <color rgb="FF000000"/>
        <rFont val="Calibri"/>
      </rPr>
      <t># service auditd restart</t>
    </r>
  </si>
  <si>
    <r>
      <rPr>
        <sz val="11"/>
        <color rgb="FF000000"/>
        <rFont val="Calibri"/>
      </rPr>
      <t>Check the system's audit configuration.</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cat /etc/audit/audit.rules | grep -e "-a exit,always" | grep -i " chmod "</t>
    </r>
    <r>
      <rPr>
        <sz val="11"/>
        <color rgb="FF000000"/>
        <rFont val="Calibri"/>
      </rPr>
      <t xml:space="preserve">
</t>
    </r>
    <r>
      <rPr>
        <sz val="11"/>
        <color rgb="FF000000"/>
        <rFont val="Calibri"/>
      </rPr>
      <t>If "-S chmod" is not in the result, this is a finding</t>
    </r>
  </si>
  <si>
    <t>V-821</t>
  </si>
  <si>
    <r>
      <rPr>
        <sz val="11"/>
        <rFont val="Calibri"/>
      </rPr>
      <t>The inetd.conf file, xinetd.conf file, and the xinetd.d directory must be owned by root or bin.</t>
    </r>
  </si>
  <si>
    <r>
      <rPr>
        <sz val="11"/>
        <color rgb="FF000000"/>
        <rFont val="Calibri"/>
      </rPr>
      <t>Change the owner of the xinetd configuration files.</t>
    </r>
    <r>
      <rPr>
        <sz val="11"/>
        <color rgb="FF000000"/>
        <rFont val="Calibri"/>
      </rPr>
      <t xml:space="preserve">
</t>
    </r>
    <r>
      <rPr>
        <sz val="11"/>
        <color rgb="FF000000"/>
        <rFont val="Calibri"/>
      </rPr>
      <t># chown root /etc/xinetd.conf /etc/xinetd.d/*</t>
    </r>
  </si>
  <si>
    <r>
      <rPr>
        <sz val="11"/>
        <color rgb="FF000000"/>
        <rFont val="Calibri"/>
      </rPr>
      <t>Failure to give ownership of sensitive files or utilities to root provides the designated owner and unauthorized users with the potential to access sensitive information or change the system configuration possibly weakening the system's security posture.</t>
    </r>
  </si>
  <si>
    <r>
      <rPr>
        <sz val="11"/>
        <color rgb="FF000000"/>
        <rFont val="Calibri"/>
      </rPr>
      <t>Check the owner of the xinetd configuration files.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xml:space="preserve"># ls -lL /etc/xinetd.conf </t>
    </r>
    <r>
      <rPr>
        <sz val="11"/>
        <color rgb="FF000000"/>
        <rFont val="Calibri"/>
      </rPr>
      <t xml:space="preserve">
</t>
    </r>
    <r>
      <rPr>
        <sz val="11"/>
        <color rgb="FF000000"/>
        <rFont val="Calibri"/>
      </rPr>
      <t># ls -laL /etc/xinetd.d</t>
    </r>
    <r>
      <rPr>
        <sz val="11"/>
        <color rgb="FF000000"/>
        <rFont val="Calibri"/>
      </rPr>
      <t xml:space="preserve">
</t>
    </r>
    <r>
      <rPr>
        <sz val="11"/>
        <color rgb="FF000000"/>
        <rFont val="Calibri"/>
      </rPr>
      <t>This is a finding if any of the above files or directories are not owned by root or bin.</t>
    </r>
  </si>
  <si>
    <t>V-822</t>
  </si>
  <si>
    <r>
      <rPr>
        <sz val="11"/>
        <rFont val="Calibri"/>
      </rPr>
      <t>The xinetd configuration files must have mode 0640 or less permissive.</t>
    </r>
  </si>
  <si>
    <r>
      <rPr>
        <sz val="11"/>
        <color rgb="FF000000"/>
        <rFont val="Calibri"/>
      </rPr>
      <t>Change the mode of the xinetd configuration files.</t>
    </r>
    <r>
      <rPr>
        <sz val="11"/>
        <color rgb="FF000000"/>
        <rFont val="Calibri"/>
      </rPr>
      <t xml:space="preserve">
</t>
    </r>
    <r>
      <rPr>
        <sz val="11"/>
        <color rgb="FF000000"/>
        <rFont val="Calibri"/>
      </rPr>
      <t># chmod 0640 /etc/xinetd.conf /etc/xinetd.d/*</t>
    </r>
  </si>
  <si>
    <r>
      <rPr>
        <sz val="11"/>
        <color rgb="FF000000"/>
        <rFont val="Calibri"/>
      </rPr>
      <t>The Internet service daemon configuration files must be protected as malicious modification could cause Denial of Service or increase the attack surface of the system.</t>
    </r>
  </si>
  <si>
    <r>
      <rPr>
        <sz val="11"/>
        <color rgb="FF000000"/>
        <rFont val="Calibri"/>
      </rPr>
      <t>Check the mode of the xinetd configuration files.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xml:space="preserve"># ls -lL /etc/xinetd.conf </t>
    </r>
    <r>
      <rPr>
        <sz val="11"/>
        <color rgb="FF000000"/>
        <rFont val="Calibri"/>
      </rPr>
      <t xml:space="preserve">
</t>
    </r>
    <r>
      <rPr>
        <sz val="11"/>
        <color rgb="FF000000"/>
        <rFont val="Calibri"/>
      </rPr>
      <t># ls -lL /etc/xinetd.d</t>
    </r>
    <r>
      <rPr>
        <sz val="11"/>
        <color rgb="FF000000"/>
        <rFont val="Calibri"/>
      </rPr>
      <t xml:space="preserve">
</t>
    </r>
    <r>
      <rPr>
        <sz val="11"/>
        <color rgb="FF000000"/>
        <rFont val="Calibri"/>
      </rPr>
      <t>If the mode of the file(s) is more permissive than 0640, this is a finding.</t>
    </r>
  </si>
  <si>
    <t>V-823</t>
  </si>
  <si>
    <r>
      <rPr>
        <sz val="11"/>
        <rFont val="Calibri"/>
      </rPr>
      <t>The services file must be owned by root or bin.</t>
    </r>
  </si>
  <si>
    <r>
      <rPr>
        <sz val="11"/>
        <color rgb="FF000000"/>
        <rFont val="Calibri"/>
      </rPr>
      <t>Change the ownership of the services file to root or bin.</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chown root /etc/services</t>
    </r>
  </si>
  <si>
    <r>
      <rPr>
        <sz val="11"/>
        <color rgb="FF000000"/>
        <rFont val="Calibri"/>
      </rPr>
      <t>Failure to give ownership of sensitive files or utilities to root or bin provides the designated owner and unauthorized users with the potential to access sensitive information or change the system configuration possibly weakening the system's security posture.</t>
    </r>
  </si>
  <si>
    <r>
      <rPr>
        <sz val="11"/>
        <color rgb="FF000000"/>
        <rFont val="Calibri"/>
      </rPr>
      <t>Check the ownership of the services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/etc/services</t>
    </r>
    <r>
      <rPr>
        <sz val="11"/>
        <color rgb="FF000000"/>
        <rFont val="Calibri"/>
      </rPr>
      <t xml:space="preserve">
</t>
    </r>
    <r>
      <rPr>
        <sz val="11"/>
        <color rgb="FF000000"/>
        <rFont val="Calibri"/>
      </rPr>
      <t>If the services file is not owned by root or bin, this is a finding.</t>
    </r>
  </si>
  <si>
    <t>V-824</t>
  </si>
  <si>
    <r>
      <rPr>
        <sz val="11"/>
        <rFont val="Calibri"/>
      </rPr>
      <t>The services file must have mode 0644 or less permissive.</t>
    </r>
  </si>
  <si>
    <r>
      <rPr>
        <sz val="11"/>
        <color rgb="FF000000"/>
        <rFont val="Calibri"/>
      </rPr>
      <t>Change the mode of the services file to 0644 or less permissive.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chmod 0644 /etc/services</t>
    </r>
  </si>
  <si>
    <r>
      <rPr>
        <sz val="11"/>
        <color rgb="FF000000"/>
        <rFont val="Calibri"/>
      </rPr>
      <t>The services file is critical to the proper operation of network services and must be protected from unauthorized modification.  Unauthorized modification could result in the failure of network services.</t>
    </r>
  </si>
  <si>
    <r>
      <rPr>
        <sz val="11"/>
        <color rgb="FF000000"/>
        <rFont val="Calibri"/>
      </rPr>
      <t>Check the mode of the services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/etc/services</t>
    </r>
    <r>
      <rPr>
        <sz val="11"/>
        <color rgb="FF000000"/>
        <rFont val="Calibri"/>
      </rPr>
      <t xml:space="preserve">
</t>
    </r>
    <r>
      <rPr>
        <sz val="11"/>
        <color rgb="FF000000"/>
        <rFont val="Calibri"/>
      </rPr>
      <t>If the services file has a mode more permissive than 0644, this is a finding</t>
    </r>
  </si>
  <si>
    <t>V-825</t>
  </si>
  <si>
    <r>
      <rPr>
        <sz val="11"/>
        <rFont val="Calibri"/>
      </rPr>
      <t xml:space="preserve">Global initialization files must contain the </t>
    </r>
    <r>
      <rPr>
        <sz val="11"/>
        <color rgb="FF000000"/>
        <rFont val="Calibri"/>
      </rPr>
      <t>"</t>
    </r>
    <r>
      <rPr>
        <b/>
        <sz val="11"/>
        <color rgb="FF000000"/>
        <rFont val="Calibri"/>
      </rPr>
      <t>mesg -n</t>
    </r>
    <r>
      <rPr>
        <sz val="11"/>
        <color rgb="FF000000"/>
        <rFont val="Calibri"/>
      </rPr>
      <t>"</t>
    </r>
    <r>
      <rPr>
        <sz val="11"/>
        <color rgb="FF000000"/>
        <rFont val="Calibri"/>
      </rPr>
      <t xml:space="preserve"> or </t>
    </r>
    <r>
      <rPr>
        <sz val="11"/>
        <color rgb="FF000000"/>
        <rFont val="Calibri"/>
      </rPr>
      <t>"</t>
    </r>
    <r>
      <rPr>
        <b/>
        <sz val="11"/>
        <color rgb="FF000000"/>
        <rFont val="Calibri"/>
      </rPr>
      <t>mesg n</t>
    </r>
    <r>
      <rPr>
        <sz val="11"/>
        <color rgb="FF000000"/>
        <rFont val="Calibri"/>
      </rPr>
      <t>"</t>
    </r>
    <r>
      <rPr>
        <sz val="11"/>
        <color rgb="FF000000"/>
        <rFont val="Calibri"/>
      </rPr>
      <t xml:space="preserve"> commands.</t>
    </r>
  </si>
  <si>
    <r>
      <rPr>
        <sz val="11"/>
        <color rgb="FF000000"/>
        <rFont val="Calibri"/>
      </rPr>
      <t>Edit /etc/profile or another global initialization script, and add the "mesg -n" command.</t>
    </r>
  </si>
  <si>
    <r>
      <rPr>
        <sz val="11"/>
        <color rgb="FF000000"/>
        <rFont val="Calibri"/>
      </rPr>
      <t>If the "mesg -n" or "mesg n" command is not placed into the system profile, messaging can be used to cause a Denial of Service attack.</t>
    </r>
  </si>
  <si>
    <r>
      <rPr>
        <sz val="11"/>
        <color rgb="FF000000"/>
        <rFont val="Calibri"/>
      </rPr>
      <t>Check global initialization files for the presence of "mesg -n" or "mesg n".</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xml:space="preserve"># grep "mesg" etc/bashrc /etc/csh.cshrc /etc/csh.login /etc/csh.logout /etc/environment /etc/ksh.kshrc /etc/profile /etc/suid_profile /etc/profile.d/* </t>
    </r>
    <r>
      <rPr>
        <sz val="11"/>
        <color rgb="FF000000"/>
        <rFont val="Calibri"/>
      </rPr>
      <t xml:space="preserve">
</t>
    </r>
    <r>
      <rPr>
        <sz val="11"/>
        <color rgb="FF000000"/>
        <rFont val="Calibri"/>
      </rPr>
      <t>If no global initialization files contain "mesg -n" or "mesg n", this is a finding.</t>
    </r>
  </si>
  <si>
    <t>V-827</t>
  </si>
  <si>
    <r>
      <rPr>
        <sz val="11"/>
        <rFont val="Calibri"/>
      </rPr>
      <t>The hosts.lpd file (or equivalent) must not contain a + character.</t>
    </r>
  </si>
  <si>
    <r>
      <rPr>
        <sz val="11"/>
        <color rgb="FF000000"/>
        <rFont val="Calibri"/>
      </rPr>
      <t>Configure cups to use only the localhost or specified remote hosts.</t>
    </r>
    <r>
      <rPr>
        <sz val="11"/>
        <color rgb="FF000000"/>
        <rFont val="Calibri"/>
      </rPr>
      <t xml:space="preserve">
</t>
    </r>
    <r>
      <rPr>
        <sz val="11"/>
        <color rgb="FF000000"/>
        <rFont val="Calibri"/>
      </rPr>
      <t xml:space="preserve">Procedure: </t>
    </r>
    <r>
      <rPr>
        <sz val="11"/>
        <color rgb="FF000000"/>
        <rFont val="Calibri"/>
      </rPr>
      <t xml:space="preserve">
</t>
    </r>
    <r>
      <rPr>
        <sz val="11"/>
        <color rgb="FF000000"/>
        <rFont val="Calibri"/>
      </rPr>
      <t>Modify the /etc/cups/cupsd.conf file to "Listen" only to the local machine or a known set of hosts (i.e., Listen localhost:631).</t>
    </r>
    <r>
      <rPr>
        <sz val="11"/>
        <color rgb="FF000000"/>
        <rFont val="Calibri"/>
      </rPr>
      <t xml:space="preserve">
</t>
    </r>
    <r>
      <rPr>
        <sz val="11"/>
        <color rgb="FF000000"/>
        <rFont val="Calibri"/>
      </rPr>
      <t xml:space="preserve">Modify the /etc/cups/cupsd.conf file "&lt;Location /&gt;" element to "Deny From All" and "Allow from 127.0.0.1" or allowed host addresses. </t>
    </r>
    <r>
      <rPr>
        <sz val="11"/>
        <color rgb="FF000000"/>
        <rFont val="Calibri"/>
      </rPr>
      <t xml:space="preserve">
</t>
    </r>
    <r>
      <rPr>
        <sz val="11"/>
        <color rgb="FF000000"/>
        <rFont val="Calibri"/>
      </rPr>
      <t>Restart cups:</t>
    </r>
    <r>
      <rPr>
        <sz val="11"/>
        <color rgb="FF000000"/>
        <rFont val="Calibri"/>
      </rPr>
      <t xml:space="preserve">
</t>
    </r>
    <r>
      <rPr>
        <sz val="11"/>
        <color rgb="FF000000"/>
        <rFont val="Calibri"/>
      </rPr>
      <t># service cups restart</t>
    </r>
  </si>
  <si>
    <r>
      <rPr>
        <sz val="11"/>
        <color rgb="FF000000"/>
        <rFont val="Calibri"/>
      </rPr>
      <t>Having the '+' character in the hosts.lpd (or equivalent) file allows all hosts to use local system print resources.</t>
    </r>
  </si>
  <si>
    <r>
      <rPr>
        <sz val="11"/>
        <color rgb="FF000000"/>
        <rFont val="Calibri"/>
      </rPr>
      <t>RHEL uses "cups" print service. Verify remote host access is limited.</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xml:space="preserve"># grep -i Listen /etc/cups/cupsd.conf </t>
    </r>
    <r>
      <rPr>
        <sz val="11"/>
        <color rgb="FF000000"/>
        <rFont val="Calibri"/>
      </rPr>
      <t xml:space="preserve">
</t>
    </r>
    <r>
      <rPr>
        <sz val="11"/>
        <color rgb="FF000000"/>
        <rFont val="Calibri"/>
      </rPr>
      <t>The /etc/cups/cupsd.conf file must not contain a Listen *:&lt;port&gt; or equivalent line.</t>
    </r>
    <r>
      <rPr>
        <sz val="11"/>
        <color rgb="FF000000"/>
        <rFont val="Calibri"/>
      </rPr>
      <t xml:space="preserve">
</t>
    </r>
    <r>
      <rPr>
        <sz val="11"/>
        <color rgb="FF000000"/>
        <rFont val="Calibri"/>
      </rPr>
      <t>If the network address of the "Listen" line is unrestricted, this is a finding.</t>
    </r>
    <r>
      <rPr>
        <sz val="11"/>
        <color rgb="FF000000"/>
        <rFont val="Calibri"/>
      </rPr>
      <t xml:space="preserve">
</t>
    </r>
    <r>
      <rPr>
        <sz val="11"/>
        <color rgb="FF000000"/>
        <rFont val="Calibri"/>
      </rPr>
      <t xml:space="preserve"># grep -i "Allow From" /etc/cups/cupsd.conf </t>
    </r>
    <r>
      <rPr>
        <sz val="11"/>
        <color rgb="FF000000"/>
        <rFont val="Calibri"/>
      </rPr>
      <t xml:space="preserve">
</t>
    </r>
    <r>
      <rPr>
        <sz val="11"/>
        <color rgb="FF000000"/>
        <rFont val="Calibri"/>
      </rPr>
      <t>The "Allow From" line within the "&lt;Location /&gt;" element should limit access to the printers to @LOCAL and specific hosts.</t>
    </r>
    <r>
      <rPr>
        <sz val="11"/>
        <color rgb="FF000000"/>
        <rFont val="Calibri"/>
      </rPr>
      <t xml:space="preserve">
</t>
    </r>
    <r>
      <rPr>
        <sz val="11"/>
        <color rgb="FF000000"/>
        <rFont val="Calibri"/>
      </rPr>
      <t>If the "Allow From" line contains "All" this is a finding</t>
    </r>
  </si>
  <si>
    <t>V-828</t>
  </si>
  <si>
    <r>
      <rPr>
        <sz val="11"/>
        <rFont val="Calibri"/>
      </rPr>
      <t>The hosts.lpd (or equivalent) file must be owned by root, bin, sys, or lp.</t>
    </r>
  </si>
  <si>
    <r>
      <rPr>
        <sz val="11"/>
        <color rgb="FF000000"/>
        <rFont val="Calibri"/>
      </rPr>
      <t>Change the owner of the /etc/cups/printers.conf to root.</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chown root /etc/cups/printers.conf</t>
    </r>
  </si>
  <si>
    <r>
      <rPr>
        <sz val="11"/>
        <color rgb="FF000000"/>
        <rFont val="Calibri"/>
      </rPr>
      <t>Failure to give ownership of the hosts.lpd file to root, bin, sys, or lp provides the designated owner, and possible unauthorized users, with the potential to modify the hosts.lpd file.  Unauthorized modifications could disrupt access to local printers from authorized remote hosts or permit unauthorized remote access to local printers.</t>
    </r>
  </si>
  <si>
    <r>
      <rPr>
        <sz val="11"/>
        <color rgb="FF000000"/>
        <rFont val="Calibri"/>
      </rPr>
      <t>Check the ownership of the print service configuration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/etc/cups/printers.conf;</t>
    </r>
    <r>
      <rPr>
        <sz val="11"/>
        <color rgb="FF000000"/>
        <rFont val="Calibri"/>
      </rPr>
      <t xml:space="preserve">
</t>
    </r>
    <r>
      <rPr>
        <sz val="11"/>
        <color rgb="FF000000"/>
        <rFont val="Calibri"/>
      </rPr>
      <t>If no print service configuration file is found, this is not applicable.</t>
    </r>
    <r>
      <rPr>
        <sz val="11"/>
        <color rgb="FF000000"/>
        <rFont val="Calibri"/>
      </rPr>
      <t xml:space="preserve">
</t>
    </r>
    <r>
      <rPr>
        <sz val="11"/>
        <color rgb="FF000000"/>
        <rFont val="Calibri"/>
      </rPr>
      <t>If the owner of the file is not root, this is a finding</t>
    </r>
  </si>
  <si>
    <t>V-829</t>
  </si>
  <si>
    <r>
      <rPr>
        <sz val="11"/>
        <rFont val="Calibri"/>
      </rPr>
      <t>The hosts.lpd (or equivalent) must have mode 0644 or less permissive.</t>
    </r>
  </si>
  <si>
    <r>
      <rPr>
        <sz val="11"/>
        <color rgb="FF000000"/>
        <rFont val="Calibri"/>
      </rPr>
      <t>Change the mode of the /etc/cups/printers.conf file to 0664 or less permissive.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chmod 0664 /etc/cups/printers.conf</t>
    </r>
  </si>
  <si>
    <r>
      <rPr>
        <sz val="11"/>
        <color rgb="FF000000"/>
        <rFont val="Calibri"/>
      </rPr>
      <t>Excessive permissions on the hosts.lpd (or equivalent) file may permit unauthorized modification.  Unauthorized modifications could disrupt access to local printers from authorized remote hosts or permit unauthorized remote access to local printers.</t>
    </r>
  </si>
  <si>
    <r>
      <rPr>
        <sz val="11"/>
        <color rgb="FF000000"/>
        <rFont val="Calibri"/>
      </rPr>
      <t>Check the mode of the print service configuration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/etc/cups/printers.conf</t>
    </r>
    <r>
      <rPr>
        <sz val="11"/>
        <color rgb="FF000000"/>
        <rFont val="Calibri"/>
      </rPr>
      <t xml:space="preserve">
</t>
    </r>
    <r>
      <rPr>
        <sz val="11"/>
        <color rgb="FF000000"/>
        <rFont val="Calibri"/>
      </rPr>
      <t>If no print service configuration file is found, this is not applicable.</t>
    </r>
    <r>
      <rPr>
        <sz val="11"/>
        <color rgb="FF000000"/>
        <rFont val="Calibri"/>
      </rPr>
      <t xml:space="preserve">
</t>
    </r>
    <r>
      <rPr>
        <sz val="11"/>
        <color rgb="FF000000"/>
        <rFont val="Calibri"/>
      </rPr>
      <t>If the mode of the print service configuration file is more permissive than 0664, this is a finding.</t>
    </r>
  </si>
  <si>
    <t>V-831</t>
  </si>
  <si>
    <r>
      <rPr>
        <sz val="11"/>
        <rFont val="Calibri"/>
      </rPr>
      <t>The alias file must be owned by root.</t>
    </r>
  </si>
  <si>
    <r>
      <rPr>
        <sz val="11"/>
        <color rgb="FF000000"/>
        <rFont val="Calibri"/>
      </rPr>
      <t>Change the owner of the /etc/aliases file to root.</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for sendmail:</t>
    </r>
    <r>
      <rPr>
        <sz val="11"/>
        <color rgb="FF000000"/>
        <rFont val="Calibri"/>
      </rPr>
      <t xml:space="preserve">
</t>
    </r>
    <r>
      <rPr>
        <sz val="11"/>
        <color rgb="FF000000"/>
        <rFont val="Calibri"/>
      </rPr>
      <t># chown root /etc/aliases</t>
    </r>
    <r>
      <rPr>
        <sz val="11"/>
        <color rgb="FF000000"/>
        <rFont val="Calibri"/>
      </rPr>
      <t xml:space="preserve">
</t>
    </r>
    <r>
      <rPr>
        <sz val="11"/>
        <color rgb="FF000000"/>
        <rFont val="Calibri"/>
      </rPr>
      <t># chown root /etc/aliases.db</t>
    </r>
    <r>
      <rPr>
        <sz val="11"/>
        <color rgb="FF000000"/>
        <rFont val="Calibri"/>
      </rPr>
      <t xml:space="preserve">
</t>
    </r>
    <r>
      <rPr>
        <sz val="11"/>
        <color rgb="FF000000"/>
        <rFont val="Calibri"/>
      </rPr>
      <t>for postfix</t>
    </r>
    <r>
      <rPr>
        <sz val="11"/>
        <color rgb="FF000000"/>
        <rFont val="Calibri"/>
      </rPr>
      <t xml:space="preserve">
</t>
    </r>
    <r>
      <rPr>
        <sz val="11"/>
        <color rgb="FF000000"/>
        <rFont val="Calibri"/>
      </rPr>
      <t># chown root /etc/postfix/aliases</t>
    </r>
    <r>
      <rPr>
        <sz val="11"/>
        <color rgb="FF000000"/>
        <rFont val="Calibri"/>
      </rPr>
      <t xml:space="preserve">
</t>
    </r>
    <r>
      <rPr>
        <sz val="11"/>
        <color rgb="FF000000"/>
        <rFont val="Calibri"/>
      </rPr>
      <t># chown root /etc/postfix/aliases.db</t>
    </r>
  </si>
  <si>
    <r>
      <rPr>
        <sz val="11"/>
        <color rgb="FF000000"/>
        <rFont val="Calibri"/>
      </rPr>
      <t>If the alias file is not owned by root, an unauthorized user may modify the file adding aliases to run malicious code or redirect e-mail.</t>
    </r>
  </si>
  <si>
    <r>
      <rPr>
        <sz val="11"/>
        <color rgb="FF000000"/>
        <rFont val="Calibri"/>
      </rPr>
      <t>If the "sendmail" and "postfix" packages are not installed, this is not applicable.</t>
    </r>
    <r>
      <rPr>
        <sz val="11"/>
        <color rgb="FF000000"/>
        <rFont val="Calibri"/>
      </rPr>
      <t xml:space="preserve">
</t>
    </r>
    <r>
      <rPr>
        <sz val="11"/>
        <color rgb="FF000000"/>
        <rFont val="Calibri"/>
      </rPr>
      <t>Check the ownership of the alias files.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for sendmail:</t>
    </r>
    <r>
      <rPr>
        <sz val="11"/>
        <color rgb="FF000000"/>
        <rFont val="Calibri"/>
      </rPr>
      <t xml:space="preserve">
</t>
    </r>
    <r>
      <rPr>
        <sz val="11"/>
        <color rgb="FF000000"/>
        <rFont val="Calibri"/>
      </rPr>
      <t># ls -lL /etc/aliases</t>
    </r>
    <r>
      <rPr>
        <sz val="11"/>
        <color rgb="FF000000"/>
        <rFont val="Calibri"/>
      </rPr>
      <t xml:space="preserve">
</t>
    </r>
    <r>
      <rPr>
        <sz val="11"/>
        <color rgb="FF000000"/>
        <rFont val="Calibri"/>
      </rPr>
      <t># ls -lL /etc/aliases.db</t>
    </r>
    <r>
      <rPr>
        <sz val="11"/>
        <color rgb="FF000000"/>
        <rFont val="Calibri"/>
      </rPr>
      <t xml:space="preserve">
</t>
    </r>
    <r>
      <rPr>
        <sz val="11"/>
        <color rgb="FF000000"/>
        <rFont val="Calibri"/>
      </rPr>
      <t>If all the files are not owned by root, this is a finding.</t>
    </r>
    <r>
      <rPr>
        <sz val="11"/>
        <color rgb="FF000000"/>
        <rFont val="Calibri"/>
      </rPr>
      <t xml:space="preserve">
</t>
    </r>
    <r>
      <rPr>
        <sz val="11"/>
        <color rgb="FF000000"/>
        <rFont val="Calibri"/>
      </rPr>
      <t>for postfix:</t>
    </r>
    <r>
      <rPr>
        <sz val="11"/>
        <color rgb="FF000000"/>
        <rFont val="Calibri"/>
      </rPr>
      <t xml:space="preserve">
</t>
    </r>
    <r>
      <rPr>
        <sz val="11"/>
        <color rgb="FF000000"/>
        <rFont val="Calibri"/>
      </rPr>
      <t>Verify the location of the alias file.</t>
    </r>
    <r>
      <rPr>
        <sz val="11"/>
        <color rgb="FF000000"/>
        <rFont val="Calibri"/>
      </rPr>
      <t xml:space="preserve">
</t>
    </r>
    <r>
      <rPr>
        <sz val="11"/>
        <color rgb="FF000000"/>
        <rFont val="Calibri"/>
      </rPr>
      <t># postconf alias maps</t>
    </r>
    <r>
      <rPr>
        <sz val="11"/>
        <color rgb="FF000000"/>
        <rFont val="Calibri"/>
      </rPr>
      <t xml:space="preserve">
</t>
    </r>
    <r>
      <rPr>
        <sz val="11"/>
        <color rgb="FF000000"/>
        <rFont val="Calibri"/>
      </rPr>
      <t>This will return the location of the "aliases" file, by default "/etc/postfix/aliases"</t>
    </r>
    <r>
      <rPr>
        <sz val="11"/>
        <color rgb="FF000000"/>
        <rFont val="Calibri"/>
      </rPr>
      <t xml:space="preserve">
</t>
    </r>
    <r>
      <rPr>
        <sz val="11"/>
        <color rgb="FF000000"/>
        <rFont val="Calibri"/>
      </rPr>
      <t># ls -lL &lt;postfix aliases file&gt;</t>
    </r>
    <r>
      <rPr>
        <sz val="11"/>
        <color rgb="FF000000"/>
        <rFont val="Calibri"/>
      </rPr>
      <t xml:space="preserve">
</t>
    </r>
    <r>
      <rPr>
        <sz val="11"/>
        <color rgb="FF000000"/>
        <rFont val="Calibri"/>
      </rPr>
      <t># ls -lL &lt;postfix aliases.db file&gt;</t>
    </r>
    <r>
      <rPr>
        <sz val="11"/>
        <color rgb="FF000000"/>
        <rFont val="Calibri"/>
      </rPr>
      <t xml:space="preserve">
</t>
    </r>
    <r>
      <rPr>
        <sz val="11"/>
        <color rgb="FF000000"/>
        <rFont val="Calibri"/>
      </rPr>
      <t>If all the files are not owned by root, this is a finding.</t>
    </r>
  </si>
  <si>
    <t>V-832</t>
  </si>
  <si>
    <r>
      <rPr>
        <sz val="11"/>
        <rFont val="Calibri"/>
      </rPr>
      <t>The alias file must have mode 0644 or less permissive.</t>
    </r>
  </si>
  <si>
    <r>
      <rPr>
        <sz val="11"/>
        <color rgb="FF000000"/>
        <rFont val="Calibri"/>
      </rPr>
      <t>Change the mode of the alias files as needed to function.</t>
    </r>
    <r>
      <rPr>
        <sz val="11"/>
        <color rgb="FF000000"/>
        <rFont val="Calibri"/>
      </rPr>
      <t xml:space="preserve">
</t>
    </r>
    <r>
      <rPr>
        <sz val="11"/>
        <color rgb="FF000000"/>
        <rFont val="Calibri"/>
      </rPr>
      <t>No higher than 0644.</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for sendmail:</t>
    </r>
    <r>
      <rPr>
        <sz val="11"/>
        <color rgb="FF000000"/>
        <rFont val="Calibri"/>
      </rPr>
      <t xml:space="preserve">
</t>
    </r>
    <r>
      <rPr>
        <sz val="11"/>
        <color rgb="FF000000"/>
        <rFont val="Calibri"/>
      </rPr>
      <t># chmod 0644 /etc/aliases /etc/aliases.db</t>
    </r>
    <r>
      <rPr>
        <sz val="11"/>
        <color rgb="FF000000"/>
        <rFont val="Calibri"/>
      </rPr>
      <t xml:space="preserve">
</t>
    </r>
    <r>
      <rPr>
        <sz val="11"/>
        <color rgb="FF000000"/>
        <rFont val="Calibri"/>
      </rPr>
      <t>for postfix (assuming the default postfix directory):</t>
    </r>
    <r>
      <rPr>
        <sz val="11"/>
        <color rgb="FF000000"/>
        <rFont val="Calibri"/>
      </rPr>
      <t xml:space="preserve">
</t>
    </r>
    <r>
      <rPr>
        <sz val="11"/>
        <color rgb="FF000000"/>
        <rFont val="Calibri"/>
      </rPr>
      <t># chmod 0644 /etc/postfix/aliases /etc/postfix/aliases.db</t>
    </r>
  </si>
  <si>
    <r>
      <rPr>
        <sz val="11"/>
        <color rgb="FF000000"/>
        <rFont val="Calibri"/>
      </rPr>
      <t>Excessive permissions on the aliases file may permit unauthorized modification. If the alias file is modified by an unauthorized user, they may modify the file to run malicious code or redirect e-mail.</t>
    </r>
  </si>
  <si>
    <r>
      <rPr>
        <sz val="11"/>
        <color rgb="FF000000"/>
        <rFont val="Calibri"/>
      </rPr>
      <t>If the "sendmail" and "postfix" packages are not installed, this is not applicable.</t>
    </r>
    <r>
      <rPr>
        <sz val="11"/>
        <color rgb="FF000000"/>
        <rFont val="Calibri"/>
      </rPr>
      <t xml:space="preserve">
</t>
    </r>
    <r>
      <rPr>
        <sz val="11"/>
        <color rgb="FF000000"/>
        <rFont val="Calibri"/>
      </rPr>
      <t>Check the permissions of the alias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for sendmail:</t>
    </r>
    <r>
      <rPr>
        <sz val="11"/>
        <color rgb="FF000000"/>
        <rFont val="Calibri"/>
      </rPr>
      <t xml:space="preserve">
</t>
    </r>
    <r>
      <rPr>
        <sz val="11"/>
        <color rgb="FF000000"/>
        <rFont val="Calibri"/>
      </rPr>
      <t># ls -lL /etc/aliases /etc/aliases.db</t>
    </r>
    <r>
      <rPr>
        <sz val="11"/>
        <color rgb="FF000000"/>
        <rFont val="Calibri"/>
      </rPr>
      <t xml:space="preserve">
</t>
    </r>
    <r>
      <rPr>
        <sz val="11"/>
        <color rgb="FF000000"/>
        <rFont val="Calibri"/>
      </rPr>
      <t>If an alias file has a mode more permissive than 0644, this is a finding.</t>
    </r>
    <r>
      <rPr>
        <sz val="11"/>
        <color rgb="FF000000"/>
        <rFont val="Calibri"/>
      </rPr>
      <t xml:space="preserve">
</t>
    </r>
    <r>
      <rPr>
        <sz val="11"/>
        <color rgb="FF000000"/>
        <rFont val="Calibri"/>
      </rPr>
      <t>for postfix:</t>
    </r>
    <r>
      <rPr>
        <sz val="11"/>
        <color rgb="FF000000"/>
        <rFont val="Calibri"/>
      </rPr>
      <t xml:space="preserve">
</t>
    </r>
    <r>
      <rPr>
        <sz val="11"/>
        <color rgb="FF000000"/>
        <rFont val="Calibri"/>
      </rPr>
      <t>Verify the location of the alias file.</t>
    </r>
    <r>
      <rPr>
        <sz val="11"/>
        <color rgb="FF000000"/>
        <rFont val="Calibri"/>
      </rPr>
      <t xml:space="preserve">
</t>
    </r>
    <r>
      <rPr>
        <sz val="11"/>
        <color rgb="FF000000"/>
        <rFont val="Calibri"/>
      </rPr>
      <t># postconf alias_maps</t>
    </r>
    <r>
      <rPr>
        <sz val="11"/>
        <color rgb="FF000000"/>
        <rFont val="Calibri"/>
      </rPr>
      <t xml:space="preserve">
</t>
    </r>
    <r>
      <rPr>
        <sz val="11"/>
        <color rgb="FF000000"/>
        <rFont val="Calibri"/>
      </rPr>
      <t>This will return the location of the "aliases" file, by default "/etc/postfix/aliases".</t>
    </r>
    <r>
      <rPr>
        <sz val="11"/>
        <color rgb="FF000000"/>
        <rFont val="Calibri"/>
      </rPr>
      <t xml:space="preserve">
</t>
    </r>
    <r>
      <rPr>
        <sz val="11"/>
        <color rgb="FF000000"/>
        <rFont val="Calibri"/>
      </rPr>
      <t># ls -lL &lt;postfix aliases file&gt; &lt;postfix aliases.db file&gt;</t>
    </r>
    <r>
      <rPr>
        <sz val="11"/>
        <color rgb="FF000000"/>
        <rFont val="Calibri"/>
      </rPr>
      <t xml:space="preserve">
</t>
    </r>
    <r>
      <rPr>
        <sz val="11"/>
        <color rgb="FF000000"/>
        <rFont val="Calibri"/>
      </rPr>
      <t>If an alias file has a mode more permissive than 0644, this is a finding.</t>
    </r>
  </si>
  <si>
    <t>V-833</t>
  </si>
  <si>
    <r>
      <rPr>
        <sz val="11"/>
        <rFont val="Calibri"/>
      </rPr>
      <t>Files executed through a mail aliases file must be owned by root and must reside within a directory owned and writable only by root.</t>
    </r>
  </si>
  <si>
    <r>
      <rPr>
        <sz val="11"/>
        <color rgb="FF000000"/>
        <rFont val="Calibri"/>
      </rPr>
      <t>Edit the /etc/aliases file (alternatively, /usr/lib/sendmail.cf). Locate the entries executing a program. They will appear similar to the following line:</t>
    </r>
    <r>
      <rPr>
        <sz val="11"/>
        <color rgb="FF000000"/>
        <rFont val="Calibri"/>
      </rPr>
      <t xml:space="preserve">
</t>
    </r>
    <r>
      <rPr>
        <sz val="11"/>
        <color rgb="FF000000"/>
        <rFont val="Calibri"/>
      </rPr>
      <t>Aliasname: : /usr/local/bin/ls (or some other program name)</t>
    </r>
    <r>
      <rPr>
        <sz val="11"/>
        <color rgb="FF000000"/>
        <rFont val="Calibri"/>
      </rPr>
      <t xml:space="preserve">
</t>
    </r>
    <r>
      <rPr>
        <sz val="11"/>
        <color rgb="FF000000"/>
        <rFont val="Calibri"/>
      </rPr>
      <t>Ensure root owns the programs and the directory(ies) they reside in by using the chown command to change owner to root.</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chown root &lt;file or directory name&gt;</t>
    </r>
  </si>
  <si>
    <r>
      <rPr>
        <sz val="11"/>
        <color rgb="FF000000"/>
        <rFont val="Calibri"/>
      </rPr>
      <t>If a file executed through a mail aliases file is not owned and writable only by root, it may be subject to unauthorized modification.  Unauthorized modification of files executed through aliases may allow unauthorized users to attain root privileges.</t>
    </r>
  </si>
  <si>
    <r>
      <rPr>
        <sz val="11"/>
        <color rgb="FF000000"/>
        <rFont val="Calibri"/>
      </rPr>
      <t>Verify the ownership of files referenced within the sendmail aliases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more /etc/aliases</t>
    </r>
    <r>
      <rPr>
        <sz val="11"/>
        <color rgb="FF000000"/>
        <rFont val="Calibri"/>
      </rPr>
      <t xml:space="preserve">
</t>
    </r>
    <r>
      <rPr>
        <sz val="11"/>
        <color rgb="FF000000"/>
        <rFont val="Calibri"/>
      </rPr>
      <t>Examine the aliases file for any utilized directories or paths.</t>
    </r>
    <r>
      <rPr>
        <sz val="11"/>
        <color rgb="FF000000"/>
        <rFont val="Calibri"/>
      </rPr>
      <t xml:space="preserve">
</t>
    </r>
    <r>
      <rPr>
        <sz val="11"/>
        <color rgb="FF000000"/>
        <rFont val="Calibri"/>
      </rPr>
      <t># ls -lL &lt;directory or file path&gt;</t>
    </r>
    <r>
      <rPr>
        <sz val="11"/>
        <color rgb="FF000000"/>
        <rFont val="Calibri"/>
      </rPr>
      <t xml:space="preserve">
</t>
    </r>
    <r>
      <rPr>
        <sz val="11"/>
        <color rgb="FF000000"/>
        <rFont val="Calibri"/>
      </rPr>
      <t xml:space="preserve">Check the owner for any paths referenced. </t>
    </r>
    <r>
      <rPr>
        <sz val="11"/>
        <color rgb="FF000000"/>
        <rFont val="Calibri"/>
      </rPr>
      <t xml:space="preserve">
</t>
    </r>
    <r>
      <rPr>
        <sz val="11"/>
        <color rgb="FF000000"/>
        <rFont val="Calibri"/>
      </rPr>
      <t>Check if the file or parent directory is owned by root. If not, this is a finding.</t>
    </r>
  </si>
  <si>
    <t>V-834</t>
  </si>
  <si>
    <r>
      <rPr>
        <sz val="11"/>
        <rFont val="Calibri"/>
      </rPr>
      <t>Files executed through a mail aliases file must have mode 0755 or less permissive.</t>
    </r>
  </si>
  <si>
    <r>
      <rPr>
        <sz val="11"/>
        <color rgb="FF000000"/>
        <rFont val="Calibri"/>
      </rPr>
      <t xml:space="preserve">Use the chmod command to change the access permissions for files executed from the alias file. </t>
    </r>
    <r>
      <rPr>
        <sz val="11"/>
        <color rgb="FF000000"/>
        <rFont val="Calibri"/>
      </rPr>
      <t xml:space="preserve">
</t>
    </r>
    <r>
      <rPr>
        <sz val="11"/>
        <color rgb="FF000000"/>
        <rFont val="Calibri"/>
      </rPr>
      <t>For example:</t>
    </r>
    <r>
      <rPr>
        <sz val="11"/>
        <color rgb="FF000000"/>
        <rFont val="Calibri"/>
      </rPr>
      <t xml:space="preserve">
</t>
    </r>
    <r>
      <rPr>
        <sz val="11"/>
        <color rgb="FF000000"/>
        <rFont val="Calibri"/>
      </rPr>
      <t># chmod 0755 filename</t>
    </r>
  </si>
  <si>
    <r>
      <rPr>
        <sz val="11"/>
        <color rgb="FF000000"/>
        <rFont val="Calibri"/>
      </rPr>
      <t>If a file executed through a mail aliases file has permissions greater than 0755, it can be modified by an unauthorized user and may contain malicious code or instructions potentially compromising the system.</t>
    </r>
  </si>
  <si>
    <r>
      <rPr>
        <sz val="11"/>
        <color rgb="FF000000"/>
        <rFont val="Calibri"/>
      </rPr>
      <t>If the "sendmail" package is not installed, this is not applicable.</t>
    </r>
    <r>
      <rPr>
        <sz val="11"/>
        <color rgb="FF000000"/>
        <rFont val="Calibri"/>
      </rPr>
      <t xml:space="preserve">
</t>
    </r>
    <r>
      <rPr>
        <sz val="11"/>
        <color rgb="FF000000"/>
        <rFont val="Calibri"/>
      </rPr>
      <t>Examine the contents of the /etc/aliases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more /etc/aliases</t>
    </r>
    <r>
      <rPr>
        <sz val="11"/>
        <color rgb="FF000000"/>
        <rFont val="Calibri"/>
      </rPr>
      <t xml:space="preserve">
</t>
    </r>
    <r>
      <rPr>
        <sz val="11"/>
        <color rgb="FF000000"/>
        <rFont val="Calibri"/>
      </rPr>
      <t>Examine the aliases file for any referenced programs, which are specified with the pipe (|) symbol.</t>
    </r>
    <r>
      <rPr>
        <sz val="11"/>
        <color rgb="FF000000"/>
        <rFont val="Calibri"/>
      </rPr>
      <t xml:space="preserve">
</t>
    </r>
    <r>
      <rPr>
        <sz val="11"/>
        <color rgb="FF000000"/>
        <rFont val="Calibri"/>
      </rPr>
      <t># ls -lL &lt;file referenced from aliases&gt;</t>
    </r>
    <r>
      <rPr>
        <sz val="11"/>
        <color rgb="FF000000"/>
        <rFont val="Calibri"/>
      </rPr>
      <t xml:space="preserve">
</t>
    </r>
    <r>
      <rPr>
        <sz val="11"/>
        <color rgb="FF000000"/>
        <rFont val="Calibri"/>
      </rPr>
      <t xml:space="preserve">Check the permissions for any paths referenced. </t>
    </r>
    <r>
      <rPr>
        <sz val="11"/>
        <color rgb="FF000000"/>
        <rFont val="Calibri"/>
      </rPr>
      <t xml:space="preserve">
</t>
    </r>
    <r>
      <rPr>
        <sz val="11"/>
        <color rgb="FF000000"/>
        <rFont val="Calibri"/>
      </rPr>
      <t>If any file referenced from the aliases file has a mode more permissive than 0755, this is a finding.</t>
    </r>
  </si>
  <si>
    <t>V-835</t>
  </si>
  <si>
    <r>
      <rPr>
        <sz val="11"/>
        <rFont val="Calibri"/>
      </rPr>
      <t>Sendmail logging must not be set to less than nine in the sendmail.cf file.</t>
    </r>
  </si>
  <si>
    <r>
      <rPr>
        <sz val="11"/>
        <color rgb="FF000000"/>
        <rFont val="Calibri"/>
      </rPr>
      <t>Edit the sendmail.cf file, locate the "O L" or "LogLevel" entry and change it to 9.</t>
    </r>
  </si>
  <si>
    <r>
      <rPr>
        <sz val="11"/>
        <color rgb="FF000000"/>
        <rFont val="Calibri"/>
      </rPr>
      <t>If Sendmail is not configured to log at level 9, system logs may not contain the information necessary for tracking unauthorized use of the sendmail service.</t>
    </r>
  </si>
  <si>
    <r>
      <rPr>
        <sz val="11"/>
        <color rgb="FF000000"/>
        <rFont val="Calibri"/>
      </rPr>
      <t>If the "sendmail" package is not installed, this is not applicable.</t>
    </r>
    <r>
      <rPr>
        <sz val="11"/>
        <color rgb="FF000000"/>
        <rFont val="Calibri"/>
      </rPr>
      <t xml:space="preserve">
</t>
    </r>
    <r>
      <rPr>
        <sz val="11"/>
        <color rgb="FF000000"/>
        <rFont val="Calibri"/>
      </rPr>
      <t>Check if sendmail logging is set to level nine: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for sendmail:</t>
    </r>
    <r>
      <rPr>
        <sz val="11"/>
        <color rgb="FF000000"/>
        <rFont val="Calibri"/>
      </rPr>
      <t xml:space="preserve">
</t>
    </r>
    <r>
      <rPr>
        <sz val="11"/>
        <color rgb="FF000000"/>
        <rFont val="Calibri"/>
      </rPr>
      <t># grep "O L" /etc/mail/sendmail.cf</t>
    </r>
    <r>
      <rPr>
        <sz val="11"/>
        <color rgb="FF000000"/>
        <rFont val="Calibri"/>
      </rPr>
      <t xml:space="preserve">
</t>
    </r>
    <r>
      <rPr>
        <sz val="11"/>
        <color rgb="FF000000"/>
        <rFont val="Calibri"/>
      </rPr>
      <t>OR</t>
    </r>
    <r>
      <rPr>
        <sz val="11"/>
        <color rgb="FF000000"/>
        <rFont val="Calibri"/>
      </rPr>
      <t xml:space="preserve">
</t>
    </r>
    <r>
      <rPr>
        <sz val="11"/>
        <color rgb="FF000000"/>
        <rFont val="Calibri"/>
      </rPr>
      <t># grep LogLevel /etc/mail/sendmail.cf</t>
    </r>
    <r>
      <rPr>
        <sz val="11"/>
        <color rgb="FF000000"/>
        <rFont val="Calibri"/>
      </rPr>
      <t xml:space="preserve">
</t>
    </r>
    <r>
      <rPr>
        <sz val="11"/>
        <color rgb="FF000000"/>
        <rFont val="Calibri"/>
      </rPr>
      <t>If logging is set to less than nine, this is a finding.</t>
    </r>
    <r>
      <rPr>
        <sz val="11"/>
        <color rgb="FF000000"/>
        <rFont val="Calibri"/>
      </rPr>
      <t xml:space="preserve">
</t>
    </r>
    <r>
      <rPr>
        <sz val="11"/>
        <color rgb="FF000000"/>
        <rFont val="Calibri"/>
      </rPr>
      <t>for Postfix:</t>
    </r>
    <r>
      <rPr>
        <sz val="11"/>
        <color rgb="FF000000"/>
        <rFont val="Calibri"/>
      </rPr>
      <t xml:space="preserve">
</t>
    </r>
    <r>
      <rPr>
        <sz val="11"/>
        <color rgb="FF000000"/>
        <rFont val="Calibri"/>
      </rPr>
      <t>This rule is not applicable to postfix which does not use "log levels" in the same fashion as sendmail.</t>
    </r>
  </si>
  <si>
    <t>V-836</t>
  </si>
  <si>
    <r>
      <rPr>
        <sz val="11"/>
        <rFont val="Calibri"/>
      </rPr>
      <t>The system syslog service must log informational and more severe SMTP service messages.</t>
    </r>
  </si>
  <si>
    <r>
      <rPr>
        <sz val="11"/>
        <color rgb="FF000000"/>
        <rFont val="Calibri"/>
      </rPr>
      <t>Edit the syslog.conf or rsyslog.conf file and add a configuration line specifying an appropriate destination for "mail.crit" or "mail.*" syslog messages.</t>
    </r>
  </si>
  <si>
    <r>
      <rPr>
        <sz val="11"/>
        <color rgb="FF000000"/>
        <rFont val="Calibri"/>
      </rPr>
      <t>If informational and more severe SMTP service messages are not logged, malicious activity on the system may go unnoticed.</t>
    </r>
  </si>
  <si>
    <r>
      <rPr>
        <sz val="11"/>
        <color rgb="FF000000"/>
        <rFont val="Calibri"/>
      </rPr>
      <t>Check the syslog configuration file for mail.crit logging configuration. Depending on what system is used for log processing either /etc/syslog.conf or /etc/rsyslog.conf will be the logging configuration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xml:space="preserve"># grep "mail\." /etc/syslog.conf </t>
    </r>
    <r>
      <rPr>
        <sz val="11"/>
        <color rgb="FF000000"/>
        <rFont val="Calibri"/>
      </rPr>
      <t xml:space="preserve">
</t>
    </r>
    <r>
      <rPr>
        <sz val="11"/>
        <color rgb="FF000000"/>
        <rFont val="Calibri"/>
      </rPr>
      <t>Or:</t>
    </r>
    <r>
      <rPr>
        <sz val="11"/>
        <color rgb="FF000000"/>
        <rFont val="Calibri"/>
      </rPr>
      <t xml:space="preserve">
</t>
    </r>
    <r>
      <rPr>
        <sz val="11"/>
        <color rgb="FF000000"/>
        <rFont val="Calibri"/>
      </rPr>
      <t>#grep "mail\." /etc/syslog.conf</t>
    </r>
    <r>
      <rPr>
        <sz val="11"/>
        <color rgb="FF000000"/>
        <rFont val="Calibri"/>
      </rPr>
      <t xml:space="preserve">
</t>
    </r>
    <r>
      <rPr>
        <sz val="11"/>
        <color rgb="FF000000"/>
        <rFont val="Calibri"/>
      </rPr>
      <t>If syslog is not configured to log critical sendmail messages ("mail.crit" or "mail.*"), this is a finding.</t>
    </r>
  </si>
  <si>
    <t>V-837</t>
  </si>
  <si>
    <r>
      <rPr>
        <sz val="11"/>
        <rFont val="Calibri"/>
      </rPr>
      <t>The SMTP service log file must be owned by root.</t>
    </r>
  </si>
  <si>
    <r>
      <rPr>
        <sz val="11"/>
        <color rgb="FF000000"/>
        <rFont val="Calibri"/>
      </rPr>
      <t>Change the ownership of the sendmail log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The fix procedure is the same for both sendmail and Postfix.</t>
    </r>
    <r>
      <rPr>
        <sz val="11"/>
        <color rgb="FF000000"/>
        <rFont val="Calibri"/>
      </rPr>
      <t xml:space="preserve">
</t>
    </r>
    <r>
      <rPr>
        <sz val="11"/>
        <color rgb="FF000000"/>
        <rFont val="Calibri"/>
      </rPr>
      <t># chown root &lt;sendmail log file&gt;</t>
    </r>
  </si>
  <si>
    <r>
      <rPr>
        <sz val="11"/>
        <color rgb="FF000000"/>
        <rFont val="Calibri"/>
      </rPr>
      <t>If the SMTP service log file is not owned by root, then unauthorized personnel may modify or delete the file to hide a system compromise.</t>
    </r>
  </si>
  <si>
    <r>
      <rPr>
        <sz val="11"/>
        <color rgb="FF000000"/>
        <rFont val="Calibri"/>
      </rPr>
      <t>Locate any mail log files by checking the syslog configuration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The check procedure is the same for both sendmail and Postfix.</t>
    </r>
    <r>
      <rPr>
        <sz val="11"/>
        <color rgb="FF000000"/>
        <rFont val="Calibri"/>
      </rPr>
      <t xml:space="preserve">
</t>
    </r>
    <r>
      <rPr>
        <sz val="11"/>
        <color rgb="FF000000"/>
        <rFont val="Calibri"/>
      </rPr>
      <t>Identify any log files configured for the "mail" service (excluding mail.none) at any severity level and check the ownership. Depending on what system is used for log processing, either /etc/syslog.conf or /etc/rsyslog.conf will be the logging configuration file.</t>
    </r>
    <r>
      <rPr>
        <sz val="11"/>
        <color rgb="FF000000"/>
        <rFont val="Calibri"/>
      </rPr>
      <t xml:space="preserve">
</t>
    </r>
    <r>
      <rPr>
        <sz val="11"/>
        <color rgb="FF000000"/>
        <rFont val="Calibri"/>
      </rPr>
      <t>For syslog:</t>
    </r>
    <r>
      <rPr>
        <sz val="11"/>
        <color rgb="FF000000"/>
        <rFont val="Calibri"/>
      </rPr>
      <t xml:space="preserve">
</t>
    </r>
    <r>
      <rPr>
        <sz val="11"/>
        <color rgb="FF000000"/>
        <rFont val="Calibri"/>
      </rPr>
      <t># egrep "mail\.[^n][^/]*" /etc/syslog.conf|sed 's/^[^/]*//'|xargs ls -lL</t>
    </r>
    <r>
      <rPr>
        <sz val="11"/>
        <color rgb="FF000000"/>
        <rFont val="Calibri"/>
      </rPr>
      <t xml:space="preserve">
</t>
    </r>
    <r>
      <rPr>
        <sz val="11"/>
        <color rgb="FF000000"/>
        <rFont val="Calibri"/>
      </rPr>
      <t>For rsyslog:</t>
    </r>
    <r>
      <rPr>
        <sz val="11"/>
        <color rgb="FF000000"/>
        <rFont val="Calibri"/>
      </rPr>
      <t xml:space="preserve">
</t>
    </r>
    <r>
      <rPr>
        <sz val="11"/>
        <color rgb="FF000000"/>
        <rFont val="Calibri"/>
      </rPr>
      <t># egrep "mail\.[^n][^/]*" /etc/rsyslog.conf|sed 's/^[^/]*//'|xargs ls -lL</t>
    </r>
    <r>
      <rPr>
        <sz val="11"/>
        <color rgb="FF000000"/>
        <rFont val="Calibri"/>
      </rPr>
      <t xml:space="preserve">
</t>
    </r>
    <r>
      <rPr>
        <sz val="11"/>
        <color rgb="FF000000"/>
        <rFont val="Calibri"/>
      </rPr>
      <t>If any mail log file is not owned by root, this is a finding.</t>
    </r>
  </si>
  <si>
    <t>V-838</t>
  </si>
  <si>
    <r>
      <rPr>
        <sz val="11"/>
        <rFont val="Calibri"/>
      </rPr>
      <t>The SMTP service log file must have mode 0644 or less permissive.</t>
    </r>
  </si>
  <si>
    <r>
      <rPr>
        <sz val="11"/>
        <color rgb="FF000000"/>
        <rFont val="Calibri"/>
      </rPr>
      <t>Change the mode of the SMTP service log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The fix procedure is the same for both sendmail and Postfix.</t>
    </r>
    <r>
      <rPr>
        <sz val="11"/>
        <color rgb="FF000000"/>
        <rFont val="Calibri"/>
      </rPr>
      <t xml:space="preserve">
</t>
    </r>
    <r>
      <rPr>
        <sz val="11"/>
        <color rgb="FF000000"/>
        <rFont val="Calibri"/>
      </rPr>
      <t># chmod 0644 &lt;sendmail log file&gt;</t>
    </r>
  </si>
  <si>
    <r>
      <rPr>
        <sz val="11"/>
        <color rgb="FF000000"/>
        <rFont val="Calibri"/>
      </rPr>
      <t>If the SMTP service log file is more permissive than 0644, unauthorized users may be allowed to change the log file.</t>
    </r>
  </si>
  <si>
    <r>
      <rPr>
        <sz val="11"/>
        <color rgb="FF000000"/>
        <rFont val="Calibri"/>
      </rPr>
      <t>Check the mode of the SMTP service log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The check procedure is the same for both sendmail and Postfix.</t>
    </r>
    <r>
      <rPr>
        <sz val="11"/>
        <color rgb="FF000000"/>
        <rFont val="Calibri"/>
      </rPr>
      <t xml:space="preserve">
</t>
    </r>
    <r>
      <rPr>
        <sz val="11"/>
        <color rgb="FF000000"/>
        <rFont val="Calibri"/>
      </rPr>
      <t>Identify any log files configured for the "mail" service (excluding mail.none) at any severity level and check the permissions. Depending on what system is used for log processing, either /etc/syslog.conf or /etc/rsyslog.conf will be the logging configuration file.</t>
    </r>
    <r>
      <rPr>
        <sz val="11"/>
        <color rgb="FF000000"/>
        <rFont val="Calibri"/>
      </rPr>
      <t xml:space="preserve">
</t>
    </r>
    <r>
      <rPr>
        <sz val="11"/>
        <color rgb="FF000000"/>
        <rFont val="Calibri"/>
      </rPr>
      <t>For syslog:</t>
    </r>
    <r>
      <rPr>
        <sz val="11"/>
        <color rgb="FF000000"/>
        <rFont val="Calibri"/>
      </rPr>
      <t xml:space="preserve">
</t>
    </r>
    <r>
      <rPr>
        <sz val="11"/>
        <color rgb="FF000000"/>
        <rFont val="Calibri"/>
      </rPr>
      <t># egrep "mail\.[^n][^/]*" /etc/syslog.conf|sed 's/^[^/]*//'|xargs ls -lL</t>
    </r>
    <r>
      <rPr>
        <sz val="11"/>
        <color rgb="FF000000"/>
        <rFont val="Calibri"/>
      </rPr>
      <t xml:space="preserve">
</t>
    </r>
    <r>
      <rPr>
        <sz val="11"/>
        <color rgb="FF000000"/>
        <rFont val="Calibri"/>
      </rPr>
      <t>For rsyslog:</t>
    </r>
    <r>
      <rPr>
        <sz val="11"/>
        <color rgb="FF000000"/>
        <rFont val="Calibri"/>
      </rPr>
      <t xml:space="preserve">
</t>
    </r>
    <r>
      <rPr>
        <sz val="11"/>
        <color rgb="FF000000"/>
        <rFont val="Calibri"/>
      </rPr>
      <t># egrep "mail\.[^n][^/]*" /etc/rsyslog.conf|sed 's/^[^/]*//'|xargs ls -lL</t>
    </r>
    <r>
      <rPr>
        <sz val="11"/>
        <color rgb="FF000000"/>
        <rFont val="Calibri"/>
      </rPr>
      <t xml:space="preserve">
</t>
    </r>
    <r>
      <rPr>
        <sz val="11"/>
        <color rgb="FF000000"/>
        <rFont val="Calibri"/>
      </rPr>
      <t>If the log file permissions are greater than 0644, this is a finding.</t>
    </r>
  </si>
  <si>
    <t>V-840</t>
  </si>
  <si>
    <r>
      <rPr>
        <sz val="11"/>
        <rFont val="Calibri"/>
      </rPr>
      <t>The ftpusers file must exist.</t>
    </r>
  </si>
  <si>
    <r>
      <rPr>
        <sz val="11"/>
        <color rgb="FF000000"/>
        <rFont val="Calibri"/>
      </rPr>
      <t>Create an ftpusers file appropriate for the running FTP service.</t>
    </r>
    <r>
      <rPr>
        <sz val="11"/>
        <color rgb="FF000000"/>
        <rFont val="Calibri"/>
      </rPr>
      <t xml:space="preserve">
</t>
    </r>
    <r>
      <rPr>
        <sz val="11"/>
        <color rgb="FF000000"/>
        <rFont val="Calibri"/>
      </rPr>
      <t>For gssftp:</t>
    </r>
    <r>
      <rPr>
        <sz val="11"/>
        <color rgb="FF000000"/>
        <rFont val="Calibri"/>
      </rPr>
      <t xml:space="preserve">
</t>
    </r>
    <r>
      <rPr>
        <sz val="11"/>
        <color rgb="FF000000"/>
        <rFont val="Calibri"/>
      </rPr>
      <t>Create an /etc/ftpusers file containing a list of accounts not authorized for FTP.</t>
    </r>
    <r>
      <rPr>
        <sz val="11"/>
        <color rgb="FF000000"/>
        <rFont val="Calibri"/>
      </rPr>
      <t xml:space="preserve">
</t>
    </r>
    <r>
      <rPr>
        <sz val="11"/>
        <color rgb="FF000000"/>
        <rFont val="Calibri"/>
      </rPr>
      <t>For vsftp:</t>
    </r>
    <r>
      <rPr>
        <sz val="11"/>
        <color rgb="FF000000"/>
        <rFont val="Calibri"/>
      </rPr>
      <t xml:space="preserve">
</t>
    </r>
    <r>
      <rPr>
        <sz val="11"/>
        <color rgb="FF000000"/>
        <rFont val="Calibri"/>
      </rPr>
      <t>Create an /etc/vsftpd.ftpusers or /etc/vsftpd/ftpusers (as appropriate) file containing a list of accounts not authorized for FTP.</t>
    </r>
  </si>
  <si>
    <r>
      <rPr>
        <sz val="11"/>
        <color rgb="FF000000"/>
        <rFont val="Calibri"/>
      </rPr>
      <t>The ftpusers file contains a list of accounts not allowed to use FTP to transfer files. If this file does not exist, then unauthorized accounts can utilize FTP.</t>
    </r>
  </si>
  <si>
    <r>
      <rPr>
        <sz val="11"/>
        <color rgb="FF000000"/>
        <rFont val="Calibri"/>
      </rPr>
      <t>Check for the existence of the ftpusers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For gssftp:</t>
    </r>
    <r>
      <rPr>
        <sz val="11"/>
        <color rgb="FF000000"/>
        <rFont val="Calibri"/>
      </rPr>
      <t xml:space="preserve">
</t>
    </r>
    <r>
      <rPr>
        <sz val="11"/>
        <color rgb="FF000000"/>
        <rFont val="Calibri"/>
      </rPr>
      <t># ls -l /etc/ftpusers</t>
    </r>
    <r>
      <rPr>
        <sz val="11"/>
        <color rgb="FF000000"/>
        <rFont val="Calibri"/>
      </rPr>
      <t xml:space="preserve">
</t>
    </r>
    <r>
      <rPr>
        <sz val="11"/>
        <color rgb="FF000000"/>
        <rFont val="Calibri"/>
      </rPr>
      <t>For vsftp:</t>
    </r>
    <r>
      <rPr>
        <sz val="11"/>
        <color rgb="FF000000"/>
        <rFont val="Calibri"/>
      </rPr>
      <t xml:space="preserve">
</t>
    </r>
    <r>
      <rPr>
        <sz val="11"/>
        <color rgb="FF000000"/>
        <rFont val="Calibri"/>
      </rPr>
      <t># ls -l /etc/vsftpd.ftpusers</t>
    </r>
    <r>
      <rPr>
        <sz val="11"/>
        <color rgb="FF000000"/>
        <rFont val="Calibri"/>
      </rPr>
      <t xml:space="preserve">
</t>
    </r>
    <r>
      <rPr>
        <sz val="11"/>
        <color rgb="FF000000"/>
        <rFont val="Calibri"/>
      </rPr>
      <t>or</t>
    </r>
    <r>
      <rPr>
        <sz val="11"/>
        <color rgb="FF000000"/>
        <rFont val="Calibri"/>
      </rPr>
      <t xml:space="preserve">
</t>
    </r>
    <r>
      <rPr>
        <sz val="11"/>
        <color rgb="FF000000"/>
        <rFont val="Calibri"/>
      </rPr>
      <t># ls -l /etc/vsftpd/ftpusers</t>
    </r>
    <r>
      <rPr>
        <sz val="11"/>
        <color rgb="FF000000"/>
        <rFont val="Calibri"/>
      </rPr>
      <t xml:space="preserve">
</t>
    </r>
    <r>
      <rPr>
        <sz val="11"/>
        <color rgb="FF000000"/>
        <rFont val="Calibri"/>
      </rPr>
      <t>If the appropriate ftpusers file for the running FTP service does not exist, this is a finding.</t>
    </r>
  </si>
  <si>
    <t>V-841</t>
  </si>
  <si>
    <r>
      <rPr>
        <sz val="11"/>
        <rFont val="Calibri"/>
      </rPr>
      <t>The ftpusers file must contain account names not allowed to use FTP.</t>
    </r>
  </si>
  <si>
    <r>
      <rPr>
        <sz val="11"/>
        <color rgb="FF000000"/>
        <rFont val="Calibri"/>
      </rPr>
      <t>For gssftp:</t>
    </r>
    <r>
      <rPr>
        <sz val="11"/>
        <color rgb="FF000000"/>
        <rFont val="Calibri"/>
      </rPr>
      <t xml:space="preserve">
</t>
    </r>
    <r>
      <rPr>
        <sz val="11"/>
        <color rgb="FF000000"/>
        <rFont val="Calibri"/>
      </rPr>
      <t>Add accounts not allowed to use FTP to the /etc/ftpusers file.</t>
    </r>
    <r>
      <rPr>
        <sz val="11"/>
        <color rgb="FF000000"/>
        <rFont val="Calibri"/>
      </rPr>
      <t xml:space="preserve">
</t>
    </r>
    <r>
      <rPr>
        <sz val="11"/>
        <color rgb="FF000000"/>
        <rFont val="Calibri"/>
      </rPr>
      <t>For vsftp:</t>
    </r>
    <r>
      <rPr>
        <sz val="11"/>
        <color rgb="FF000000"/>
        <rFont val="Calibri"/>
      </rPr>
      <t xml:space="preserve">
</t>
    </r>
    <r>
      <rPr>
        <sz val="11"/>
        <color rgb="FF000000"/>
        <rFont val="Calibri"/>
      </rPr>
      <t>Add accounts not allowed to use FTP to the /etc/vsftpd.ftpusers or /etc/vsftpd/ftpusers file (as appropriate).</t>
    </r>
  </si>
  <si>
    <r>
      <rPr>
        <sz val="11"/>
        <color rgb="FF000000"/>
        <rFont val="Calibri"/>
      </rPr>
      <t>The ftpusers file contains a list of accounts not allowed to use FTP to transfer files. If the file does not contain the names of all accounts not authorized to use FTP, then unauthorized use of FTP may take place.</t>
    </r>
  </si>
  <si>
    <r>
      <rPr>
        <sz val="11"/>
        <color rgb="FF000000"/>
        <rFont val="Calibri"/>
      </rPr>
      <t xml:space="preserve">Check the contents of the ftpusers file. </t>
    </r>
    <r>
      <rPr>
        <sz val="11"/>
        <color rgb="FF000000"/>
        <rFont val="Calibri"/>
      </rPr>
      <t xml:space="preserve">
</t>
    </r>
    <r>
      <rPr>
        <sz val="11"/>
        <color rgb="FF000000"/>
        <rFont val="Calibri"/>
      </rPr>
      <t>For gssftp:</t>
    </r>
    <r>
      <rPr>
        <sz val="11"/>
        <color rgb="FF000000"/>
        <rFont val="Calibri"/>
      </rPr>
      <t xml:space="preserve">
</t>
    </r>
    <r>
      <rPr>
        <sz val="11"/>
        <color rgb="FF000000"/>
        <rFont val="Calibri"/>
      </rPr>
      <t># more /etc/ftpusers</t>
    </r>
    <r>
      <rPr>
        <sz val="11"/>
        <color rgb="FF000000"/>
        <rFont val="Calibri"/>
      </rPr>
      <t xml:space="preserve">
</t>
    </r>
    <r>
      <rPr>
        <sz val="11"/>
        <color rgb="FF000000"/>
        <rFont val="Calibri"/>
      </rPr>
      <t>For vsftp:</t>
    </r>
    <r>
      <rPr>
        <sz val="11"/>
        <color rgb="FF000000"/>
        <rFont val="Calibri"/>
      </rPr>
      <t xml:space="preserve">
</t>
    </r>
    <r>
      <rPr>
        <sz val="11"/>
        <color rgb="FF000000"/>
        <rFont val="Calibri"/>
      </rPr>
      <t># more /etc/vsftpd.ftpusers /etc/vfsftpd/ftpusers</t>
    </r>
    <r>
      <rPr>
        <sz val="11"/>
        <color rgb="FF000000"/>
        <rFont val="Calibri"/>
      </rPr>
      <t xml:space="preserve">
</t>
    </r>
    <r>
      <rPr>
        <sz val="11"/>
        <color rgb="FF000000"/>
        <rFont val="Calibri"/>
      </rPr>
      <t>If the system has accounts not allowed to use FTP and not listed in the ftpusers file, this is a finding.</t>
    </r>
  </si>
  <si>
    <t>V-842</t>
  </si>
  <si>
    <r>
      <rPr>
        <sz val="11"/>
        <rFont val="Calibri"/>
      </rPr>
      <t>The ftpusers file must be owned by root.</t>
    </r>
  </si>
  <si>
    <r>
      <rPr>
        <sz val="11"/>
        <color rgb="FF000000"/>
        <rFont val="Calibri"/>
      </rPr>
      <t>Change the owner of the ftpusers file to root.</t>
    </r>
    <r>
      <rPr>
        <sz val="11"/>
        <color rgb="FF000000"/>
        <rFont val="Calibri"/>
      </rPr>
      <t xml:space="preserve">
</t>
    </r>
    <r>
      <rPr>
        <sz val="11"/>
        <color rgb="FF000000"/>
        <rFont val="Calibri"/>
      </rPr>
      <t>For gssftp:</t>
    </r>
    <r>
      <rPr>
        <sz val="11"/>
        <color rgb="FF000000"/>
        <rFont val="Calibri"/>
      </rPr>
      <t xml:space="preserve">
</t>
    </r>
    <r>
      <rPr>
        <sz val="11"/>
        <color rgb="FF000000"/>
        <rFont val="Calibri"/>
      </rPr>
      <t># chown root /etc/ftpusers</t>
    </r>
    <r>
      <rPr>
        <sz val="11"/>
        <color rgb="FF000000"/>
        <rFont val="Calibri"/>
      </rPr>
      <t xml:space="preserve">
</t>
    </r>
    <r>
      <rPr>
        <sz val="11"/>
        <color rgb="FF000000"/>
        <rFont val="Calibri"/>
      </rPr>
      <t>For vsftp:</t>
    </r>
    <r>
      <rPr>
        <sz val="11"/>
        <color rgb="FF000000"/>
        <rFont val="Calibri"/>
      </rPr>
      <t xml:space="preserve">
</t>
    </r>
    <r>
      <rPr>
        <sz val="11"/>
        <color rgb="FF000000"/>
        <rFont val="Calibri"/>
      </rPr>
      <t># chown root /etc/vsftpd.ftpusers /etc/vsftpd/ftpusers</t>
    </r>
  </si>
  <si>
    <r>
      <rPr>
        <sz val="11"/>
        <color rgb="FF000000"/>
        <rFont val="Calibri"/>
      </rPr>
      <t>If the file ftpusers is not owned by root, an unauthorized user may modify the file to allow unauthorized accounts to use FTP.</t>
    </r>
  </si>
  <si>
    <r>
      <rPr>
        <sz val="11"/>
        <color rgb="FF000000"/>
        <rFont val="Calibri"/>
      </rPr>
      <t>Check the ownership of the ftpusers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For gssftp:</t>
    </r>
    <r>
      <rPr>
        <sz val="11"/>
        <color rgb="FF000000"/>
        <rFont val="Calibri"/>
      </rPr>
      <t xml:space="preserve">
</t>
    </r>
    <r>
      <rPr>
        <sz val="11"/>
        <color rgb="FF000000"/>
        <rFont val="Calibri"/>
      </rPr>
      <t># ls -l /etc/ftpusers</t>
    </r>
    <r>
      <rPr>
        <sz val="11"/>
        <color rgb="FF000000"/>
        <rFont val="Calibri"/>
      </rPr>
      <t xml:space="preserve">
</t>
    </r>
    <r>
      <rPr>
        <sz val="11"/>
        <color rgb="FF000000"/>
        <rFont val="Calibri"/>
      </rPr>
      <t>For vsftp:</t>
    </r>
    <r>
      <rPr>
        <sz val="11"/>
        <color rgb="FF000000"/>
        <rFont val="Calibri"/>
      </rPr>
      <t xml:space="preserve">
</t>
    </r>
    <r>
      <rPr>
        <sz val="11"/>
        <color rgb="FF000000"/>
        <rFont val="Calibri"/>
      </rPr>
      <t># ls -l /etc/vsftpd.ftpusers /etc/vsftpd/ftpusers</t>
    </r>
    <r>
      <rPr>
        <sz val="11"/>
        <color rgb="FF000000"/>
        <rFont val="Calibri"/>
      </rPr>
      <t xml:space="preserve">
</t>
    </r>
    <r>
      <rPr>
        <sz val="11"/>
        <color rgb="FF000000"/>
        <rFont val="Calibri"/>
      </rPr>
      <t>If the ftpusers file is not owned by root, this is a finding</t>
    </r>
  </si>
  <si>
    <t>V-843</t>
  </si>
  <si>
    <r>
      <rPr>
        <sz val="11"/>
        <rFont val="Calibri"/>
      </rPr>
      <t>The ftpusers file must have mode 0640 or less permissive.</t>
    </r>
  </si>
  <si>
    <r>
      <rPr>
        <sz val="11"/>
        <color rgb="FF000000"/>
        <rFont val="Calibri"/>
      </rPr>
      <t>Change the mode of the ftpusers file to 0640.</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For gssftp:</t>
    </r>
    <r>
      <rPr>
        <sz val="11"/>
        <color rgb="FF000000"/>
        <rFont val="Calibri"/>
      </rPr>
      <t xml:space="preserve">
</t>
    </r>
    <r>
      <rPr>
        <sz val="11"/>
        <color rgb="FF000000"/>
        <rFont val="Calibri"/>
      </rPr>
      <t># chmod 0640 /etc/ftpusers</t>
    </r>
    <r>
      <rPr>
        <sz val="11"/>
        <color rgb="FF000000"/>
        <rFont val="Calibri"/>
      </rPr>
      <t xml:space="preserve">
</t>
    </r>
    <r>
      <rPr>
        <sz val="11"/>
        <color rgb="FF000000"/>
        <rFont val="Calibri"/>
      </rPr>
      <t>For vsftp:</t>
    </r>
    <r>
      <rPr>
        <sz val="11"/>
        <color rgb="FF000000"/>
        <rFont val="Calibri"/>
      </rPr>
      <t xml:space="preserve">
</t>
    </r>
    <r>
      <rPr>
        <sz val="11"/>
        <color rgb="FF000000"/>
        <rFont val="Calibri"/>
      </rPr>
      <t># chmod 0640 /etc/vsftpd.ftpusers /etc/vsftpd/ftpusers</t>
    </r>
  </si>
  <si>
    <r>
      <rPr>
        <sz val="11"/>
        <color rgb="FF000000"/>
        <rFont val="Calibri"/>
      </rPr>
      <t>Excessive permissions on the ftpusers file could permit unauthorized modification. Unauthorized modification could result in Denial of Service to authorized FTP users or permit unauthorized users to access the FTP service.</t>
    </r>
  </si>
  <si>
    <r>
      <rPr>
        <sz val="11"/>
        <color rgb="FF000000"/>
        <rFont val="Calibri"/>
      </rPr>
      <t>Check the permissions of the ftpusers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For gssftp:</t>
    </r>
    <r>
      <rPr>
        <sz val="11"/>
        <color rgb="FF000000"/>
        <rFont val="Calibri"/>
      </rPr>
      <t xml:space="preserve">
</t>
    </r>
    <r>
      <rPr>
        <sz val="11"/>
        <color rgb="FF000000"/>
        <rFont val="Calibri"/>
      </rPr>
      <t># ls -l /etc/ftpusers</t>
    </r>
    <r>
      <rPr>
        <sz val="11"/>
        <color rgb="FF000000"/>
        <rFont val="Calibri"/>
      </rPr>
      <t xml:space="preserve">
</t>
    </r>
    <r>
      <rPr>
        <sz val="11"/>
        <color rgb="FF000000"/>
        <rFont val="Calibri"/>
      </rPr>
      <t>For vsftp:</t>
    </r>
    <r>
      <rPr>
        <sz val="11"/>
        <color rgb="FF000000"/>
        <rFont val="Calibri"/>
      </rPr>
      <t xml:space="preserve">
</t>
    </r>
    <r>
      <rPr>
        <sz val="11"/>
        <color rgb="FF000000"/>
        <rFont val="Calibri"/>
      </rPr>
      <t># ls -l /etc/vsftpd.ftpusers /etc/vsftpd/ftpusers</t>
    </r>
    <r>
      <rPr>
        <sz val="11"/>
        <color rgb="FF000000"/>
        <rFont val="Calibri"/>
      </rPr>
      <t xml:space="preserve">
</t>
    </r>
    <r>
      <rPr>
        <sz val="11"/>
        <color rgb="FF000000"/>
        <rFont val="Calibri"/>
      </rPr>
      <t>If the ftpusers file has a mode more permissive than 0640, this is a finding.</t>
    </r>
  </si>
  <si>
    <t>V-845</t>
  </si>
  <si>
    <r>
      <rPr>
        <sz val="11"/>
        <rFont val="Calibri"/>
      </rPr>
      <t>The FTP daemon must be configured for logging or verbose mode.</t>
    </r>
  </si>
  <si>
    <r>
      <rPr>
        <sz val="11"/>
        <color rgb="FF000000"/>
        <rFont val="Calibri"/>
      </rPr>
      <t>Enable logging by changing ftpd startup or config files.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xml:space="preserve">The procedure depends on the implementation of ftpd used by the system. </t>
    </r>
    <r>
      <rPr>
        <sz val="11"/>
        <color rgb="FF000000"/>
        <rFont val="Calibri"/>
      </rPr>
      <t xml:space="preserve">
</t>
    </r>
    <r>
      <rPr>
        <sz val="11"/>
        <color rgb="FF000000"/>
        <rFont val="Calibri"/>
      </rPr>
      <t xml:space="preserve">For vsftpd: </t>
    </r>
    <r>
      <rPr>
        <sz val="11"/>
        <color rgb="FF000000"/>
        <rFont val="Calibri"/>
      </rPr>
      <t xml:space="preserve">
</t>
    </r>
    <r>
      <rPr>
        <sz val="11"/>
        <color rgb="FF000000"/>
        <rFont val="Calibri"/>
      </rPr>
      <t>Ensure the server settings in "/etc/vsftpd.conf" (or other configuration file specified by the vaftpd xinetd.d startup file) contains:</t>
    </r>
    <r>
      <rPr>
        <sz val="11"/>
        <color rgb="FF000000"/>
        <rFont val="Calibri"/>
      </rPr>
      <t xml:space="preserve">
</t>
    </r>
    <r>
      <rPr>
        <sz val="11"/>
        <color rgb="FF000000"/>
        <rFont val="Calibri"/>
      </rPr>
      <t>xferlog_enable = yes</t>
    </r>
    <r>
      <rPr>
        <sz val="11"/>
        <color rgb="FF000000"/>
        <rFont val="Calibri"/>
      </rPr>
      <t xml:space="preserve">
</t>
    </r>
    <r>
      <rPr>
        <sz val="11"/>
        <color rgb="FF000000"/>
        <rFont val="Calibri"/>
      </rPr>
      <t>For gssftp:</t>
    </r>
    <r>
      <rPr>
        <sz val="11"/>
        <color rgb="FF000000"/>
        <rFont val="Calibri"/>
      </rPr>
      <t xml:space="preserve">
</t>
    </r>
    <r>
      <rPr>
        <sz val="11"/>
        <color rgb="FF000000"/>
        <rFont val="Calibri"/>
      </rPr>
      <t>If the "disable" server setting is missing or set to "no" in "/etc/xinetd.d/gssftp" then</t>
    </r>
    <r>
      <rPr>
        <sz val="11"/>
        <color rgb="FF000000"/>
        <rFont val="Calibri"/>
      </rPr>
      <t xml:space="preserve">
</t>
    </r>
    <r>
      <rPr>
        <sz val="11"/>
        <color rgb="FF000000"/>
        <rFont val="Calibri"/>
      </rPr>
      <t>ensure the server settings in "/etc/xinetd.d/gssftp" contains:</t>
    </r>
    <r>
      <rPr>
        <sz val="11"/>
        <color rgb="FF000000"/>
        <rFont val="Calibri"/>
      </rPr>
      <t xml:space="preserve">
</t>
    </r>
    <r>
      <rPr>
        <sz val="11"/>
        <color rgb="FF000000"/>
        <rFont val="Calibri"/>
      </rPr>
      <t xml:space="preserve">server_args = -l </t>
    </r>
    <r>
      <rPr>
        <sz val="11"/>
        <color rgb="FF000000"/>
        <rFont val="Calibri"/>
      </rPr>
      <t xml:space="preserve">
</t>
    </r>
    <r>
      <rPr>
        <sz val="11"/>
        <color rgb="FF000000"/>
        <rFont val="Calibri"/>
      </rPr>
      <t>The -l option may be added up to three times. Each -l will provide increasing verbosity on the log. Refer to the main page for ftpd for more information.</t>
    </r>
    <r>
      <rPr>
        <sz val="11"/>
        <color rgb="FF000000"/>
        <rFont val="Calibri"/>
      </rPr>
      <t xml:space="preserve">
</t>
    </r>
    <r>
      <rPr>
        <sz val="11"/>
        <color rgb="FF000000"/>
        <rFont val="Calibri"/>
      </rPr>
      <t>For both if started using xinetd:</t>
    </r>
    <r>
      <rPr>
        <sz val="11"/>
        <color rgb="FF000000"/>
        <rFont val="Calibri"/>
      </rPr>
      <t xml:space="preserve">
</t>
    </r>
    <r>
      <rPr>
        <sz val="11"/>
        <color rgb="FF000000"/>
        <rFont val="Calibri"/>
      </rPr>
      <t>If the "disable" server setting is missing or set to "no" in the /etc/xinetd.d startup file then</t>
    </r>
    <r>
      <rPr>
        <sz val="11"/>
        <color rgb="FF000000"/>
        <rFont val="Calibri"/>
      </rPr>
      <t xml:space="preserve">
</t>
    </r>
    <r>
      <rPr>
        <sz val="11"/>
        <color rgb="FF000000"/>
        <rFont val="Calibri"/>
      </rPr>
      <t>ensure the server settings contains:</t>
    </r>
    <r>
      <rPr>
        <sz val="11"/>
        <color rgb="FF000000"/>
        <rFont val="Calibri"/>
      </rPr>
      <t xml:space="preserve">
</t>
    </r>
    <r>
      <rPr>
        <sz val="11"/>
        <color rgb="FF000000"/>
        <rFont val="Calibri"/>
      </rPr>
      <t>log_on_success += DURATION USERID</t>
    </r>
    <r>
      <rPr>
        <sz val="11"/>
        <color rgb="FF000000"/>
        <rFont val="Calibri"/>
      </rPr>
      <t xml:space="preserve">
</t>
    </r>
    <r>
      <rPr>
        <sz val="11"/>
        <color rgb="FF000000"/>
        <rFont val="Calibri"/>
      </rPr>
      <t>This will log the startup and shutdown of the daemon.</t>
    </r>
    <r>
      <rPr>
        <sz val="11"/>
        <color rgb="FF000000"/>
        <rFont val="Calibri"/>
      </rPr>
      <t xml:space="preserve">
</t>
    </r>
    <r>
      <rPr>
        <sz val="11"/>
        <color rgb="FF000000"/>
        <rFont val="Calibri"/>
      </rPr>
      <t>log_on_failure += HOST USERID</t>
    </r>
  </si>
  <si>
    <r>
      <rPr>
        <sz val="11"/>
        <color rgb="FF000000"/>
        <rFont val="Calibri"/>
      </rPr>
      <t>The -l option allows basic logging of connections.  The verbose (on HP) and the debug (on Solaris) allow logging of what files the ftp session transferred.  This extra logging makes it possible to easily track which files are being transferred onto or from a system.  If they are not configured, the only option for tracking is the audit files.  The audit files are much harder to read.  If auditing is not properly configured, then there would be no record at all of the file transfer transactions.</t>
    </r>
  </si>
  <si>
    <r>
      <rPr>
        <sz val="11"/>
        <color rgb="FF000000"/>
        <rFont val="Calibri"/>
      </rPr>
      <t xml:space="preserve">Find if logging is applied to the ftp daemon. The procedure depends on the implementation of ftpd used by the system. </t>
    </r>
    <r>
      <rPr>
        <sz val="11"/>
        <color rgb="FF000000"/>
        <rFont val="Calibri"/>
      </rPr>
      <t xml:space="preserve">
</t>
    </r>
    <r>
      <rPr>
        <sz val="11"/>
        <color rgb="FF000000"/>
        <rFont val="Calibri"/>
      </rPr>
      <t>Procedures:</t>
    </r>
    <r>
      <rPr>
        <sz val="11"/>
        <color rgb="FF000000"/>
        <rFont val="Calibri"/>
      </rPr>
      <t xml:space="preserve">
</t>
    </r>
    <r>
      <rPr>
        <sz val="11"/>
        <color rgb="FF000000"/>
        <rFont val="Calibri"/>
      </rPr>
      <t xml:space="preserve">For vsftpd: </t>
    </r>
    <r>
      <rPr>
        <sz val="11"/>
        <color rgb="FF000000"/>
        <rFont val="Calibri"/>
      </rPr>
      <t xml:space="preserve">
</t>
    </r>
    <r>
      <rPr>
        <sz val="11"/>
        <color rgb="FF000000"/>
        <rFont val="Calibri"/>
      </rPr>
      <t>If vsftpd is started by xinetd:</t>
    </r>
    <r>
      <rPr>
        <sz val="11"/>
        <color rgb="FF000000"/>
        <rFont val="Calibri"/>
      </rPr>
      <t xml:space="preserve">
</t>
    </r>
    <r>
      <rPr>
        <sz val="11"/>
        <color rgb="FF000000"/>
        <rFont val="Calibri"/>
      </rPr>
      <t>#grep vsftpd /etc/xinetd.d/*</t>
    </r>
    <r>
      <rPr>
        <sz val="11"/>
        <color rgb="FF000000"/>
        <rFont val="Calibri"/>
      </rPr>
      <t xml:space="preserve">
</t>
    </r>
    <r>
      <rPr>
        <sz val="11"/>
        <color rgb="FF000000"/>
        <rFont val="Calibri"/>
      </rPr>
      <t>This will indicate the xinetd.d startup file</t>
    </r>
    <r>
      <rPr>
        <sz val="11"/>
        <color rgb="FF000000"/>
        <rFont val="Calibri"/>
      </rPr>
      <t xml:space="preserve">
</t>
    </r>
    <r>
      <rPr>
        <sz val="11"/>
        <color rgb="FF000000"/>
        <rFont val="Calibri"/>
      </rPr>
      <t>#grep server_args &lt;vsftpd xinetd.d startup file&gt;</t>
    </r>
    <r>
      <rPr>
        <sz val="11"/>
        <color rgb="FF000000"/>
        <rFont val="Calibri"/>
      </rPr>
      <t xml:space="preserve">
</t>
    </r>
    <r>
      <rPr>
        <sz val="11"/>
        <color rgb="FF000000"/>
        <rFont val="Calibri"/>
      </rPr>
      <t xml:space="preserve">This will indicate the vsftpd config file used when starting through xinetd. </t>
    </r>
    <r>
      <rPr>
        <sz val="11"/>
        <color rgb="FF000000"/>
        <rFont val="Calibri"/>
      </rPr>
      <t xml:space="preserve">
</t>
    </r>
    <r>
      <rPr>
        <sz val="11"/>
        <color rgb="FF000000"/>
        <rFont val="Calibri"/>
      </rPr>
      <t>If the line is missing then "/etc/vsftpd/vsftpd.conf", the default config file, is used.</t>
    </r>
    <r>
      <rPr>
        <sz val="11"/>
        <color rgb="FF000000"/>
        <rFont val="Calibri"/>
      </rPr>
      <t xml:space="preserve">
</t>
    </r>
    <r>
      <rPr>
        <sz val="11"/>
        <color rgb="FF000000"/>
        <rFont val="Calibri"/>
      </rPr>
      <t>#grep xferlog_enable &lt;vsftpd config file&gt;</t>
    </r>
    <r>
      <rPr>
        <sz val="11"/>
        <color rgb="FF000000"/>
        <rFont val="Calibri"/>
      </rPr>
      <t xml:space="preserve">
</t>
    </r>
    <r>
      <rPr>
        <sz val="11"/>
        <color rgb="FF000000"/>
        <rFont val="Calibri"/>
      </rPr>
      <t>If "xferlog_enable" is missing or is not set to "yes", this is a finding.</t>
    </r>
    <r>
      <rPr>
        <sz val="11"/>
        <color rgb="FF000000"/>
        <rFont val="Calibri"/>
      </rPr>
      <t xml:space="preserve">
</t>
    </r>
    <r>
      <rPr>
        <sz val="11"/>
        <color rgb="FF000000"/>
        <rFont val="Calibri"/>
      </rPr>
      <t>If vsftp is not started by xinetd:</t>
    </r>
    <r>
      <rPr>
        <sz val="11"/>
        <color rgb="FF000000"/>
        <rFont val="Calibri"/>
      </rPr>
      <t xml:space="preserve">
</t>
    </r>
    <r>
      <rPr>
        <sz val="11"/>
        <color rgb="FF000000"/>
        <rFont val="Calibri"/>
      </rPr>
      <t>#grep xferlog_enable /etc/vsftpd/vsftpd.conf</t>
    </r>
    <r>
      <rPr>
        <sz val="11"/>
        <color rgb="FF000000"/>
        <rFont val="Calibri"/>
      </rPr>
      <t xml:space="preserve">
</t>
    </r>
    <r>
      <rPr>
        <sz val="11"/>
        <color rgb="FF000000"/>
        <rFont val="Calibri"/>
      </rPr>
      <t>If "xferlog_enable" is missing or is not set to "yes", this is a finding.</t>
    </r>
    <r>
      <rPr>
        <sz val="11"/>
        <color rgb="FF000000"/>
        <rFont val="Calibri"/>
      </rPr>
      <t xml:space="preserve">
</t>
    </r>
    <r>
      <rPr>
        <sz val="11"/>
        <color rgb="FF000000"/>
        <rFont val="Calibri"/>
      </rPr>
      <t>For gssftp:</t>
    </r>
    <r>
      <rPr>
        <sz val="11"/>
        <color rgb="FF000000"/>
        <rFont val="Calibri"/>
      </rPr>
      <t xml:space="preserve">
</t>
    </r>
    <r>
      <rPr>
        <sz val="11"/>
        <color rgb="FF000000"/>
        <rFont val="Calibri"/>
      </rPr>
      <t>Find if the -l option will be applied when xinetd starts gssftp</t>
    </r>
    <r>
      <rPr>
        <sz val="11"/>
        <color rgb="FF000000"/>
        <rFont val="Calibri"/>
      </rPr>
      <t xml:space="preserve">
</t>
    </r>
    <r>
      <rPr>
        <sz val="11"/>
        <color rgb="FF000000"/>
        <rFont val="Calibri"/>
      </rPr>
      <t># grep server_args /etc/xinetd.d/gssftp</t>
    </r>
    <r>
      <rPr>
        <sz val="11"/>
        <color rgb="FF000000"/>
        <rFont val="Calibri"/>
      </rPr>
      <t xml:space="preserve">
</t>
    </r>
    <r>
      <rPr>
        <sz val="11"/>
        <color rgb="FF000000"/>
        <rFont val="Calibri"/>
      </rPr>
      <t>If the line is missing or does not contain at least one -l, this is a finding.</t>
    </r>
  </si>
  <si>
    <t>V-846</t>
  </si>
  <si>
    <r>
      <rPr>
        <sz val="11"/>
        <rFont val="Calibri"/>
      </rPr>
      <t>Anonymous FTP must not be active on the system unless authorized.</t>
    </r>
  </si>
  <si>
    <r>
      <rPr>
        <sz val="11"/>
        <color rgb="FF000000"/>
        <rFont val="Calibri"/>
      </rPr>
      <t>Configure the FTP service to not permit anonymous logins.</t>
    </r>
  </si>
  <si>
    <r>
      <rPr>
        <sz val="11"/>
        <color rgb="FF000000"/>
        <rFont val="Calibri"/>
      </rPr>
      <t>Due to the numerous vulnerabilities inherent in anonymous FTP, it is not recommended. If anonymous FTP must be used on a system, the requirement must be authorized and approved in the system accreditation package.</t>
    </r>
  </si>
  <si>
    <r>
      <rPr>
        <sz val="11"/>
        <color rgb="FF000000"/>
        <rFont val="Calibri"/>
      </rPr>
      <t>Attempt to log into this host with a user name of anonymous and a password of guest (also try the password of guest@mail.com). If the logon is successful and the use of anonymous ftp has not been documented and approved by the IAO, this is a finding.</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ftp localhost</t>
    </r>
    <r>
      <rPr>
        <sz val="11"/>
        <color rgb="FF000000"/>
        <rFont val="Calibri"/>
      </rPr>
      <t xml:space="preserve">
</t>
    </r>
    <r>
      <rPr>
        <sz val="11"/>
        <color rgb="FF000000"/>
        <rFont val="Calibri"/>
      </rPr>
      <t>Name: anonymous</t>
    </r>
    <r>
      <rPr>
        <sz val="11"/>
        <color rgb="FF000000"/>
        <rFont val="Calibri"/>
      </rPr>
      <t xml:space="preserve">
</t>
    </r>
    <r>
      <rPr>
        <sz val="11"/>
        <color rgb="FF000000"/>
        <rFont val="Calibri"/>
      </rPr>
      <t>530 Guest login not allowed on this machine.</t>
    </r>
  </si>
  <si>
    <t>V-847</t>
  </si>
  <si>
    <r>
      <rPr>
        <sz val="11"/>
        <rFont val="Calibri"/>
      </rPr>
      <t xml:space="preserve">The TFTP daemon must operate in </t>
    </r>
    <r>
      <rPr>
        <sz val="11"/>
        <color rgb="FF000000"/>
        <rFont val="Calibri"/>
      </rPr>
      <t>"</t>
    </r>
    <r>
      <rPr>
        <b/>
        <sz val="11"/>
        <color rgb="FF000000"/>
        <rFont val="Calibri"/>
      </rPr>
      <t>secure mode</t>
    </r>
    <r>
      <rPr>
        <sz val="11"/>
        <color rgb="FF000000"/>
        <rFont val="Calibri"/>
      </rPr>
      <t>"</t>
    </r>
    <r>
      <rPr>
        <sz val="11"/>
        <color rgb="FF000000"/>
        <rFont val="Calibri"/>
      </rPr>
      <t xml:space="preserve"> which provides access only to a single directory on the host file system.</t>
    </r>
  </si>
  <si>
    <r>
      <rPr>
        <sz val="11"/>
        <color rgb="FF000000"/>
        <rFont val="Calibri"/>
      </rPr>
      <t>Edit /etc/xinetd.d/tftp file and specify the "-s" parameter in server_args.</t>
    </r>
  </si>
  <si>
    <r>
      <rPr>
        <sz val="11"/>
        <color rgb="FF000000"/>
        <rFont val="Calibri"/>
      </rPr>
      <t>Secure mode limits TFTP requests to a specific directory.  If TFTP is not running in secure mode, it may be able to write to any file or directory and may seriously impair system integrity, confidentiality, and availability.</t>
    </r>
  </si>
  <si>
    <r>
      <rPr>
        <sz val="11"/>
        <color rgb="FF000000"/>
        <rFont val="Calibri"/>
      </rPr>
      <t># grep server_args /etc/xinetd.d/tftp</t>
    </r>
    <r>
      <rPr>
        <sz val="11"/>
        <color rgb="FF000000"/>
        <rFont val="Calibri"/>
      </rPr>
      <t xml:space="preserve">
</t>
    </r>
    <r>
      <rPr>
        <sz val="11"/>
        <color rgb="FF000000"/>
        <rFont val="Calibri"/>
      </rPr>
      <t>If the "-s" parameter is not specified, this is a finding.</t>
    </r>
  </si>
  <si>
    <t>V-848</t>
  </si>
  <si>
    <r>
      <rPr>
        <sz val="11"/>
        <rFont val="Calibri"/>
      </rPr>
      <t>The TFTP daemon must have mode 0755 or less permissive.</t>
    </r>
  </si>
  <si>
    <r>
      <rPr>
        <sz val="11"/>
        <color rgb="FF000000"/>
        <rFont val="Calibri"/>
      </rPr>
      <t>Change the mode of the TFTP daemon.</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chmod 0755 &lt;in.tftpd binary&gt;</t>
    </r>
  </si>
  <si>
    <r>
      <rPr>
        <sz val="11"/>
        <color rgb="FF000000"/>
        <rFont val="Calibri"/>
      </rPr>
      <t>If TFTP runs with the setuid or setgid bit set, it may be able to write to any file or directory and may seriously impair system integrity, confidentiality, and availability.</t>
    </r>
  </si>
  <si>
    <r>
      <rPr>
        <sz val="11"/>
        <color rgb="FF000000"/>
        <rFont val="Calibri"/>
      </rPr>
      <t>Check the mode of the TFTP daemon.</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grep "server " /etc/xinetd.d/tftp</t>
    </r>
    <r>
      <rPr>
        <sz val="11"/>
        <color rgb="FF000000"/>
        <rFont val="Calibri"/>
      </rPr>
      <t xml:space="preserve">
</t>
    </r>
    <r>
      <rPr>
        <sz val="11"/>
        <color rgb="FF000000"/>
        <rFont val="Calibri"/>
      </rPr>
      <t xml:space="preserve"># ls -lL &lt;in.tftpd binary&gt; </t>
    </r>
    <r>
      <rPr>
        <sz val="11"/>
        <color rgb="FF000000"/>
        <rFont val="Calibri"/>
      </rPr>
      <t xml:space="preserve">
</t>
    </r>
    <r>
      <rPr>
        <sz val="11"/>
        <color rgb="FF000000"/>
        <rFont val="Calibri"/>
      </rPr>
      <t>If the mode of the file is more permissive than 0755, this is a finding.</t>
    </r>
  </si>
  <si>
    <t>V-849</t>
  </si>
  <si>
    <r>
      <rPr>
        <sz val="11"/>
        <rFont val="Calibri"/>
      </rPr>
      <t>The TFTP daemon must be configured to vendor specifications, including a dedicated TFTP user account, a non-login shell such as /bin/false, and a home directory owned by the TFTP user.</t>
    </r>
  </si>
  <si>
    <r>
      <rPr>
        <sz val="11"/>
        <color rgb="FF000000"/>
        <rFont val="Calibri"/>
      </rPr>
      <t>Configure TFTP to use a dedicated "tftp" user.</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Create a dedicated "tftp" user account if none exists.</t>
    </r>
    <r>
      <rPr>
        <sz val="11"/>
        <color rgb="FF000000"/>
        <rFont val="Calibri"/>
      </rPr>
      <t xml:space="preserve">
</t>
    </r>
    <r>
      <rPr>
        <sz val="11"/>
        <color rgb="FF000000"/>
        <rFont val="Calibri"/>
      </rPr>
      <t>Assign a non-login shell to the "tftp" user account, such as /bin/false.</t>
    </r>
    <r>
      <rPr>
        <sz val="11"/>
        <color rgb="FF000000"/>
        <rFont val="Calibri"/>
      </rPr>
      <t xml:space="preserve">
</t>
    </r>
    <r>
      <rPr>
        <sz val="11"/>
        <color rgb="FF000000"/>
        <rFont val="Calibri"/>
      </rPr>
      <t>Assign a home directory to the "tftp" user account.</t>
    </r>
    <r>
      <rPr>
        <sz val="11"/>
        <color rgb="FF000000"/>
        <rFont val="Calibri"/>
      </rPr>
      <t xml:space="preserve">
</t>
    </r>
    <r>
      <rPr>
        <sz val="11"/>
        <color rgb="FF000000"/>
        <rFont val="Calibri"/>
      </rPr>
      <t>Edit /etc/xinetd.d/tftp to have "tftp" as the value of the "user" parameter.</t>
    </r>
  </si>
  <si>
    <r>
      <rPr>
        <sz val="11"/>
        <color rgb="FF000000"/>
        <rFont val="Calibri"/>
      </rPr>
      <t>If TFTP has a valid shell, it increases the likelihood someone could log on to the TFTP account and compromise the system.</t>
    </r>
  </si>
  <si>
    <r>
      <rPr>
        <sz val="11"/>
        <color rgb="FF000000"/>
        <rFont val="Calibri"/>
      </rPr>
      <t>Check the /etc/passwd file to determine if TFTP is configured properly.</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Check if TFTP if used.</t>
    </r>
    <r>
      <rPr>
        <sz val="11"/>
        <color rgb="FF000000"/>
        <rFont val="Calibri"/>
      </rPr>
      <t xml:space="preserve">
</t>
    </r>
    <r>
      <rPr>
        <sz val="11"/>
        <color rgb="FF000000"/>
        <rFont val="Calibri"/>
      </rPr>
      <t># grep disable /etc/xinetd.d/tftp</t>
    </r>
    <r>
      <rPr>
        <sz val="11"/>
        <color rgb="FF000000"/>
        <rFont val="Calibri"/>
      </rPr>
      <t xml:space="preserve">
</t>
    </r>
    <r>
      <rPr>
        <sz val="11"/>
        <color rgb="FF000000"/>
        <rFont val="Calibri"/>
      </rPr>
      <t>If the file does not exist or the returned line indicates "yes", then this is not a finding.</t>
    </r>
    <r>
      <rPr>
        <sz val="11"/>
        <color rgb="FF000000"/>
        <rFont val="Calibri"/>
      </rPr>
      <t xml:space="preserve">
</t>
    </r>
    <r>
      <rPr>
        <sz val="11"/>
        <color rgb="FF000000"/>
        <rFont val="Calibri"/>
      </rPr>
      <t>Otherwise, if the returned line indicates "no" then TFTP is enabled and must use a dedicated "tftp" user.</t>
    </r>
    <r>
      <rPr>
        <sz val="11"/>
        <color rgb="FF000000"/>
        <rFont val="Calibri"/>
      </rPr>
      <t xml:space="preserve">
</t>
    </r>
    <r>
      <rPr>
        <sz val="11"/>
        <color rgb="FF000000"/>
        <rFont val="Calibri"/>
      </rPr>
      <t># grep user /etc/xinetd.d/tftp</t>
    </r>
    <r>
      <rPr>
        <sz val="11"/>
        <color rgb="FF000000"/>
        <rFont val="Calibri"/>
      </rPr>
      <t xml:space="preserve">
</t>
    </r>
    <r>
      <rPr>
        <sz val="11"/>
        <color rgb="FF000000"/>
        <rFont val="Calibri"/>
      </rPr>
      <t>If the returned line indicates a user other than the dedicated "tftp" user, this is a finding.</t>
    </r>
    <r>
      <rPr>
        <sz val="11"/>
        <color rgb="FF000000"/>
        <rFont val="Calibri"/>
      </rPr>
      <t xml:space="preserve">
</t>
    </r>
    <r>
      <rPr>
        <sz val="11"/>
        <color rgb="FF000000"/>
        <rFont val="Calibri"/>
      </rPr>
      <t># grep tftp /etc/passwd</t>
    </r>
    <r>
      <rPr>
        <sz val="11"/>
        <color rgb="FF000000"/>
        <rFont val="Calibri"/>
      </rPr>
      <t xml:space="preserve">
</t>
    </r>
    <r>
      <rPr>
        <sz val="11"/>
        <color rgb="FF000000"/>
        <rFont val="Calibri"/>
      </rPr>
      <t>If a "tftp" user account does not exist and TFTP is active, this is a finding.</t>
    </r>
    <r>
      <rPr>
        <sz val="11"/>
        <color rgb="FF000000"/>
        <rFont val="Calibri"/>
      </rPr>
      <t xml:space="preserve">
</t>
    </r>
    <r>
      <rPr>
        <sz val="11"/>
        <color rgb="FF000000"/>
        <rFont val="Calibri"/>
      </rPr>
      <t>Check the user shell for the "tftp" user. If it is not /bin/false or equivalent, this is a finding.</t>
    </r>
    <r>
      <rPr>
        <sz val="11"/>
        <color rgb="FF000000"/>
        <rFont val="Calibri"/>
      </rPr>
      <t xml:space="preserve">
</t>
    </r>
    <r>
      <rPr>
        <sz val="11"/>
        <color rgb="FF000000"/>
        <rFont val="Calibri"/>
      </rPr>
      <t>Check the home directory assigned to the "tftp" user. If no home directory is set, or the directory specified is not dedicated to the use of the TFTP service, this is a finding.</t>
    </r>
  </si>
  <si>
    <t>V-850</t>
  </si>
  <si>
    <r>
      <rPr>
        <sz val="11"/>
        <rFont val="Calibri"/>
      </rPr>
      <t>Any X Windows host must write .Xauthority files.</t>
    </r>
  </si>
  <si>
    <r>
      <rPr>
        <sz val="11"/>
        <color rgb="FF000000"/>
        <rFont val="Calibri"/>
      </rPr>
      <t>Ensure the X Windows host is configured to write .Xauthority files into user home directories. Edit the Xaccess file. Ensure the line writing the .Xauthority file is uncommented.</t>
    </r>
  </si>
  <si>
    <r>
      <rPr>
        <sz val="11"/>
        <color rgb="FF000000"/>
        <rFont val="Calibri"/>
      </rPr>
      <t>.Xauthority files ensure the user is authorized to access specific X Windows host. If .Xauthority files are not used, it may be possible to obtain unauthorized access to the X Windows host.</t>
    </r>
  </si>
  <si>
    <r>
      <rPr>
        <sz val="11"/>
        <color rgb="FF000000"/>
        <rFont val="Calibri"/>
      </rPr>
      <t>Check for .Xauthority or .xauth files being utilized by looking for such files in the home directory of a user.</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find / -name '.xauth*' | more</t>
    </r>
    <r>
      <rPr>
        <sz val="11"/>
        <color rgb="FF000000"/>
        <rFont val="Calibri"/>
      </rPr>
      <t xml:space="preserve">
</t>
    </r>
    <r>
      <rPr>
        <sz val="11"/>
        <color rgb="FF000000"/>
        <rFont val="Calibri"/>
      </rPr>
      <t>If no .xauth files are found in a user's home directory, ensure that Xwindows is not active on the system by performing the command:</t>
    </r>
    <r>
      <rPr>
        <sz val="11"/>
        <color rgb="FF000000"/>
        <rFont val="Calibri"/>
      </rPr>
      <t xml:space="preserve">
</t>
    </r>
    <r>
      <rPr>
        <sz val="11"/>
        <color rgb="FF000000"/>
        <rFont val="Calibri"/>
      </rPr>
      <t># ps -ef | grep X</t>
    </r>
    <r>
      <rPr>
        <sz val="11"/>
        <color rgb="FF000000"/>
        <rFont val="Calibri"/>
      </rPr>
      <t xml:space="preserve">
</t>
    </r>
    <r>
      <rPr>
        <sz val="11"/>
        <color rgb="FF000000"/>
        <rFont val="Calibri"/>
      </rPr>
      <t>If Xwindows is not running, this rule is not applicable.</t>
    </r>
    <r>
      <rPr>
        <sz val="11"/>
        <color rgb="FF000000"/>
        <rFont val="Calibri"/>
      </rPr>
      <t xml:space="preserve">
</t>
    </r>
    <r>
      <rPr>
        <sz val="11"/>
        <color rgb="FF000000"/>
        <rFont val="Calibri"/>
      </rPr>
      <t>If the .Xauthority or .xauth (followed by apparently random characters) files do not exist, ask the SA if the user is using Xwindows.</t>
    </r>
    <r>
      <rPr>
        <sz val="11"/>
        <color rgb="FF000000"/>
        <rFont val="Calibri"/>
      </rPr>
      <t xml:space="preserve">
</t>
    </r>
    <r>
      <rPr>
        <sz val="11"/>
        <color rgb="FF000000"/>
        <rFont val="Calibri"/>
      </rPr>
      <t>If the user is utilizing Xwindows and none of these files exist, this is a finding.</t>
    </r>
  </si>
  <si>
    <t>V-867</t>
  </si>
  <si>
    <r>
      <rPr>
        <sz val="11"/>
        <rFont val="Calibri"/>
      </rPr>
      <t>The Network Information System (NIS) protocol must not be used.</t>
    </r>
  </si>
  <si>
    <r>
      <rPr>
        <sz val="11"/>
        <color rgb="FF000000"/>
        <rFont val="Calibri"/>
      </rPr>
      <t>Disable the use of NIS/NIS+. Use as a replacement Kerberos or LDAP.</t>
    </r>
  </si>
  <si>
    <r>
      <rPr>
        <sz val="11"/>
        <color rgb="FF000000"/>
        <rFont val="Calibri"/>
      </rPr>
      <t>Due to numerous security vulnerabilities existing within NIS, it must not be used.  Possible alternative directory services are NIS+ and LDAP.</t>
    </r>
  </si>
  <si>
    <r>
      <rPr>
        <sz val="11"/>
        <color rgb="FF000000"/>
        <rFont val="Calibri"/>
      </rPr>
      <t>Perform the following to determine if NIS is active on the system:</t>
    </r>
    <r>
      <rPr>
        <sz val="11"/>
        <color rgb="FF000000"/>
        <rFont val="Calibri"/>
      </rPr>
      <t xml:space="preserve">
</t>
    </r>
    <r>
      <rPr>
        <sz val="11"/>
        <color rgb="FF000000"/>
        <rFont val="Calibri"/>
      </rPr>
      <t># ps -ef | grep ypbind</t>
    </r>
    <r>
      <rPr>
        <sz val="11"/>
        <color rgb="FF000000"/>
        <rFont val="Calibri"/>
      </rPr>
      <t xml:space="preserve">
</t>
    </r>
    <r>
      <rPr>
        <sz val="11"/>
        <color rgb="FF000000"/>
        <rFont val="Calibri"/>
      </rPr>
      <t>If NIS is found active on the system, this is a finding.</t>
    </r>
  </si>
  <si>
    <t>V-899</t>
  </si>
  <si>
    <r>
      <rPr>
        <sz val="11"/>
        <rFont val="Calibri"/>
      </rPr>
      <t>All interactive users must be assigned a home directory in the /etc/passwd file.</t>
    </r>
  </si>
  <si>
    <r>
      <rPr>
        <sz val="11"/>
        <color rgb="FF000000"/>
        <rFont val="Calibri"/>
      </rPr>
      <t>Assign a home directory to any user without one.</t>
    </r>
  </si>
  <si>
    <r>
      <rPr>
        <sz val="11"/>
        <color rgb="FF000000"/>
        <rFont val="Calibri"/>
      </rPr>
      <t>If users do not have a valid home directory, there is no place for the storage and control of files they own.</t>
    </r>
  </si>
  <si>
    <r>
      <rPr>
        <sz val="11"/>
        <color rgb="FF000000"/>
        <rFont val="Calibri"/>
      </rPr>
      <t>Use pwck to verify home directory assignments are present.</t>
    </r>
    <r>
      <rPr>
        <sz val="11"/>
        <color rgb="FF000000"/>
        <rFont val="Calibri"/>
      </rPr>
      <t xml:space="preserve">
</t>
    </r>
    <r>
      <rPr>
        <sz val="11"/>
        <color rgb="FF000000"/>
        <rFont val="Calibri"/>
      </rPr>
      <t># pwck</t>
    </r>
    <r>
      <rPr>
        <sz val="11"/>
        <color rgb="FF000000"/>
        <rFont val="Calibri"/>
      </rPr>
      <t xml:space="preserve">
</t>
    </r>
    <r>
      <rPr>
        <sz val="11"/>
        <color rgb="FF000000"/>
        <rFont val="Calibri"/>
      </rPr>
      <t>If any user is not assigned a home directory, this is a finding.</t>
    </r>
  </si>
  <si>
    <t>V-900</t>
  </si>
  <si>
    <r>
      <rPr>
        <sz val="11"/>
        <rFont val="Calibri"/>
      </rPr>
      <t>All interactive user home directories defined in the /etc/passwd file must exist.</t>
    </r>
  </si>
  <si>
    <r>
      <rPr>
        <sz val="11"/>
        <color rgb="FF000000"/>
        <rFont val="Calibri"/>
      </rPr>
      <t>If a user has no home directory, determine why. If possible, delete accounts without a home directory. If the account is valid, then create the home directory using the appropriate system administration utility or manually.</t>
    </r>
    <r>
      <rPr>
        <sz val="11"/>
        <color rgb="FF000000"/>
        <rFont val="Calibri"/>
      </rPr>
      <t xml:space="preserve">
</t>
    </r>
    <r>
      <rPr>
        <sz val="11"/>
        <color rgb="FF000000"/>
        <rFont val="Calibri"/>
      </rPr>
      <t>For instance: mkdir directoryname; copy the skeleton files into the directory; chown accountname for the new directory and the skeleton files. Document all changes.</t>
    </r>
  </si>
  <si>
    <r>
      <rPr>
        <sz val="11"/>
        <color rgb="FF000000"/>
        <rFont val="Calibri"/>
      </rPr>
      <t>If a user has a home directory defined that does not exist, the user may be given the / directory, by default, as the current working directory upon logon.  This could create a Denial of Service because the user would not be able to perform useful tasks in this location.</t>
    </r>
  </si>
  <si>
    <r>
      <rPr>
        <sz val="11"/>
        <color rgb="FF000000"/>
        <rFont val="Calibri"/>
      </rPr>
      <t>Use pwck to verify assigned home directories exist.</t>
    </r>
    <r>
      <rPr>
        <sz val="11"/>
        <color rgb="FF000000"/>
        <rFont val="Calibri"/>
      </rPr>
      <t xml:space="preserve">
</t>
    </r>
    <r>
      <rPr>
        <sz val="11"/>
        <color rgb="FF000000"/>
        <rFont val="Calibri"/>
      </rPr>
      <t># pwck</t>
    </r>
    <r>
      <rPr>
        <sz val="11"/>
        <color rgb="FF000000"/>
        <rFont val="Calibri"/>
      </rPr>
      <t xml:space="preserve">
</t>
    </r>
    <r>
      <rPr>
        <sz val="11"/>
        <color rgb="FF000000"/>
        <rFont val="Calibri"/>
      </rPr>
      <t>If any user's assigned home directory does not exist, this is a finding.</t>
    </r>
  </si>
  <si>
    <t>V-901</t>
  </si>
  <si>
    <r>
      <rPr>
        <sz val="11"/>
        <rFont val="Calibri"/>
      </rPr>
      <t>All user home directories must have mode 0750 or less permissive.</t>
    </r>
  </si>
  <si>
    <r>
      <rPr>
        <sz val="11"/>
        <color rgb="FF000000"/>
        <rFont val="Calibri"/>
      </rPr>
      <t>Change the mode of user home directories to 0750 or less permissive.</t>
    </r>
    <r>
      <rPr>
        <sz val="11"/>
        <color rgb="FF000000"/>
        <rFont val="Calibri"/>
      </rPr>
      <t xml:space="preserve">
</t>
    </r>
    <r>
      <rPr>
        <sz val="11"/>
        <color rgb="FF000000"/>
        <rFont val="Calibri"/>
      </rPr>
      <t>Procedure (example):</t>
    </r>
    <r>
      <rPr>
        <sz val="11"/>
        <color rgb="FF000000"/>
        <rFont val="Calibri"/>
      </rPr>
      <t xml:space="preserve">
</t>
    </r>
    <r>
      <rPr>
        <sz val="11"/>
        <color rgb="FF000000"/>
        <rFont val="Calibri"/>
      </rPr>
      <t># chmod 0750 &lt;home directory&gt;</t>
    </r>
    <r>
      <rPr>
        <sz val="11"/>
        <color rgb="FF000000"/>
        <rFont val="Calibri"/>
      </rPr>
      <t xml:space="preserve">
</t>
    </r>
    <r>
      <rPr>
        <sz val="11"/>
        <color rgb="FF000000"/>
        <rFont val="Calibri"/>
      </rPr>
      <t>Note: Application directories are allowed and may need 0755 permissions (or greater) for correct operation.</t>
    </r>
  </si>
  <si>
    <r>
      <rPr>
        <sz val="11"/>
        <color rgb="FF000000"/>
        <rFont val="Calibri"/>
      </rPr>
      <t>Excessive permissions on home directories allow unauthorized access to user files.</t>
    </r>
  </si>
  <si>
    <r>
      <rPr>
        <sz val="11"/>
        <color rgb="FF000000"/>
        <rFont val="Calibri"/>
      </rPr>
      <t>Check the home directory mode of each user in /etc/passwd.</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cut -d: -f6 /etc/passwd|sort|uniq|xargs -n1 ls -ld</t>
    </r>
    <r>
      <rPr>
        <sz val="11"/>
        <color rgb="FF000000"/>
        <rFont val="Calibri"/>
      </rPr>
      <t xml:space="preserve">
</t>
    </r>
    <r>
      <rPr>
        <sz val="11"/>
        <color rgb="FF000000"/>
        <rFont val="Calibri"/>
      </rPr>
      <t>If a user home directory's mode is more permissive than 0750, this is a finding.</t>
    </r>
    <r>
      <rPr>
        <sz val="11"/>
        <color rgb="FF000000"/>
        <rFont val="Calibri"/>
      </rPr>
      <t xml:space="preserve">
</t>
    </r>
    <r>
      <rPr>
        <sz val="11"/>
        <color rgb="FF000000"/>
        <rFont val="Calibri"/>
      </rPr>
      <t>Note: Application directories are allowed and may need 0755 permissions (or greater) for correct operation.</t>
    </r>
  </si>
  <si>
    <t>V-902</t>
  </si>
  <si>
    <r>
      <rPr>
        <sz val="11"/>
        <rFont val="Calibri"/>
      </rPr>
      <t>All interactive user home directories must be owned by their respective users.</t>
    </r>
  </si>
  <si>
    <r>
      <rPr>
        <sz val="11"/>
        <color rgb="FF000000"/>
        <rFont val="Calibri"/>
      </rPr>
      <t>Change the owner of a user's home directory to its assigned user.</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chown &lt;user&gt; &lt;home directory&gt;</t>
    </r>
  </si>
  <si>
    <r>
      <rPr>
        <sz val="11"/>
        <color rgb="FF000000"/>
        <rFont val="Calibri"/>
      </rPr>
      <t>If users do not own their home directories, unauthorized users could access user files.</t>
    </r>
  </si>
  <si>
    <r>
      <rPr>
        <sz val="11"/>
        <color rgb="FF000000"/>
        <rFont val="Calibri"/>
      </rPr>
      <t>Check the ownership of each user home directory listed in the /etc/passwd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xml:space="preserve"># cut -d : -f 6 /etc/passwd | xargs -n1 ls -ld </t>
    </r>
    <r>
      <rPr>
        <sz val="11"/>
        <color rgb="FF000000"/>
        <rFont val="Calibri"/>
      </rPr>
      <t xml:space="preserve">
</t>
    </r>
    <r>
      <rPr>
        <sz val="11"/>
        <color rgb="FF000000"/>
        <rFont val="Calibri"/>
      </rPr>
      <t>If any user home directory is not owned by the assigned user, this is a finding.</t>
    </r>
  </si>
  <si>
    <t>V-903</t>
  </si>
  <si>
    <r>
      <rPr>
        <sz val="11"/>
        <rFont val="Calibri"/>
      </rPr>
      <t>All interactive user home directories must be group-owned by the home directory owner</t>
    </r>
    <r>
      <rPr>
        <sz val="11"/>
        <color rgb="FF000000"/>
        <rFont val="Calibri"/>
      </rPr>
      <t>'</t>
    </r>
    <r>
      <rPr>
        <sz val="11"/>
        <color rgb="FF000000"/>
        <rFont val="Calibri"/>
      </rPr>
      <t>s primary group.</t>
    </r>
  </si>
  <si>
    <r>
      <rPr>
        <sz val="11"/>
        <color rgb="FF000000"/>
        <rFont val="Calibri"/>
      </rPr>
      <t>Change the group-owner for user home directories to the primary group of the assigned user.</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Find the primary group of the user (GID) which is the fourth field of the user entry in /etc/passwd.</t>
    </r>
    <r>
      <rPr>
        <sz val="11"/>
        <color rgb="FF000000"/>
        <rFont val="Calibri"/>
      </rPr>
      <t xml:space="preserve">
</t>
    </r>
    <r>
      <rPr>
        <sz val="11"/>
        <color rgb="FF000000"/>
        <rFont val="Calibri"/>
      </rPr>
      <t># chgrp &lt;GID&gt; &lt;user home directory&gt;</t>
    </r>
    <r>
      <rPr>
        <sz val="11"/>
        <color rgb="FF000000"/>
        <rFont val="Calibri"/>
      </rPr>
      <t xml:space="preserve">
</t>
    </r>
    <r>
      <rPr>
        <sz val="11"/>
        <color rgb="FF000000"/>
        <rFont val="Calibri"/>
      </rPr>
      <t>Document all changes.</t>
    </r>
  </si>
  <si>
    <r>
      <rPr>
        <sz val="11"/>
        <color rgb="FF000000"/>
        <rFont val="Calibri"/>
      </rPr>
      <t>If the Group Identifier (GID) of the home directory is not the same as the GID of the user, this would allow unauthorized access to files.</t>
    </r>
  </si>
  <si>
    <r>
      <rPr>
        <sz val="11"/>
        <color rgb="FF000000"/>
        <rFont val="Calibri"/>
      </rPr>
      <t>Check the group ownership for each user in the /etc/passwd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xml:space="preserve"># cut -d : -f 6 /etc/passwd | xargs -n1 ls -ld </t>
    </r>
    <r>
      <rPr>
        <sz val="11"/>
        <color rgb="FF000000"/>
        <rFont val="Calibri"/>
      </rPr>
      <t xml:space="preserve">
</t>
    </r>
    <r>
      <rPr>
        <sz val="11"/>
        <color rgb="FF000000"/>
        <rFont val="Calibri"/>
      </rPr>
      <t>If any user home directory is not group-owned by the assigned user's primary group, this is a finding. Home directories for application accounts requiring different group ownership must be documented using site-defined procedures.</t>
    </r>
  </si>
  <si>
    <t>V-904</t>
  </si>
  <si>
    <r>
      <rPr>
        <sz val="11"/>
        <rFont val="Calibri"/>
      </rPr>
      <t>All local initialization files must be owned by the home directorys user or root.</t>
    </r>
  </si>
  <si>
    <r>
      <rPr>
        <sz val="11"/>
        <color rgb="FF000000"/>
        <rFont val="Calibri"/>
      </rPr>
      <t>Change the ownership of the startup and login files in the user's directory to the user or root, as appropriate.</t>
    </r>
    <r>
      <rPr>
        <sz val="11"/>
        <color rgb="FF000000"/>
        <rFont val="Calibri"/>
      </rPr>
      <t xml:space="preserve">
</t>
    </r>
    <r>
      <rPr>
        <sz val="11"/>
        <color rgb="FF000000"/>
        <rFont val="Calibri"/>
      </rPr>
      <t>Examine each user's home directory and verify all filenames beginning with "." are owned by the owner of the directory or root.</t>
    </r>
    <r>
      <rPr>
        <sz val="11"/>
        <color rgb="FF000000"/>
        <rFont val="Calibri"/>
      </rPr>
      <t xml:space="preserve">
</t>
    </r>
    <r>
      <rPr>
        <sz val="11"/>
        <color rgb="FF000000"/>
        <rFont val="Calibri"/>
      </rPr>
      <t xml:space="preserve">If they are not, use the chown command to change the owner to the user and research the reasons why the owners were not assigned as required. </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chown username .filename</t>
    </r>
    <r>
      <rPr>
        <sz val="11"/>
        <color rgb="FF000000"/>
        <rFont val="Calibri"/>
      </rPr>
      <t xml:space="preserve">
</t>
    </r>
    <r>
      <rPr>
        <sz val="11"/>
        <color rgb="FF000000"/>
        <rFont val="Calibri"/>
      </rPr>
      <t>Document all changes.</t>
    </r>
  </si>
  <si>
    <r>
      <rPr>
        <sz val="11"/>
        <color rgb="FF000000"/>
        <rFont val="Calibri"/>
      </rPr>
      <t>Local initialization files are used to configure the user's shell environment upon login. Malicious modification of these files could compromise accounts upon logon.</t>
    </r>
  </si>
  <si>
    <r>
      <rPr>
        <sz val="11"/>
        <color rgb="FF000000"/>
        <rFont val="Calibri"/>
      </rPr>
      <t>NOTE: The following commands must be run in the BASH shell.</t>
    </r>
    <r>
      <rPr>
        <sz val="11"/>
        <color rgb="FF000000"/>
        <rFont val="Calibri"/>
      </rPr>
      <t xml:space="preserve">
</t>
    </r>
    <r>
      <rPr>
        <sz val="11"/>
        <color rgb="FF000000"/>
        <rFont val="Calibri"/>
      </rPr>
      <t>Check the ownership of local initialization files.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-al /&lt;usershomedirectory&gt;/.login</t>
    </r>
    <r>
      <rPr>
        <sz val="11"/>
        <color rgb="FF000000"/>
        <rFont val="Calibri"/>
      </rPr>
      <t xml:space="preserve">
</t>
    </r>
    <r>
      <rPr>
        <sz val="11"/>
        <color rgb="FF000000"/>
        <rFont val="Calibri"/>
      </rPr>
      <t># ls -al /&lt;usershomedirectory&gt;/.cshrc</t>
    </r>
    <r>
      <rPr>
        <sz val="11"/>
        <color rgb="FF000000"/>
        <rFont val="Calibri"/>
      </rPr>
      <t xml:space="preserve">
</t>
    </r>
    <r>
      <rPr>
        <sz val="11"/>
        <color rgb="FF000000"/>
        <rFont val="Calibri"/>
      </rPr>
      <t># ls -al /&lt;usershomedirectory&gt;/.logout</t>
    </r>
    <r>
      <rPr>
        <sz val="11"/>
        <color rgb="FF000000"/>
        <rFont val="Calibri"/>
      </rPr>
      <t xml:space="preserve">
</t>
    </r>
    <r>
      <rPr>
        <sz val="11"/>
        <color rgb="FF000000"/>
        <rFont val="Calibri"/>
      </rPr>
      <t># ls -al /&lt;usershomedirectory&gt;/.profile</t>
    </r>
    <r>
      <rPr>
        <sz val="11"/>
        <color rgb="FF000000"/>
        <rFont val="Calibri"/>
      </rPr>
      <t xml:space="preserve">
</t>
    </r>
    <r>
      <rPr>
        <sz val="11"/>
        <color rgb="FF000000"/>
        <rFont val="Calibri"/>
      </rPr>
      <t># ls -al /&lt;usershomedirectory&gt;/.bash_profile</t>
    </r>
    <r>
      <rPr>
        <sz val="11"/>
        <color rgb="FF000000"/>
        <rFont val="Calibri"/>
      </rPr>
      <t xml:space="preserve">
</t>
    </r>
    <r>
      <rPr>
        <sz val="11"/>
        <color rgb="FF000000"/>
        <rFont val="Calibri"/>
      </rPr>
      <t># ls -al /&lt;usershomedirectory&gt;/.bashrc</t>
    </r>
    <r>
      <rPr>
        <sz val="11"/>
        <color rgb="FF000000"/>
        <rFont val="Calibri"/>
      </rPr>
      <t xml:space="preserve">
</t>
    </r>
    <r>
      <rPr>
        <sz val="11"/>
        <color rgb="FF000000"/>
        <rFont val="Calibri"/>
      </rPr>
      <t># ls -al /&lt;usershomedirectory&gt;/.bash_logout</t>
    </r>
    <r>
      <rPr>
        <sz val="11"/>
        <color rgb="FF000000"/>
        <rFont val="Calibri"/>
      </rPr>
      <t xml:space="preserve">
</t>
    </r>
    <r>
      <rPr>
        <sz val="11"/>
        <color rgb="FF000000"/>
        <rFont val="Calibri"/>
      </rPr>
      <t># ls -al /&lt;usershomedirectory&gt;/.env</t>
    </r>
    <r>
      <rPr>
        <sz val="11"/>
        <color rgb="FF000000"/>
        <rFont val="Calibri"/>
      </rPr>
      <t xml:space="preserve">
</t>
    </r>
    <r>
      <rPr>
        <sz val="11"/>
        <color rgb="FF000000"/>
        <rFont val="Calibri"/>
      </rPr>
      <t># ls -al /&lt;usershomedirectory&gt;/.dtprofile</t>
    </r>
    <r>
      <rPr>
        <sz val="11"/>
        <color rgb="FF000000"/>
        <rFont val="Calibri"/>
      </rPr>
      <t xml:space="preserve">
</t>
    </r>
    <r>
      <rPr>
        <sz val="11"/>
        <color rgb="FF000000"/>
        <rFont val="Calibri"/>
      </rPr>
      <t># ls -al /&lt;usershomedirectory&gt;/.dispatch</t>
    </r>
    <r>
      <rPr>
        <sz val="11"/>
        <color rgb="FF000000"/>
        <rFont val="Calibri"/>
      </rPr>
      <t xml:space="preserve">
</t>
    </r>
    <r>
      <rPr>
        <sz val="11"/>
        <color rgb="FF000000"/>
        <rFont val="Calibri"/>
      </rPr>
      <t># ls -al /&lt;usershomedirectory&gt;/.emacs</t>
    </r>
    <r>
      <rPr>
        <sz val="11"/>
        <color rgb="FF000000"/>
        <rFont val="Calibri"/>
      </rPr>
      <t xml:space="preserve">
</t>
    </r>
    <r>
      <rPr>
        <sz val="11"/>
        <color rgb="FF000000"/>
        <rFont val="Calibri"/>
      </rPr>
      <t># ls -al /&lt;usershomedirectory&gt;/.exrc</t>
    </r>
    <r>
      <rPr>
        <sz val="11"/>
        <color rgb="FF000000"/>
        <rFont val="Calibri"/>
      </rPr>
      <t xml:space="preserve">
</t>
    </r>
    <r>
      <rPr>
        <sz val="11"/>
        <color rgb="FF000000"/>
        <rFont val="Calibri"/>
      </rPr>
      <t># find /&lt;usershomedirectory&gt;/.dt ! -fstype nfs ! -user &lt;username&gt; -exec ls -ld {} \;</t>
    </r>
    <r>
      <rPr>
        <sz val="11"/>
        <color rgb="FF000000"/>
        <rFont val="Calibri"/>
      </rPr>
      <t xml:space="preserve">
</t>
    </r>
    <r>
      <rPr>
        <sz val="11"/>
        <color rgb="FF000000"/>
        <rFont val="Calibri"/>
      </rPr>
      <t>If local initialization files are not owned by the home directory's user, this is a finding.</t>
    </r>
  </si>
  <si>
    <t>V-905</t>
  </si>
  <si>
    <r>
      <rPr>
        <sz val="11"/>
        <rFont val="Calibri"/>
      </rPr>
      <t>All local initialization files must have mode 0740 or less permissive.</t>
    </r>
  </si>
  <si>
    <r>
      <rPr>
        <sz val="11"/>
        <color rgb="FF000000"/>
        <rFont val="Calibri"/>
      </rPr>
      <t xml:space="preserve">Ensure user startup files have permissions of 0740 or more restrictive. Examine each user's home directory and verify all file names beginning with "." have access permissions of 0740 or more restrictive. If they do not, use the chmod command to correct the vulnerability. </t>
    </r>
    <r>
      <rPr>
        <sz val="11"/>
        <color rgb="FF000000"/>
        <rFont val="Calibri"/>
      </rPr>
      <t xml:space="preserve">
</t>
    </r>
    <r>
      <rPr>
        <sz val="11"/>
        <color rgb="FF000000"/>
        <rFont val="Calibri"/>
      </rPr>
      <t xml:space="preserve">Procedure: </t>
    </r>
    <r>
      <rPr>
        <sz val="11"/>
        <color rgb="FF000000"/>
        <rFont val="Calibri"/>
      </rPr>
      <t xml:space="preserve">
</t>
    </r>
    <r>
      <rPr>
        <sz val="11"/>
        <color rgb="FF000000"/>
        <rFont val="Calibri"/>
      </rPr>
      <t xml:space="preserve"># chmod 0740 .filename </t>
    </r>
    <r>
      <rPr>
        <sz val="11"/>
        <color rgb="FF000000"/>
        <rFont val="Calibri"/>
      </rPr>
      <t xml:space="preserve">
</t>
    </r>
    <r>
      <rPr>
        <sz val="11"/>
        <color rgb="FF000000"/>
        <rFont val="Calibri"/>
      </rPr>
      <t>Note: The period is part of the file name and is required.</t>
    </r>
  </si>
  <si>
    <r>
      <rPr>
        <sz val="11"/>
        <color rgb="FF000000"/>
        <rFont val="Calibri"/>
      </rPr>
      <t>Local initialization files are used to configure the user's shell environment upon login.  Malicious modification of these files could compromise accounts upon logon.</t>
    </r>
  </si>
  <si>
    <r>
      <rPr>
        <sz val="11"/>
        <color rgb="FF000000"/>
        <rFont val="Calibri"/>
      </rPr>
      <t>Check the modes of local initialization files.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-al /&lt;usershomedirectory&gt;/.bashrc</t>
    </r>
    <r>
      <rPr>
        <sz val="11"/>
        <color rgb="FF000000"/>
        <rFont val="Calibri"/>
      </rPr>
      <t xml:space="preserve">
</t>
    </r>
    <r>
      <rPr>
        <sz val="11"/>
        <color rgb="FF000000"/>
        <rFont val="Calibri"/>
      </rPr>
      <t># ls -al /&lt;usershomedirectory&gt;/.bash_login</t>
    </r>
    <r>
      <rPr>
        <sz val="11"/>
        <color rgb="FF000000"/>
        <rFont val="Calibri"/>
      </rPr>
      <t xml:space="preserve">
</t>
    </r>
    <r>
      <rPr>
        <sz val="11"/>
        <color rgb="FF000000"/>
        <rFont val="Calibri"/>
      </rPr>
      <t># ls -al /&lt;usershomedirectory&gt;/.bash_logout</t>
    </r>
    <r>
      <rPr>
        <sz val="11"/>
        <color rgb="FF000000"/>
        <rFont val="Calibri"/>
      </rPr>
      <t xml:space="preserve">
</t>
    </r>
    <r>
      <rPr>
        <sz val="11"/>
        <color rgb="FF000000"/>
        <rFont val="Calibri"/>
      </rPr>
      <t># ls -al /&lt;usershomedirectory&gt;/.bash_profile</t>
    </r>
    <r>
      <rPr>
        <sz val="11"/>
        <color rgb="FF000000"/>
        <rFont val="Calibri"/>
      </rPr>
      <t xml:space="preserve">
</t>
    </r>
    <r>
      <rPr>
        <sz val="11"/>
        <color rgb="FF000000"/>
        <rFont val="Calibri"/>
      </rPr>
      <t># ls -al /&lt;usershomedirectory&gt;/.cshrc</t>
    </r>
    <r>
      <rPr>
        <sz val="11"/>
        <color rgb="FF000000"/>
        <rFont val="Calibri"/>
      </rPr>
      <t xml:space="preserve">
</t>
    </r>
    <r>
      <rPr>
        <sz val="11"/>
        <color rgb="FF000000"/>
        <rFont val="Calibri"/>
      </rPr>
      <t># ls -al /&lt;usershomedirectory&gt;/.kshrc</t>
    </r>
    <r>
      <rPr>
        <sz val="11"/>
        <color rgb="FF000000"/>
        <rFont val="Calibri"/>
      </rPr>
      <t xml:space="preserve">
</t>
    </r>
    <r>
      <rPr>
        <sz val="11"/>
        <color rgb="FF000000"/>
        <rFont val="Calibri"/>
      </rPr>
      <t># ls -al /&lt;usershomedirectory&gt;/.login</t>
    </r>
    <r>
      <rPr>
        <sz val="11"/>
        <color rgb="FF000000"/>
        <rFont val="Calibri"/>
      </rPr>
      <t xml:space="preserve">
</t>
    </r>
    <r>
      <rPr>
        <sz val="11"/>
        <color rgb="FF000000"/>
        <rFont val="Calibri"/>
      </rPr>
      <t># ls -al /&lt;usershomedirectory&gt;/.logout</t>
    </r>
    <r>
      <rPr>
        <sz val="11"/>
        <color rgb="FF000000"/>
        <rFont val="Calibri"/>
      </rPr>
      <t xml:space="preserve">
</t>
    </r>
    <r>
      <rPr>
        <sz val="11"/>
        <color rgb="FF000000"/>
        <rFont val="Calibri"/>
      </rPr>
      <t># ls -al /&lt;usershomedirectory&gt;/.profile</t>
    </r>
    <r>
      <rPr>
        <sz val="11"/>
        <color rgb="FF000000"/>
        <rFont val="Calibri"/>
      </rPr>
      <t xml:space="preserve">
</t>
    </r>
    <r>
      <rPr>
        <sz val="11"/>
        <color rgb="FF000000"/>
        <rFont val="Calibri"/>
      </rPr>
      <t># ls -al /&lt;usershomedirectory&gt;/.tcshrc</t>
    </r>
    <r>
      <rPr>
        <sz val="11"/>
        <color rgb="FF000000"/>
        <rFont val="Calibri"/>
      </rPr>
      <t xml:space="preserve">
</t>
    </r>
    <r>
      <rPr>
        <sz val="11"/>
        <color rgb="FF000000"/>
        <rFont val="Calibri"/>
      </rPr>
      <t># ls -al /&lt;usershomedirectory&gt;/.env</t>
    </r>
    <r>
      <rPr>
        <sz val="11"/>
        <color rgb="FF000000"/>
        <rFont val="Calibri"/>
      </rPr>
      <t xml:space="preserve">
</t>
    </r>
    <r>
      <rPr>
        <sz val="11"/>
        <color rgb="FF000000"/>
        <rFont val="Calibri"/>
      </rPr>
      <t># ls -al /&lt;usershomedirectory&gt;/.dtprofile (permissions should be 0755)</t>
    </r>
    <r>
      <rPr>
        <sz val="11"/>
        <color rgb="FF000000"/>
        <rFont val="Calibri"/>
      </rPr>
      <t xml:space="preserve">
</t>
    </r>
    <r>
      <rPr>
        <sz val="11"/>
        <color rgb="FF000000"/>
        <rFont val="Calibri"/>
      </rPr>
      <t># ls -al /&lt;usershomedirectory&gt;/.dispatch</t>
    </r>
    <r>
      <rPr>
        <sz val="11"/>
        <color rgb="FF000000"/>
        <rFont val="Calibri"/>
      </rPr>
      <t xml:space="preserve">
</t>
    </r>
    <r>
      <rPr>
        <sz val="11"/>
        <color rgb="FF000000"/>
        <rFont val="Calibri"/>
      </rPr>
      <t># ls -al /&lt;usershomedirectory&gt;/.emacs</t>
    </r>
    <r>
      <rPr>
        <sz val="11"/>
        <color rgb="FF000000"/>
        <rFont val="Calibri"/>
      </rPr>
      <t xml:space="preserve">
</t>
    </r>
    <r>
      <rPr>
        <sz val="11"/>
        <color rgb="FF000000"/>
        <rFont val="Calibri"/>
      </rPr>
      <t># ls -al /&lt;usershomedirectory&gt;/.exrc</t>
    </r>
    <r>
      <rPr>
        <sz val="11"/>
        <color rgb="FF000000"/>
        <rFont val="Calibri"/>
      </rPr>
      <t xml:space="preserve">
</t>
    </r>
    <r>
      <rPr>
        <sz val="11"/>
        <color rgb="FF000000"/>
        <rFont val="Calibri"/>
      </rPr>
      <t># find /&lt;usershomedirectory&gt;/.dt ! -fstype nfs \( -perm -0002 -o -perm -0020 \) -exec ls -ld {} \; (permissions not to be more</t>
    </r>
    <r>
      <rPr>
        <sz val="11"/>
        <color rgb="FF000000"/>
        <rFont val="Calibri"/>
      </rPr>
      <t xml:space="preserve">
</t>
    </r>
    <r>
      <rPr>
        <sz val="11"/>
        <color rgb="FF000000"/>
        <rFont val="Calibri"/>
      </rPr>
      <t>permissive than 0755)</t>
    </r>
    <r>
      <rPr>
        <sz val="11"/>
        <color rgb="FF000000"/>
        <rFont val="Calibri"/>
      </rPr>
      <t xml:space="preserve">
</t>
    </r>
    <r>
      <rPr>
        <sz val="11"/>
        <color rgb="FF000000"/>
        <rFont val="Calibri"/>
      </rPr>
      <t>If local initialization files are more permissive than 0740 or the .dt directory is more permissive than 0755 or the .dtprofile file is more permissive than 0755, this is a finding.</t>
    </r>
  </si>
  <si>
    <t>V-906</t>
  </si>
  <si>
    <r>
      <rPr>
        <sz val="11"/>
        <rFont val="Calibri"/>
      </rPr>
      <t>All run control scripts must have mode 0755 or less permissive.</t>
    </r>
  </si>
  <si>
    <r>
      <rPr>
        <sz val="11"/>
        <color rgb="FF000000"/>
        <rFont val="Calibri"/>
      </rPr>
      <t>Ensure all system startup files have mode 0755 or less permissive. Examine the "rc" files, and all files in the rc1.d (rc2.d, and so on) directories, and in the /etc/init.d directory to ensure they are not world-writable. If they are world-writable, use the chmod command to correct the vulnerability and research why they are world-writable.</t>
    </r>
    <r>
      <rPr>
        <sz val="11"/>
        <color rgb="FF000000"/>
        <rFont val="Calibri"/>
      </rPr>
      <t xml:space="preserve">
</t>
    </r>
    <r>
      <rPr>
        <sz val="11"/>
        <color rgb="FF000000"/>
        <rFont val="Calibri"/>
      </rPr>
      <t xml:space="preserve">Procedure: </t>
    </r>
    <r>
      <rPr>
        <sz val="11"/>
        <color rgb="FF000000"/>
        <rFont val="Calibri"/>
      </rPr>
      <t xml:space="preserve">
</t>
    </r>
    <r>
      <rPr>
        <sz val="11"/>
        <color rgb="FF000000"/>
        <rFont val="Calibri"/>
      </rPr>
      <t># chmod 755 &lt;startup file&gt;</t>
    </r>
  </si>
  <si>
    <r>
      <rPr>
        <sz val="11"/>
        <color rgb="FF000000"/>
        <rFont val="Calibri"/>
      </rPr>
      <t>If the startup files are writable by other users, they could modify the startup files to insert malicious commands into the startup files.</t>
    </r>
  </si>
  <si>
    <r>
      <rPr>
        <sz val="11"/>
        <color rgb="FF000000"/>
        <rFont val="Calibri"/>
      </rPr>
      <t>Check run control script modes.</t>
    </r>
    <r>
      <rPr>
        <sz val="11"/>
        <color rgb="FF000000"/>
        <rFont val="Calibri"/>
      </rPr>
      <t xml:space="preserve">
</t>
    </r>
    <r>
      <rPr>
        <sz val="11"/>
        <color rgb="FF000000"/>
        <rFont val="Calibri"/>
      </rPr>
      <t># cd /etc</t>
    </r>
    <r>
      <rPr>
        <sz val="11"/>
        <color rgb="FF000000"/>
        <rFont val="Calibri"/>
      </rPr>
      <t xml:space="preserve">
</t>
    </r>
    <r>
      <rPr>
        <sz val="11"/>
        <color rgb="FF000000"/>
        <rFont val="Calibri"/>
      </rPr>
      <t># ls -lL rc*</t>
    </r>
    <r>
      <rPr>
        <sz val="11"/>
        <color rgb="FF000000"/>
        <rFont val="Calibri"/>
      </rPr>
      <t xml:space="preserve">
</t>
    </r>
    <r>
      <rPr>
        <sz val="11"/>
        <color rgb="FF000000"/>
        <rFont val="Calibri"/>
      </rPr>
      <t># cd /etc/init.d</t>
    </r>
    <r>
      <rPr>
        <sz val="11"/>
        <color rgb="FF000000"/>
        <rFont val="Calibri"/>
      </rPr>
      <t xml:space="preserve">
</t>
    </r>
    <r>
      <rPr>
        <sz val="11"/>
        <color rgb="FF000000"/>
        <rFont val="Calibri"/>
      </rPr>
      <t># ls -l</t>
    </r>
    <r>
      <rPr>
        <sz val="11"/>
        <color rgb="FF000000"/>
        <rFont val="Calibri"/>
      </rPr>
      <t xml:space="preserve">
</t>
    </r>
    <r>
      <rPr>
        <sz val="11"/>
        <color rgb="FF000000"/>
        <rFont val="Calibri"/>
      </rPr>
      <t>If any run control script has a mode more permissive than 0755, this is a finding.</t>
    </r>
  </si>
  <si>
    <t>V-907</t>
  </si>
  <si>
    <r>
      <rPr>
        <sz val="11"/>
        <rFont val="Calibri"/>
      </rPr>
      <t>Run control scripts executable search paths must contain only authorized paths.</t>
    </r>
  </si>
  <si>
    <r>
      <rPr>
        <sz val="11"/>
        <color rgb="FF000000"/>
        <rFont val="Calibri"/>
      </rPr>
      <t xml:space="preserve">Edit the run control script and remove any relative path entries from the executable search path variable that are not documented with the ISSO.   </t>
    </r>
    <r>
      <rPr>
        <sz val="11"/>
        <color rgb="FF000000"/>
        <rFont val="Calibri"/>
      </rPr>
      <t xml:space="preserve">
</t>
    </r>
    <r>
      <rPr>
        <sz val="11"/>
        <color rgb="FF000000"/>
        <rFont val="Calibri"/>
      </rPr>
      <t>Edit the run control script and remove any empty entry that is defined.</t>
    </r>
  </si>
  <si>
    <r>
      <rPr>
        <sz val="11"/>
        <color rgb="FF000000"/>
        <rFont val="Calibri"/>
      </rPr>
      <t>The executable search path (typically the PATH environment variable) contains a list of directories for the shell to search to find executables. If this path includes the current working directory or other relative paths, executables in these directories may be executed instead of system commands. This variable is formatted as a colon-separated list of directories. If there is an empty entry, such as a leading or trailing colon, two consecutive colons, or a single period, this is interpreted as the current working directory. Paths starting with a slash (/) are absolute paths.</t>
    </r>
  </si>
  <si>
    <r>
      <rPr>
        <sz val="11"/>
        <color rgb="FF000000"/>
        <rFont val="Calibri"/>
      </rPr>
      <t>Verify run control scripts' library search paths.</t>
    </r>
    <r>
      <rPr>
        <sz val="11"/>
        <color rgb="FF000000"/>
        <rFont val="Calibri"/>
      </rPr>
      <t xml:space="preserve">
</t>
    </r>
    <r>
      <rPr>
        <sz val="11"/>
        <color rgb="FF000000"/>
        <rFont val="Calibri"/>
      </rPr>
      <t># grep -r '\bPATH\b' /etc/rc* /etc/init.d</t>
    </r>
    <r>
      <rPr>
        <sz val="11"/>
        <color rgb="FF000000"/>
        <rFont val="Calibri"/>
      </rPr>
      <t xml:space="preserve">
</t>
    </r>
    <r>
      <rPr>
        <sz val="11"/>
        <color rgb="FF000000"/>
        <rFont val="Calibri"/>
      </rPr>
      <t>This variable is formatted as a colon-separated list of directories.</t>
    </r>
    <r>
      <rPr>
        <sz val="11"/>
        <color rgb="FF000000"/>
        <rFont val="Calibri"/>
      </rPr>
      <t xml:space="preserve">
</t>
    </r>
    <r>
      <rPr>
        <sz val="11"/>
        <color rgb="FF000000"/>
        <rFont val="Calibri"/>
      </rPr>
      <t>Relative path entries must be documented with the ISSO.</t>
    </r>
    <r>
      <rPr>
        <sz val="11"/>
        <color rgb="FF000000"/>
        <rFont val="Calibri"/>
      </rPr>
      <t xml:space="preserve">
</t>
    </r>
    <r>
      <rPr>
        <sz val="11"/>
        <color rgb="FF000000"/>
        <rFont val="Calibri"/>
      </rPr>
      <t>If there is an empty entry, such as a leading or trailing colon, or two consecutive colons, this is a finding.</t>
    </r>
    <r>
      <rPr>
        <sz val="11"/>
        <color rgb="FF000000"/>
        <rFont val="Calibri"/>
      </rPr>
      <t xml:space="preserve">
</t>
    </r>
    <r>
      <rPr>
        <sz val="11"/>
        <color rgb="FF000000"/>
        <rFont val="Calibri"/>
      </rPr>
      <t>If an entry begins with a character other than a slash (/), or has not been documented with the ISSO, this is a finding.</t>
    </r>
  </si>
  <si>
    <t>V-910</t>
  </si>
  <si>
    <r>
      <rPr>
        <sz val="11"/>
        <rFont val="Calibri"/>
      </rPr>
      <t>Run control scripts must not execute world-writable programs or scripts.</t>
    </r>
  </si>
  <si>
    <r>
      <rPr>
        <sz val="11"/>
        <color rgb="FF000000"/>
        <rFont val="Calibri"/>
      </rPr>
      <t>Remove the world-writable permission from programs or scripts executed by run control scripts.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chmod o-w &lt;program or script executed from run control script&gt;</t>
    </r>
  </si>
  <si>
    <r>
      <rPr>
        <sz val="11"/>
        <color rgb="FF000000"/>
        <rFont val="Calibri"/>
      </rPr>
      <t>World-writable files could be modified accidentally or maliciously to compromise system integrity.</t>
    </r>
  </si>
  <si>
    <r>
      <rPr>
        <sz val="11"/>
        <color rgb="FF000000"/>
        <rFont val="Calibri"/>
      </rPr>
      <t>Check the permissions on the files or scripts executed from system startup scripts to see if they are world-writable.</t>
    </r>
    <r>
      <rPr>
        <sz val="11"/>
        <color rgb="FF000000"/>
        <rFont val="Calibri"/>
      </rPr>
      <t xml:space="preserve">
</t>
    </r>
    <r>
      <rPr>
        <sz val="11"/>
        <color rgb="FF000000"/>
        <rFont val="Calibri"/>
      </rPr>
      <t>Create a list of all potential run command level scripts.</t>
    </r>
    <r>
      <rPr>
        <sz val="11"/>
        <color rgb="FF000000"/>
        <rFont val="Calibri"/>
      </rPr>
      <t xml:space="preserve">
</t>
    </r>
    <r>
      <rPr>
        <sz val="11"/>
        <color rgb="FF000000"/>
        <rFont val="Calibri"/>
      </rPr>
      <t># ls -l /etc/init.d/* | tr '\011' ' ' | tr -s ' ' | cut -f 9,9 -d " "</t>
    </r>
    <r>
      <rPr>
        <sz val="11"/>
        <color rgb="FF000000"/>
        <rFont val="Calibri"/>
      </rPr>
      <t xml:space="preserve">
</t>
    </r>
    <r>
      <rPr>
        <sz val="11"/>
        <color rgb="FF000000"/>
        <rFont val="Calibri"/>
      </rPr>
      <t>OR</t>
    </r>
    <r>
      <rPr>
        <sz val="11"/>
        <color rgb="FF000000"/>
        <rFont val="Calibri"/>
      </rPr>
      <t xml:space="preserve">
</t>
    </r>
    <r>
      <rPr>
        <sz val="11"/>
        <color rgb="FF000000"/>
        <rFont val="Calibri"/>
      </rPr>
      <t># ls -l /sbin/init.d/* | tr '\011' ' ' | tr -s ' ' | cut -f 9,9 -d " "</t>
    </r>
    <r>
      <rPr>
        <sz val="11"/>
        <color rgb="FF000000"/>
        <rFont val="Calibri"/>
      </rPr>
      <t xml:space="preserve">
</t>
    </r>
    <r>
      <rPr>
        <sz val="11"/>
        <color rgb="FF000000"/>
        <rFont val="Calibri"/>
      </rPr>
      <t>Create a list of world writeable files.</t>
    </r>
    <r>
      <rPr>
        <sz val="11"/>
        <color rgb="FF000000"/>
        <rFont val="Calibri"/>
      </rPr>
      <t xml:space="preserve">
</t>
    </r>
    <r>
      <rPr>
        <sz val="11"/>
        <color rgb="FF000000"/>
        <rFont val="Calibri"/>
      </rPr>
      <t># find / -perm -002 -type f &gt;&gt; worldWriteableFileList</t>
    </r>
    <r>
      <rPr>
        <sz val="11"/>
        <color rgb="FF000000"/>
        <rFont val="Calibri"/>
      </rPr>
      <t xml:space="preserve">
</t>
    </r>
    <r>
      <rPr>
        <sz val="11"/>
        <color rgb="FF000000"/>
        <rFont val="Calibri"/>
      </rPr>
      <t>Determine if any of the world writeable files in worldWriteableFileList are called from the run command level scripts. Note: Depending upon the number of scripts vs world writeable files, it may be easier to inspect the scripts manually.</t>
    </r>
    <r>
      <rPr>
        <sz val="11"/>
        <color rgb="FF000000"/>
        <rFont val="Calibri"/>
      </rPr>
      <t xml:space="preserve">
</t>
    </r>
    <r>
      <rPr>
        <sz val="11"/>
        <color rgb="FF000000"/>
        <rFont val="Calibri"/>
      </rPr>
      <t xml:space="preserve"># more `ls -l /etc/init.d/* | tr '\011' ' ' | tr -s ' ' | cut -f 9,9 -d " "` </t>
    </r>
    <r>
      <rPr>
        <sz val="11"/>
        <color rgb="FF000000"/>
        <rFont val="Calibri"/>
      </rPr>
      <t xml:space="preserve">
</t>
    </r>
    <r>
      <rPr>
        <sz val="11"/>
        <color rgb="FF000000"/>
        <rFont val="Calibri"/>
      </rPr>
      <t>OR</t>
    </r>
    <r>
      <rPr>
        <sz val="11"/>
        <color rgb="FF000000"/>
        <rFont val="Calibri"/>
      </rPr>
      <t xml:space="preserve">
</t>
    </r>
    <r>
      <rPr>
        <sz val="11"/>
        <color rgb="FF000000"/>
        <rFont val="Calibri"/>
      </rPr>
      <t xml:space="preserve"># more `ls -l /sbin/init.d/* | tr '\011' ' ' | tr -s ' ' | cut -f 9,9 -d " "` </t>
    </r>
    <r>
      <rPr>
        <sz val="11"/>
        <color rgb="FF000000"/>
        <rFont val="Calibri"/>
      </rPr>
      <t xml:space="preserve">
</t>
    </r>
    <r>
      <rPr>
        <sz val="11"/>
        <color rgb="FF000000"/>
        <rFont val="Calibri"/>
      </rPr>
      <t>If any system startup script executes any file or script that is world-writable, this is a finding.</t>
    </r>
  </si>
  <si>
    <t>V-913</t>
  </si>
  <si>
    <r>
      <rPr>
        <sz val="11"/>
        <rFont val="Calibri"/>
      </rPr>
      <t>There must be no .netrc files on the system.</t>
    </r>
  </si>
  <si>
    <r>
      <rPr>
        <sz val="11"/>
        <color rgb="FF000000"/>
        <rFont val="Calibri"/>
      </rPr>
      <t>Remove the .netrc file(s).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find / -name .netrc</t>
    </r>
    <r>
      <rPr>
        <sz val="11"/>
        <color rgb="FF000000"/>
        <rFont val="Calibri"/>
      </rPr>
      <t xml:space="preserve">
</t>
    </r>
    <r>
      <rPr>
        <sz val="11"/>
        <color rgb="FF000000"/>
        <rFont val="Calibri"/>
      </rPr>
      <t># rm &lt;.netrc file&gt;</t>
    </r>
  </si>
  <si>
    <r>
      <rPr>
        <sz val="11"/>
        <color rgb="FF000000"/>
        <rFont val="Calibri"/>
      </rPr>
      <t>Unencrypted passwords for remote FTP servers may be stored in .netrc files. Policy requires passwords be encrypted in storage and not used in access scripts.</t>
    </r>
  </si>
  <si>
    <r>
      <rPr>
        <sz val="11"/>
        <color rgb="FF000000"/>
        <rFont val="Calibri"/>
      </rPr>
      <t>Check the system for the existence of any .netrc files.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find / -name .netrc</t>
    </r>
    <r>
      <rPr>
        <sz val="11"/>
        <color rgb="FF000000"/>
        <rFont val="Calibri"/>
      </rPr>
      <t xml:space="preserve">
</t>
    </r>
    <r>
      <rPr>
        <sz val="11"/>
        <color rgb="FF000000"/>
        <rFont val="Calibri"/>
      </rPr>
      <t>If any .netrc file exists, this is a finding.</t>
    </r>
  </si>
  <si>
    <t>V-914</t>
  </si>
  <si>
    <r>
      <rPr>
        <sz val="11"/>
        <rFont val="Calibri"/>
      </rPr>
      <t>All files and directories contained in interactive user home directories must be owned by the home directory</t>
    </r>
    <r>
      <rPr>
        <sz val="11"/>
        <color rgb="FF000000"/>
        <rFont val="Calibri"/>
      </rPr>
      <t>'</t>
    </r>
    <r>
      <rPr>
        <sz val="11"/>
        <color rgb="FF000000"/>
        <rFont val="Calibri"/>
      </rPr>
      <t>s owner.</t>
    </r>
  </si>
  <si>
    <r>
      <rPr>
        <sz val="11"/>
        <color rgb="FF000000"/>
        <rFont val="Calibri"/>
      </rPr>
      <t xml:space="preserve">Change the ownership of files and directories in user home directories to the owner of the home directory. </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chown accountowner filename</t>
    </r>
  </si>
  <si>
    <r>
      <rPr>
        <sz val="11"/>
        <color rgb="FF000000"/>
        <rFont val="Calibri"/>
      </rPr>
      <t>If users do not own the files in their directories, unauthorized users may be able to access them. Additionally, if files are not owned by the user, this could be an indication of system compromise.</t>
    </r>
  </si>
  <si>
    <r>
      <rPr>
        <sz val="11"/>
        <color rgb="FF000000"/>
        <rFont val="Calibri"/>
      </rPr>
      <t>For each user in the /etc/passwd file, check for the presence of files and directories within the user's home directory not owned by the home directory owner.</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find /&lt;usershomedirectory&gt; ! -fstype nfs ! -user &lt;username&gt; ! \( -name .bashrc -o -name .bash_login -o -name .bash_logout -o -name .bash_profile -o -name .cshrc -o -name .kshrc -o -name .login -o -name .logout -o -name .profile -o -name .tcshrc -o -name .env -o -name .dtprofile -o -name .dispatch -o -name .emacs -o -name .exrc \) -exec ls -ld {} \;</t>
    </r>
    <r>
      <rPr>
        <sz val="11"/>
        <color rgb="FF000000"/>
        <rFont val="Calibri"/>
      </rPr>
      <t xml:space="preserve">
</t>
    </r>
    <r>
      <rPr>
        <sz val="11"/>
        <color rgb="FF000000"/>
        <rFont val="Calibri"/>
      </rPr>
      <t>If user home directories contain files or directories not owned by the home directory owner, this is a finding.</t>
    </r>
  </si>
  <si>
    <t>V-915</t>
  </si>
  <si>
    <r>
      <rPr>
        <sz val="11"/>
        <rFont val="Calibri"/>
      </rPr>
      <t>All files and directories contained in user home directories must have mode 0750 or less permissive.</t>
    </r>
  </si>
  <si>
    <r>
      <rPr>
        <sz val="11"/>
        <color rgb="FF000000"/>
        <rFont val="Calibri"/>
      </rPr>
      <t>Change the mode of files and directories within user home directories to 0750.</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chmod 0750 filename</t>
    </r>
    <r>
      <rPr>
        <sz val="11"/>
        <color rgb="FF000000"/>
        <rFont val="Calibri"/>
      </rPr>
      <t xml:space="preserve">
</t>
    </r>
    <r>
      <rPr>
        <sz val="11"/>
        <color rgb="FF000000"/>
        <rFont val="Calibri"/>
      </rPr>
      <t>Document all changes.</t>
    </r>
  </si>
  <si>
    <r>
      <rPr>
        <sz val="11"/>
        <color rgb="FF000000"/>
        <rFont val="Calibri"/>
      </rPr>
      <t>Excessive permissions allow unauthorized access to user files.</t>
    </r>
  </si>
  <si>
    <r>
      <rPr>
        <sz val="11"/>
        <color rgb="FF000000"/>
        <rFont val="Calibri"/>
      </rPr>
      <t>For each user in the /etc/passwd file, check for files and directories with a mode more permissive than 0750.</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find /&lt;usershomedirectory&gt; ! -fstype nfs ! \( -name .bashrc -o -name .bash_login -o -name .bash_logout -o -name .bash_profile -o -name .cshrc -o -name .kshrc -o -name .login -o -name .logout -o -name .profile -o -name .tcshrc -o -name .env -o -name .dtprofile -o -name .dispatch -o -name .emacs -o -name .exrc \) \( -perm -0001 -o -perm -0002 -o -perm -0004 -o -perm -0020 -o -perm -2000 -o -perm -4000 \) -exec ls -ld {} \;</t>
    </r>
    <r>
      <rPr>
        <sz val="11"/>
        <color rgb="FF000000"/>
        <rFont val="Calibri"/>
      </rPr>
      <t xml:space="preserve">
</t>
    </r>
    <r>
      <rPr>
        <sz val="11"/>
        <color rgb="FF000000"/>
        <rFont val="Calibri"/>
      </rPr>
      <t>If user home directories contain files or directories more permissive than 0750, this is a finding.</t>
    </r>
  </si>
  <si>
    <t>V-916</t>
  </si>
  <si>
    <r>
      <rPr>
        <sz val="11"/>
        <rFont val="Calibri"/>
      </rPr>
      <t>The /etc/shells (or equivalent) file must exist.</t>
    </r>
  </si>
  <si>
    <r>
      <rPr>
        <sz val="11"/>
        <color rgb="FF000000"/>
        <rFont val="Calibri"/>
      </rPr>
      <t>Create a /etc/shells file containing a list of valid system shells. Consult vendor documentation for an appropriate list of system shells.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echo "/bin/bash" &gt;&gt; /etc/shells</t>
    </r>
    <r>
      <rPr>
        <sz val="11"/>
        <color rgb="FF000000"/>
        <rFont val="Calibri"/>
      </rPr>
      <t xml:space="preserve">
</t>
    </r>
    <r>
      <rPr>
        <sz val="11"/>
        <color rgb="FF000000"/>
        <rFont val="Calibri"/>
      </rPr>
      <t># echo "/bin/csh" &gt;&gt; /etc/shells</t>
    </r>
    <r>
      <rPr>
        <sz val="11"/>
        <color rgb="FF000000"/>
        <rFont val="Calibri"/>
      </rPr>
      <t xml:space="preserve">
</t>
    </r>
    <r>
      <rPr>
        <sz val="11"/>
        <color rgb="FF000000"/>
        <rFont val="Calibri"/>
      </rPr>
      <t>(Repeat as necessary for other shells.)</t>
    </r>
  </si>
  <si>
    <r>
      <rPr>
        <sz val="11"/>
        <color rgb="FF000000"/>
        <rFont val="Calibri"/>
      </rPr>
      <t>The shells file (or equivalent) lists approved default shells. It helps provide layered defense to the security approach by ensuring users cannot change their default shell to an unauthorized unsecure shell.</t>
    </r>
  </si>
  <si>
    <r>
      <rPr>
        <sz val="11"/>
        <color rgb="FF000000"/>
        <rFont val="Calibri"/>
      </rPr>
      <t>Verify /etc/shells exists.</t>
    </r>
    <r>
      <rPr>
        <sz val="11"/>
        <color rgb="FF000000"/>
        <rFont val="Calibri"/>
      </rPr>
      <t xml:space="preserve">
</t>
    </r>
    <r>
      <rPr>
        <sz val="11"/>
        <color rgb="FF000000"/>
        <rFont val="Calibri"/>
      </rPr>
      <t># ls -l /etc/shells</t>
    </r>
    <r>
      <rPr>
        <sz val="11"/>
        <color rgb="FF000000"/>
        <rFont val="Calibri"/>
      </rPr>
      <t xml:space="preserve">
</t>
    </r>
    <r>
      <rPr>
        <sz val="11"/>
        <color rgb="FF000000"/>
        <rFont val="Calibri"/>
      </rPr>
      <t>If the file does not exist, this is a finding.</t>
    </r>
  </si>
  <si>
    <t>V-917</t>
  </si>
  <si>
    <r>
      <rPr>
        <sz val="11"/>
        <rFont val="Calibri"/>
      </rPr>
      <t>All shells referenced in /etc/passwd must be listed in the /etc/shells file, except any shells specified for the purpose of preventing logins.</t>
    </r>
  </si>
  <si>
    <r>
      <rPr>
        <sz val="11"/>
        <color rgb="FF000000"/>
        <rFont val="Calibri"/>
      </rPr>
      <t>Use the "chsh" utility or edit the /etc/passwd file and correct the error by changing the default shell of the account in error to an acceptable shell name contained in the /etc/shells file.</t>
    </r>
    <r>
      <rPr>
        <sz val="11"/>
        <color rgb="FF000000"/>
        <rFont val="Calibri"/>
      </rPr>
      <t xml:space="preserve">
</t>
    </r>
    <r>
      <rPr>
        <sz val="11"/>
        <color rgb="FF000000"/>
        <rFont val="Calibri"/>
      </rPr>
      <t>Example:</t>
    </r>
    <r>
      <rPr>
        <sz val="11"/>
        <color rgb="FF000000"/>
        <rFont val="Calibri"/>
      </rPr>
      <t xml:space="preserve">
</t>
    </r>
    <r>
      <rPr>
        <sz val="11"/>
        <color rgb="FF000000"/>
        <rFont val="Calibri"/>
      </rPr>
      <t># chsh -s /bin/bash testuser</t>
    </r>
  </si>
  <si>
    <r>
      <rPr>
        <sz val="11"/>
        <color rgb="FF000000"/>
        <rFont val="Calibri"/>
      </rPr>
      <t>The shells file lists approved default shells. It helps provide layered defense to the security approach by ensuring users cannot change their default shell to an unauthorized unsecure shell.</t>
    </r>
  </si>
  <si>
    <r>
      <rPr>
        <sz val="11"/>
        <color rgb="FF000000"/>
        <rFont val="Calibri"/>
      </rPr>
      <t>Confirm the login shells referenced in the /etc/passwd file are listed in the /etc/shells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Determine which shells are permitted for use by users:</t>
    </r>
    <r>
      <rPr>
        <sz val="11"/>
        <color rgb="FF000000"/>
        <rFont val="Calibri"/>
      </rPr>
      <t xml:space="preserve">
</t>
    </r>
    <r>
      <rPr>
        <sz val="11"/>
        <color rgb="FF000000"/>
        <rFont val="Calibri"/>
      </rPr>
      <t># more /etc/shells</t>
    </r>
    <r>
      <rPr>
        <sz val="11"/>
        <color rgb="FF000000"/>
        <rFont val="Calibri"/>
      </rPr>
      <t xml:space="preserve">
</t>
    </r>
    <r>
      <rPr>
        <sz val="11"/>
        <color rgb="FF000000"/>
        <rFont val="Calibri"/>
      </rPr>
      <t>Note: /usr/bin/false, /bin/false, /dev/null, /sbin/nologin, /bin/sync, /sbin/halt, /sbin/shutdown, (and equivalents) cannot be placed in the /etc/shells file.</t>
    </r>
    <r>
      <rPr>
        <sz val="11"/>
        <color rgb="FF000000"/>
        <rFont val="Calibri"/>
      </rPr>
      <t xml:space="preserve">
</t>
    </r>
    <r>
      <rPr>
        <sz val="11"/>
        <color rgb="FF000000"/>
        <rFont val="Calibri"/>
      </rPr>
      <t>Determine which shells are being used:</t>
    </r>
    <r>
      <rPr>
        <sz val="11"/>
        <color rgb="FF000000"/>
        <rFont val="Calibri"/>
      </rPr>
      <t xml:space="preserve">
</t>
    </r>
    <r>
      <rPr>
        <sz val="11"/>
        <color rgb="FF000000"/>
        <rFont val="Calibri"/>
      </rPr>
      <t># more /etc/passwd (optionally shells found in /etc/passwd can be grepped for in /etc/shells)</t>
    </r>
    <r>
      <rPr>
        <sz val="11"/>
        <color rgb="FF000000"/>
        <rFont val="Calibri"/>
      </rPr>
      <t xml:space="preserve">
</t>
    </r>
    <r>
      <rPr>
        <sz val="11"/>
        <color rgb="FF000000"/>
        <rFont val="Calibri"/>
      </rPr>
      <t>If any shells are found that are not in /etc/shells, or if false shells are found in /etc/shells, then this is a finding.</t>
    </r>
  </si>
  <si>
    <t>V-918</t>
  </si>
  <si>
    <r>
      <rPr>
        <sz val="11"/>
        <rFont val="Calibri"/>
      </rPr>
      <t>Accounts must be locked upon 35 days of inactivity.</t>
    </r>
  </si>
  <si>
    <r>
      <rPr>
        <sz val="11"/>
        <color rgb="FF000000"/>
        <rFont val="Calibri"/>
      </rPr>
      <t>All inactive accounts will have /sbin/nologin (or an equivalent), as the default shell in the /etc/passwd file and have the password disabled. Examine the user accounts using the "last" command. Note the date of last login for each account. If any (other than system and application accounts) exceed 35 days or the maximum number of days set by the site, not to exceed 35 days, then disable the accounts using system-config-users tool. Alternately place a shell field of /sbin/nologin /bin/false or /dev/null in the passwd file entry for the account.</t>
    </r>
  </si>
  <si>
    <r>
      <rPr>
        <sz val="11"/>
        <color rgb="FF000000"/>
        <rFont val="Calibri"/>
      </rPr>
      <t>On some systems, accounts with disabled passwords still allow access using rcp, remsh, or rlogin through equivalent remote hosts.  All that is required is the remote host name and the user name match an entry in a hosts.equiv file and have a .rhosts file in the user directory.  Using a shell called /bin/false or /dev/null (or an equivalent) will add a layered defense.</t>
    </r>
    <r>
      <rPr>
        <sz val="11"/>
        <color rgb="FF000000"/>
        <rFont val="Calibri"/>
      </rPr>
      <t xml:space="preserve">
</t>
    </r>
    <r>
      <rPr>
        <sz val="11"/>
        <color rgb="FF000000"/>
        <rFont val="Calibri"/>
      </rPr>
      <t>Non-interactive accounts on the system, such as application accounts, may be documented exceptions.</t>
    </r>
  </si>
  <si>
    <r>
      <rPr>
        <sz val="11"/>
        <color rgb="FF000000"/>
        <rFont val="Calibri"/>
      </rPr>
      <t xml:space="preserve">Indications of inactive accounts are those that have no entries in the "last" log. Check the date in the "last" log to verify it is within the last 35 days or the maximum numbers of days set by the site if more restrictive. If an inactive account is not disabled via an entry in the password field in the /etc/passwd or /etc/shadow (or equivalent), check the /etc/passwd file to check if the account has a valid shell. </t>
    </r>
    <r>
      <rPr>
        <sz val="11"/>
        <color rgb="FF000000"/>
        <rFont val="Calibri"/>
      </rPr>
      <t xml:space="preserve">
</t>
    </r>
    <r>
      <rPr>
        <sz val="11"/>
        <color rgb="FF000000"/>
        <rFont val="Calibri"/>
      </rPr>
      <t>The passwd command can also be used to list a status for an account.  For example, the following may be used to provide status information on each local account:</t>
    </r>
    <r>
      <rPr>
        <sz val="11"/>
        <color rgb="FF000000"/>
        <rFont val="Calibri"/>
      </rPr>
      <t xml:space="preserve">
</t>
    </r>
    <r>
      <rPr>
        <sz val="11"/>
        <color rgb="FF000000"/>
        <rFont val="Calibri"/>
      </rPr>
      <t>NOTE: The following must be done in the BASH shell.</t>
    </r>
    <r>
      <rPr>
        <sz val="11"/>
        <color rgb="FF000000"/>
        <rFont val="Calibri"/>
      </rPr>
      <t xml:space="preserve">
</t>
    </r>
    <r>
      <rPr>
        <sz val="11"/>
        <color rgb="FF000000"/>
        <rFont val="Calibri"/>
      </rPr>
      <t># cut -d: -f1 /etc/passwd | xargs -n1 passwd -S</t>
    </r>
    <r>
      <rPr>
        <sz val="11"/>
        <color rgb="FF000000"/>
        <rFont val="Calibri"/>
      </rPr>
      <t xml:space="preserve">
</t>
    </r>
    <r>
      <rPr>
        <sz val="11"/>
        <color rgb="FF000000"/>
        <rFont val="Calibri"/>
      </rPr>
      <t>If an inactive account is found not disabled, this is a finding.</t>
    </r>
  </si>
  <si>
    <t>V-921</t>
  </si>
  <si>
    <r>
      <rPr>
        <sz val="11"/>
        <rFont val="Calibri"/>
      </rPr>
      <t>All shell files must be owned by root or bin.</t>
    </r>
  </si>
  <si>
    <r>
      <rPr>
        <sz val="11"/>
        <color rgb="FF000000"/>
        <rFont val="Calibri"/>
      </rPr>
      <t>Change the ownership of the shell with incorrect ownership.</t>
    </r>
    <r>
      <rPr>
        <sz val="11"/>
        <color rgb="FF000000"/>
        <rFont val="Calibri"/>
      </rPr>
      <t xml:space="preserve">
</t>
    </r>
    <r>
      <rPr>
        <sz val="11"/>
        <color rgb="FF000000"/>
        <rFont val="Calibri"/>
      </rPr>
      <t># chown root &lt;shell&gt;</t>
    </r>
  </si>
  <si>
    <r>
      <rPr>
        <sz val="11"/>
        <color rgb="FF000000"/>
        <rFont val="Calibri"/>
      </rPr>
      <t>If shell files are owned by users other than root or bin, they could be modified by intruders or malicious users to perform unauthorized actions.</t>
    </r>
  </si>
  <si>
    <r>
      <rPr>
        <sz val="11"/>
        <color rgb="FF000000"/>
        <rFont val="Calibri"/>
      </rPr>
      <t>Check the ownership of the system shells.</t>
    </r>
    <r>
      <rPr>
        <sz val="11"/>
        <color rgb="FF000000"/>
        <rFont val="Calibri"/>
      </rPr>
      <t xml:space="preserve">
</t>
    </r>
    <r>
      <rPr>
        <sz val="11"/>
        <color rgb="FF000000"/>
        <rFont val="Calibri"/>
      </rPr>
      <t># cat /etc/shells | xargs -n1 ls -l</t>
    </r>
    <r>
      <rPr>
        <sz val="11"/>
        <color rgb="FF000000"/>
        <rFont val="Calibri"/>
      </rPr>
      <t xml:space="preserve">
</t>
    </r>
    <r>
      <rPr>
        <sz val="11"/>
        <color rgb="FF000000"/>
        <rFont val="Calibri"/>
      </rPr>
      <t>If any shell is not owned by root or bin, this is a finding.</t>
    </r>
  </si>
  <si>
    <t>V-922</t>
  </si>
  <si>
    <r>
      <rPr>
        <sz val="11"/>
        <rFont val="Calibri"/>
      </rPr>
      <t>All shell files must have mode 0755 or less permissive.</t>
    </r>
  </si>
  <si>
    <r>
      <rPr>
        <sz val="11"/>
        <color rgb="FF000000"/>
        <rFont val="Calibri"/>
      </rPr>
      <t>Change the mode of the shell.</t>
    </r>
    <r>
      <rPr>
        <sz val="11"/>
        <color rgb="FF000000"/>
        <rFont val="Calibri"/>
      </rPr>
      <t xml:space="preserve">
</t>
    </r>
    <r>
      <rPr>
        <sz val="11"/>
        <color rgb="FF000000"/>
        <rFont val="Calibri"/>
      </rPr>
      <t># chmod 0755 &lt;shell&gt;</t>
    </r>
  </si>
  <si>
    <r>
      <rPr>
        <sz val="11"/>
        <color rgb="FF000000"/>
        <rFont val="Calibri"/>
      </rPr>
      <t>Shells with world/group write permissions give the ability to maliciously modify the shell to obtain unauthorized access.</t>
    </r>
  </si>
  <si>
    <r>
      <rPr>
        <sz val="11"/>
        <color rgb="FF000000"/>
        <rFont val="Calibri"/>
      </rPr>
      <t>If /etc/shells exists, check the group ownership of each shell referenced.</t>
    </r>
    <r>
      <rPr>
        <sz val="11"/>
        <color rgb="FF000000"/>
        <rFont val="Calibri"/>
      </rPr>
      <t xml:space="preserve">
</t>
    </r>
    <r>
      <rPr>
        <sz val="11"/>
        <color rgb="FF000000"/>
        <rFont val="Calibri"/>
      </rPr>
      <t># cat /etc/shells | xargs -n1 ls -l</t>
    </r>
    <r>
      <rPr>
        <sz val="11"/>
        <color rgb="FF000000"/>
        <rFont val="Calibri"/>
      </rPr>
      <t xml:space="preserve">
</t>
    </r>
    <r>
      <rPr>
        <sz val="11"/>
        <color rgb="FF000000"/>
        <rFont val="Calibri"/>
      </rPr>
      <t>Otherwise, check any shells found on the system.</t>
    </r>
    <r>
      <rPr>
        <sz val="11"/>
        <color rgb="FF000000"/>
        <rFont val="Calibri"/>
      </rPr>
      <t xml:space="preserve">
</t>
    </r>
    <r>
      <rPr>
        <sz val="11"/>
        <color rgb="FF000000"/>
        <rFont val="Calibri"/>
      </rPr>
      <t># find / -name "*sh" | xargs -n1 ls -l</t>
    </r>
    <r>
      <rPr>
        <sz val="11"/>
        <color rgb="FF000000"/>
        <rFont val="Calibri"/>
      </rPr>
      <t xml:space="preserve">
</t>
    </r>
    <r>
      <rPr>
        <sz val="11"/>
        <color rgb="FF000000"/>
        <rFont val="Calibri"/>
      </rPr>
      <t>If a shell has a mode more permissive than 0755, this is a finding.</t>
    </r>
  </si>
  <si>
    <t>V-923</t>
  </si>
  <si>
    <r>
      <rPr>
        <sz val="11"/>
        <rFont val="Calibri"/>
      </rPr>
      <t>The system must be checked for extraneous device files at least weekly.</t>
    </r>
  </si>
  <si>
    <r>
      <rPr>
        <sz val="11"/>
        <color rgb="FF000000"/>
        <rFont val="Calibri"/>
      </rPr>
      <t>Establish a weekly automated or manual process to create a list of device files on the system and determine if any files have been added, moved, or deleted since the last list was generated.</t>
    </r>
    <r>
      <rPr>
        <sz val="11"/>
        <color rgb="FF000000"/>
        <rFont val="Calibri"/>
      </rPr>
      <t xml:space="preserve">
</t>
    </r>
    <r>
      <rPr>
        <sz val="11"/>
        <color rgb="FF000000"/>
        <rFont val="Calibri"/>
      </rPr>
      <t>A list of device files can be generated with this command:</t>
    </r>
    <r>
      <rPr>
        <sz val="11"/>
        <color rgb="FF000000"/>
        <rFont val="Calibri"/>
      </rPr>
      <t xml:space="preserve">
</t>
    </r>
    <r>
      <rPr>
        <sz val="11"/>
        <color rgb="FF000000"/>
        <rFont val="Calibri"/>
      </rPr>
      <t># find / -type b -o -type c &gt; device-file-list</t>
    </r>
  </si>
  <si>
    <r>
      <rPr>
        <sz val="11"/>
        <color rgb="FF000000"/>
        <rFont val="Calibri"/>
      </rPr>
      <t>If an unauthorized device is allowed to exist on the system, there is the possibility the system may perform unauthorized operations.</t>
    </r>
  </si>
  <si>
    <r>
      <rPr>
        <sz val="11"/>
        <color rgb="FF000000"/>
        <rFont val="Calibri"/>
      </rPr>
      <t>Determine if there are any device files outside of /dev:</t>
    </r>
    <r>
      <rPr>
        <sz val="11"/>
        <color rgb="FF000000"/>
        <rFont val="Calibri"/>
      </rPr>
      <t xml:space="preserve">
</t>
    </r>
    <r>
      <rPr>
        <sz val="11"/>
        <color rgb="FF000000"/>
        <rFont val="Calibri"/>
      </rPr>
      <t># find / -type b -o -type c |more</t>
    </r>
    <r>
      <rPr>
        <sz val="11"/>
        <color rgb="FF000000"/>
        <rFont val="Calibri"/>
      </rPr>
      <t xml:space="preserve">
</t>
    </r>
    <r>
      <rPr>
        <sz val="11"/>
        <color rgb="FF000000"/>
        <rFont val="Calibri"/>
      </rPr>
      <t>Check for the presence of an aide on the system:</t>
    </r>
    <r>
      <rPr>
        <sz val="11"/>
        <color rgb="FF000000"/>
        <rFont val="Calibri"/>
      </rPr>
      <t xml:space="preserve">
</t>
    </r>
    <r>
      <rPr>
        <sz val="11"/>
        <color rgb="FF000000"/>
        <rFont val="Calibri"/>
      </rPr>
      <t># rpm -qa | grep aide</t>
    </r>
    <r>
      <rPr>
        <sz val="11"/>
        <color rgb="FF000000"/>
        <rFont val="Calibri"/>
      </rPr>
      <t xml:space="preserve">
</t>
    </r>
    <r>
      <rPr>
        <sz val="11"/>
        <color rgb="FF000000"/>
        <rFont val="Calibri"/>
      </rPr>
      <t>If aide is not installed, ask the SA what file integrity tool is being used to check the system.</t>
    </r>
    <r>
      <rPr>
        <sz val="11"/>
        <color rgb="FF000000"/>
        <rFont val="Calibri"/>
      </rPr>
      <t xml:space="preserve">
</t>
    </r>
    <r>
      <rPr>
        <sz val="11"/>
        <color rgb="FF000000"/>
        <rFont val="Calibri"/>
      </rPr>
      <t>Check the global crontabs for the presence of an "aide" job to run at least weekly, if aide is installed. Otherwise, check for the presence of a cron job to run the alternate file integrity checking application.</t>
    </r>
    <r>
      <rPr>
        <sz val="11"/>
        <color rgb="FF000000"/>
        <rFont val="Calibri"/>
      </rPr>
      <t xml:space="preserve">
</t>
    </r>
    <r>
      <rPr>
        <sz val="11"/>
        <color rgb="FF000000"/>
        <rFont val="Calibri"/>
      </rPr>
      <t># grep aide /etc/cron*/*</t>
    </r>
    <r>
      <rPr>
        <sz val="11"/>
        <color rgb="FF000000"/>
        <rFont val="Calibri"/>
      </rPr>
      <t xml:space="preserve">
</t>
    </r>
    <r>
      <rPr>
        <sz val="11"/>
        <color rgb="FF000000"/>
        <rFont val="Calibri"/>
      </rPr>
      <t>If a tool is being run, then the configuration file for the appropriate tool needs to be checked for selection lines for /dev and any other directories/subdirectories that contain device files.</t>
    </r>
    <r>
      <rPr>
        <sz val="11"/>
        <color rgb="FF000000"/>
        <rFont val="Calibri"/>
      </rPr>
      <t xml:space="preserve">
</t>
    </r>
    <r>
      <rPr>
        <sz val="11"/>
        <color rgb="FF000000"/>
        <rFont val="Calibri"/>
      </rPr>
      <t>Review the process to determine if the system is checked for extraneous device files on a weekly basis.</t>
    </r>
    <r>
      <rPr>
        <sz val="11"/>
        <color rgb="FF000000"/>
        <rFont val="Calibri"/>
      </rPr>
      <t xml:space="preserve">
</t>
    </r>
    <r>
      <rPr>
        <sz val="11"/>
        <color rgb="FF000000"/>
        <rFont val="Calibri"/>
      </rPr>
      <t>If no weekly automated or manual process is in place, this is a finding.</t>
    </r>
    <r>
      <rPr>
        <sz val="11"/>
        <color rgb="FF000000"/>
        <rFont val="Calibri"/>
      </rPr>
      <t xml:space="preserve">
</t>
    </r>
    <r>
      <rPr>
        <sz val="11"/>
        <color rgb="FF000000"/>
        <rFont val="Calibri"/>
      </rPr>
      <t>If the process is not identifying extraneous device files, this is a finding.</t>
    </r>
  </si>
  <si>
    <t>V-924</t>
  </si>
  <si>
    <r>
      <rPr>
        <sz val="11"/>
        <rFont val="Calibri"/>
      </rPr>
      <t>Device files and directories must only be writable by users with a system account or as configured by the vendor.</t>
    </r>
  </si>
  <si>
    <r>
      <rPr>
        <sz val="11"/>
        <color rgb="FF000000"/>
        <rFont val="Calibri"/>
      </rPr>
      <t>Remove the world-writable permission from the device file(s).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chmod o-w &lt;device file&gt;</t>
    </r>
    <r>
      <rPr>
        <sz val="11"/>
        <color rgb="FF000000"/>
        <rFont val="Calibri"/>
      </rPr>
      <t xml:space="preserve">
</t>
    </r>
    <r>
      <rPr>
        <sz val="11"/>
        <color rgb="FF000000"/>
        <rFont val="Calibri"/>
      </rPr>
      <t>Document all changes.</t>
    </r>
  </si>
  <si>
    <r>
      <rPr>
        <sz val="11"/>
        <color rgb="FF000000"/>
        <rFont val="Calibri"/>
      </rPr>
      <t>System device files in writable directories could be modified, removed, or used by an unprivileged user to control system hardware.</t>
    </r>
  </si>
  <si>
    <r>
      <rPr>
        <sz val="11"/>
        <color rgb="FF000000"/>
        <rFont val="Calibri"/>
      </rPr>
      <t>Find all world-writable device files existing anywhere on the system.</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find / -perm -2 -a \( -type b -o -type c \) &gt; devicelist</t>
    </r>
    <r>
      <rPr>
        <sz val="11"/>
        <color rgb="FF000000"/>
        <rFont val="Calibri"/>
      </rPr>
      <t xml:space="preserve">
</t>
    </r>
    <r>
      <rPr>
        <sz val="11"/>
        <color rgb="FF000000"/>
        <rFont val="Calibri"/>
      </rPr>
      <t>Check the permissions on the directories above subdirectories containing device files.</t>
    </r>
    <r>
      <rPr>
        <sz val="11"/>
        <color rgb="FF000000"/>
        <rFont val="Calibri"/>
      </rPr>
      <t xml:space="preserve">
</t>
    </r>
    <r>
      <rPr>
        <sz val="11"/>
        <color rgb="FF000000"/>
        <rFont val="Calibri"/>
      </rPr>
      <t>If any of the device files or their parent directories are world-writable, excepting device files specifically intended to be world-writable such as /dev/null, this is a finding.</t>
    </r>
    <r>
      <rPr>
        <sz val="11"/>
        <color rgb="FF000000"/>
        <rFont val="Calibri"/>
      </rPr>
      <t xml:space="preserve">
</t>
    </r>
    <r>
      <rPr>
        <sz val="11"/>
        <color rgb="FF000000"/>
        <rFont val="Calibri"/>
      </rPr>
      <t>These world-writable files on installation are intended to be world-writable:</t>
    </r>
    <r>
      <rPr>
        <sz val="11"/>
        <color rgb="FF000000"/>
        <rFont val="Calibri"/>
      </rPr>
      <t xml:space="preserve">
</t>
    </r>
    <r>
      <rPr>
        <sz val="11"/>
        <color rgb="FF000000"/>
        <rFont val="Calibri"/>
      </rPr>
      <t>/dev/full</t>
    </r>
    <r>
      <rPr>
        <sz val="11"/>
        <color rgb="FF000000"/>
        <rFont val="Calibri"/>
      </rPr>
      <t xml:space="preserve">
</t>
    </r>
    <r>
      <rPr>
        <sz val="11"/>
        <color rgb="FF000000"/>
        <rFont val="Calibri"/>
      </rPr>
      <t>/dev/null</t>
    </r>
    <r>
      <rPr>
        <sz val="11"/>
        <color rgb="FF000000"/>
        <rFont val="Calibri"/>
      </rPr>
      <t xml:space="preserve">
</t>
    </r>
    <r>
      <rPr>
        <sz val="11"/>
        <color rgb="FF000000"/>
        <rFont val="Calibri"/>
      </rPr>
      <t>/selinux/null</t>
    </r>
    <r>
      <rPr>
        <sz val="11"/>
        <color rgb="FF000000"/>
        <rFont val="Calibri"/>
      </rPr>
      <t xml:space="preserve">
</t>
    </r>
    <r>
      <rPr>
        <sz val="11"/>
        <color rgb="FF000000"/>
        <rFont val="Calibri"/>
      </rPr>
      <t>/dev/ptmx</t>
    </r>
    <r>
      <rPr>
        <sz val="11"/>
        <color rgb="FF000000"/>
        <rFont val="Calibri"/>
      </rPr>
      <t xml:space="preserve">
</t>
    </r>
    <r>
      <rPr>
        <sz val="11"/>
        <color rgb="FF000000"/>
        <rFont val="Calibri"/>
      </rPr>
      <t>/dev/random</t>
    </r>
    <r>
      <rPr>
        <sz val="11"/>
        <color rgb="FF000000"/>
        <rFont val="Calibri"/>
      </rPr>
      <t xml:space="preserve">
</t>
    </r>
    <r>
      <rPr>
        <sz val="11"/>
        <color rgb="FF000000"/>
        <rFont val="Calibri"/>
      </rPr>
      <t>/dev/tty</t>
    </r>
    <r>
      <rPr>
        <sz val="11"/>
        <color rgb="FF000000"/>
        <rFont val="Calibri"/>
      </rPr>
      <t xml:space="preserve">
</t>
    </r>
    <r>
      <rPr>
        <sz val="11"/>
        <color rgb="FF000000"/>
        <rFont val="Calibri"/>
      </rPr>
      <t>/dev/vsock</t>
    </r>
    <r>
      <rPr>
        <sz val="11"/>
        <color rgb="FF000000"/>
        <rFont val="Calibri"/>
      </rPr>
      <t xml:space="preserve">
</t>
    </r>
    <r>
      <rPr>
        <sz val="11"/>
        <color rgb="FF000000"/>
        <rFont val="Calibri"/>
      </rPr>
      <t>/dev/zero</t>
    </r>
    <r>
      <rPr>
        <sz val="11"/>
        <color rgb="FF000000"/>
        <rFont val="Calibri"/>
      </rPr>
      <t xml:space="preserve">
</t>
    </r>
    <r>
      <rPr>
        <sz val="11"/>
        <color rgb="FF000000"/>
        <rFont val="Calibri"/>
      </rPr>
      <t>/dev/log</t>
    </r>
  </si>
  <si>
    <t>V-925</t>
  </si>
  <si>
    <r>
      <rPr>
        <sz val="11"/>
        <rFont val="Calibri"/>
      </rPr>
      <t>Device files used for backup must only be readable and/or writable by root or the backup user.</t>
    </r>
  </si>
  <si>
    <r>
      <rPr>
        <sz val="11"/>
        <color rgb="FF000000"/>
        <rFont val="Calibri"/>
      </rPr>
      <t xml:space="preserve">Use the chmod command to remove the world-writable bit from the backup device files. </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chmod o-w &lt;back device filename&gt;</t>
    </r>
    <r>
      <rPr>
        <sz val="11"/>
        <color rgb="FF000000"/>
        <rFont val="Calibri"/>
      </rPr>
      <t xml:space="preserve">
</t>
    </r>
    <r>
      <rPr>
        <sz val="11"/>
        <color rgb="FF000000"/>
        <rFont val="Calibri"/>
      </rPr>
      <t>Document all changes.</t>
    </r>
  </si>
  <si>
    <r>
      <rPr>
        <sz val="11"/>
        <color rgb="FF000000"/>
        <rFont val="Calibri"/>
      </rPr>
      <t>System backups could be accidentally or maliciously overwritten and destroy the ability to recover the system if a compromise should occur.  Unauthorized users could also copy system files.</t>
    </r>
  </si>
  <si>
    <r>
      <rPr>
        <sz val="11"/>
        <color rgb="FF000000"/>
        <rFont val="Calibri"/>
      </rPr>
      <t>Check the system for world-writable device files.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find / -perm -2 -a \( -type b -o -type c \) -exec ls -ld {} \;</t>
    </r>
    <r>
      <rPr>
        <sz val="11"/>
        <color rgb="FF000000"/>
        <rFont val="Calibri"/>
      </rPr>
      <t xml:space="preserve">
</t>
    </r>
    <r>
      <rPr>
        <sz val="11"/>
        <color rgb="FF000000"/>
        <rFont val="Calibri"/>
      </rPr>
      <t>Ask the SA to identify any device files used for backup purposes.</t>
    </r>
    <r>
      <rPr>
        <sz val="11"/>
        <color rgb="FF000000"/>
        <rFont val="Calibri"/>
      </rPr>
      <t xml:space="preserve">
</t>
    </r>
    <r>
      <rPr>
        <sz val="11"/>
        <color rgb="FF000000"/>
        <rFont val="Calibri"/>
      </rPr>
      <t>If any device file(s) used for backup are writable by users other than root or the designated backup user, this is a finding.</t>
    </r>
  </si>
  <si>
    <t>V-928</t>
  </si>
  <si>
    <r>
      <rPr>
        <sz val="11"/>
        <rFont val="Calibri"/>
      </rPr>
      <t>The Network File System (NFS) export configuration file must be owned by root.</t>
    </r>
  </si>
  <si>
    <r>
      <rPr>
        <sz val="11"/>
        <color rgb="FF000000"/>
        <rFont val="Calibri"/>
      </rPr>
      <t>Change the owner of the exports file to root.</t>
    </r>
    <r>
      <rPr>
        <sz val="11"/>
        <color rgb="FF000000"/>
        <rFont val="Calibri"/>
      </rPr>
      <t xml:space="preserve">
</t>
    </r>
    <r>
      <rPr>
        <sz val="11"/>
        <color rgb="FF000000"/>
        <rFont val="Calibri"/>
      </rPr>
      <t>Example:</t>
    </r>
    <r>
      <rPr>
        <sz val="11"/>
        <color rgb="FF000000"/>
        <rFont val="Calibri"/>
      </rPr>
      <t xml:space="preserve">
</t>
    </r>
    <r>
      <rPr>
        <sz val="11"/>
        <color rgb="FF000000"/>
        <rFont val="Calibri"/>
      </rPr>
      <t># chown root /etc/exports</t>
    </r>
  </si>
  <si>
    <r>
      <rPr>
        <sz val="11"/>
        <color rgb="FF000000"/>
        <rFont val="Calibri"/>
      </rPr>
      <t>Failure to give ownership of the NFS export configuration file to root provides the designated owner and possible unauthorized users with the potential to change system configuration which could weaken the system's security posture.</t>
    </r>
  </si>
  <si>
    <r>
      <rPr>
        <sz val="11"/>
        <color rgb="FF000000"/>
        <rFont val="Calibri"/>
      </rPr>
      <t>Check the owner of the exports file.</t>
    </r>
    <r>
      <rPr>
        <sz val="11"/>
        <color rgb="FF000000"/>
        <rFont val="Calibri"/>
      </rPr>
      <t xml:space="preserve">
</t>
    </r>
    <r>
      <rPr>
        <sz val="11"/>
        <color rgb="FF000000"/>
        <rFont val="Calibri"/>
      </rPr>
      <t>Example:</t>
    </r>
    <r>
      <rPr>
        <sz val="11"/>
        <color rgb="FF000000"/>
        <rFont val="Calibri"/>
      </rPr>
      <t xml:space="preserve">
</t>
    </r>
    <r>
      <rPr>
        <sz val="11"/>
        <color rgb="FF000000"/>
        <rFont val="Calibri"/>
      </rPr>
      <t># ls -lL /etc/exports</t>
    </r>
    <r>
      <rPr>
        <sz val="11"/>
        <color rgb="FF000000"/>
        <rFont val="Calibri"/>
      </rPr>
      <t xml:space="preserve">
</t>
    </r>
    <r>
      <rPr>
        <sz val="11"/>
        <color rgb="FF000000"/>
        <rFont val="Calibri"/>
      </rPr>
      <t>If the export configuration file is not owned by root, this is a finding.</t>
    </r>
  </si>
  <si>
    <t>V-929</t>
  </si>
  <si>
    <r>
      <rPr>
        <sz val="11"/>
        <rFont val="Calibri"/>
      </rPr>
      <t>The Network File System (NFS) export configuration file must have mode 0644 or less permissive.</t>
    </r>
  </si>
  <si>
    <r>
      <rPr>
        <sz val="11"/>
        <color rgb="FF000000"/>
        <rFont val="Calibri"/>
      </rPr>
      <t># chmod 0644 /etc/exports</t>
    </r>
  </si>
  <si>
    <r>
      <rPr>
        <sz val="11"/>
        <color rgb="FF000000"/>
        <rFont val="Calibri"/>
      </rPr>
      <t>Excessive permissions on the NFS export configuration file could allow unauthorized modification of the file, which could result in Denial of Service to authorized NFS exports and the creation of additional unauthorized exports.</t>
    </r>
  </si>
  <si>
    <r>
      <rPr>
        <sz val="11"/>
        <color rgb="FF000000"/>
        <rFont val="Calibri"/>
      </rPr>
      <t># ls -lL /etc/exports</t>
    </r>
    <r>
      <rPr>
        <sz val="11"/>
        <color rgb="FF000000"/>
        <rFont val="Calibri"/>
      </rPr>
      <t xml:space="preserve">
</t>
    </r>
    <r>
      <rPr>
        <sz val="11"/>
        <color rgb="FF000000"/>
        <rFont val="Calibri"/>
      </rPr>
      <t>If the file has a mode more permissive than 0644, this is a finding.</t>
    </r>
  </si>
  <si>
    <t>V-931</t>
  </si>
  <si>
    <r>
      <rPr>
        <sz val="11"/>
        <rFont val="Calibri"/>
      </rPr>
      <t>All Network File System (NFS) exported system files and system directories must be owned by root.</t>
    </r>
  </si>
  <si>
    <r>
      <rPr>
        <sz val="11"/>
        <color rgb="FF000000"/>
        <rFont val="Calibri"/>
      </rPr>
      <t>Change the ownership of exported file systems not owned by root.</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chown root &lt;path&gt;</t>
    </r>
  </si>
  <si>
    <r>
      <rPr>
        <sz val="11"/>
        <color rgb="FF000000"/>
        <rFont val="Calibri"/>
      </rPr>
      <t>Failure to give ownership of sensitive files or directories  to root provides the designated owner and possible unauthorized users with the potential to access sensitive information or change system configuration which could weaken the system's security posture.</t>
    </r>
  </si>
  <si>
    <r>
      <rPr>
        <sz val="11"/>
        <color rgb="FF000000"/>
        <rFont val="Calibri"/>
      </rPr>
      <t>Check for NFS exported file systems.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cat /etc/exports</t>
    </r>
    <r>
      <rPr>
        <sz val="11"/>
        <color rgb="FF000000"/>
        <rFont val="Calibri"/>
      </rPr>
      <t xml:space="preserve">
</t>
    </r>
    <r>
      <rPr>
        <sz val="11"/>
        <color rgb="FF000000"/>
        <rFont val="Calibri"/>
      </rPr>
      <t>For each file system displayed, check the ownership.</t>
    </r>
    <r>
      <rPr>
        <sz val="11"/>
        <color rgb="FF000000"/>
        <rFont val="Calibri"/>
      </rPr>
      <t xml:space="preserve">
</t>
    </r>
    <r>
      <rPr>
        <sz val="11"/>
        <color rgb="FF000000"/>
        <rFont val="Calibri"/>
      </rPr>
      <t># ls -lLa &lt;exported file system path&gt;</t>
    </r>
    <r>
      <rPr>
        <sz val="11"/>
        <color rgb="FF000000"/>
        <rFont val="Calibri"/>
      </rPr>
      <t xml:space="preserve">
</t>
    </r>
    <r>
      <rPr>
        <sz val="11"/>
        <color rgb="FF000000"/>
        <rFont val="Calibri"/>
      </rPr>
      <t>If the files and directories are not owned by root, this is a finding.</t>
    </r>
  </si>
  <si>
    <t>V-932</t>
  </si>
  <si>
    <r>
      <rPr>
        <sz val="11"/>
        <rFont val="Calibri"/>
      </rPr>
      <t>The Network File System (NFS) anonymous UID and GID must be configured to values without permissions.</t>
    </r>
  </si>
  <si>
    <r>
      <rPr>
        <sz val="11"/>
        <color rgb="FF000000"/>
        <rFont val="Calibri"/>
      </rPr>
      <t>Edit "/etc/exports" and set the "anonuid=-1" and "anongid=-1" options for exports lacking it. Re-export the filesystems.</t>
    </r>
  </si>
  <si>
    <r>
      <rPr>
        <sz val="11"/>
        <color rgb="FF000000"/>
        <rFont val="Calibri"/>
      </rPr>
      <t>When an NFS server is configured to deny remote root access, a selected UID and GID are used to handle requests from the remote root user.  The UID and GID should be chosen from the system to provide the appropriate level of non-privileged access.</t>
    </r>
  </si>
  <si>
    <r>
      <rPr>
        <sz val="11"/>
        <color rgb="FF000000"/>
        <rFont val="Calibri"/>
      </rPr>
      <t>Check if the 'anonuid' and 'anongid' options are set correctly for exported file systems.</t>
    </r>
    <r>
      <rPr>
        <sz val="11"/>
        <color rgb="FF000000"/>
        <rFont val="Calibri"/>
      </rPr>
      <t xml:space="preserve">
</t>
    </r>
    <r>
      <rPr>
        <sz val="11"/>
        <color rgb="FF000000"/>
        <rFont val="Calibri"/>
      </rPr>
      <t>List exported filesystems:</t>
    </r>
    <r>
      <rPr>
        <sz val="11"/>
        <color rgb="FF000000"/>
        <rFont val="Calibri"/>
      </rPr>
      <t xml:space="preserve">
</t>
    </r>
    <r>
      <rPr>
        <sz val="11"/>
        <color rgb="FF000000"/>
        <rFont val="Calibri"/>
      </rPr>
      <t xml:space="preserve"># exportfs -v </t>
    </r>
    <r>
      <rPr>
        <sz val="11"/>
        <color rgb="FF000000"/>
        <rFont val="Calibri"/>
      </rPr>
      <t xml:space="preserve">
</t>
    </r>
    <r>
      <rPr>
        <sz val="11"/>
        <color rgb="FF000000"/>
        <rFont val="Calibri"/>
      </rPr>
      <t>Each of the exported file systems should include an entry for the 'anonuid=' and 'anongid=' options set to "-1" or an equivalent (60001, 65534, or 65535). If appropriate values for 'anonuid' or 'anongid' are not set, this is a finding.</t>
    </r>
  </si>
  <si>
    <t>V-933</t>
  </si>
  <si>
    <r>
      <rPr>
        <sz val="11"/>
        <rFont val="Calibri"/>
      </rPr>
      <t>The Network File System (NFS) server must be configured to restrict file system access to local hosts.</t>
    </r>
  </si>
  <si>
    <r>
      <rPr>
        <sz val="11"/>
        <color rgb="FF000000"/>
        <rFont val="Calibri"/>
      </rPr>
      <t>Edit /etc/exports and add ro and/or rw options (as appropriate) specifying a list of hosts or networks which are permitted access. Re-export the file systems.</t>
    </r>
  </si>
  <si>
    <r>
      <rPr>
        <sz val="11"/>
        <color rgb="FF000000"/>
        <rFont val="Calibri"/>
      </rPr>
      <t>The NFS access option limits user access to the specified level. This assists in protecting exported file systems.  If access is not restricted, unauthorized hosts may be able to access the system's NFS exports.</t>
    </r>
  </si>
  <si>
    <r>
      <rPr>
        <sz val="11"/>
        <color rgb="FF000000"/>
        <rFont val="Calibri"/>
      </rPr>
      <t>Check the permissions on exported NFS file systems.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exportfs -v</t>
    </r>
    <r>
      <rPr>
        <sz val="11"/>
        <color rgb="FF000000"/>
        <rFont val="Calibri"/>
      </rPr>
      <t xml:space="preserve">
</t>
    </r>
    <r>
      <rPr>
        <sz val="11"/>
        <color rgb="FF000000"/>
        <rFont val="Calibri"/>
      </rPr>
      <t>If the exported file systems do not contain the 'rw' or 'ro' options specifying a list of hosts or networks, this is a finding.</t>
    </r>
  </si>
  <si>
    <t>V-935</t>
  </si>
  <si>
    <r>
      <rPr>
        <sz val="11"/>
        <rFont val="Calibri"/>
      </rPr>
      <t>The Network File System (NFS) server must not allow remote root access.</t>
    </r>
  </si>
  <si>
    <r>
      <rPr>
        <sz val="11"/>
        <color rgb="FF000000"/>
        <rFont val="Calibri"/>
      </rPr>
      <t>Edit the "/etc/exports" file and add "root_squash" (or "all_squash") and remove "no_root_squash".</t>
    </r>
  </si>
  <si>
    <r>
      <rPr>
        <sz val="11"/>
        <color rgb="FF000000"/>
        <rFont val="Calibri"/>
      </rPr>
      <t>If the NFS server allows root access to local file systems from remote hosts, this access could be used to compromise the system.</t>
    </r>
  </si>
  <si>
    <r>
      <rPr>
        <sz val="11"/>
        <color rgb="FF000000"/>
        <rFont val="Calibri"/>
      </rPr>
      <t>List the exports.</t>
    </r>
    <r>
      <rPr>
        <sz val="11"/>
        <color rgb="FF000000"/>
        <rFont val="Calibri"/>
      </rPr>
      <t xml:space="preserve">
</t>
    </r>
    <r>
      <rPr>
        <sz val="11"/>
        <color rgb="FF000000"/>
        <rFont val="Calibri"/>
      </rPr>
      <t># cat /etc/exports</t>
    </r>
    <r>
      <rPr>
        <sz val="11"/>
        <color rgb="FF000000"/>
        <rFont val="Calibri"/>
      </rPr>
      <t xml:space="preserve">
</t>
    </r>
    <r>
      <rPr>
        <sz val="11"/>
        <color rgb="FF000000"/>
        <rFont val="Calibri"/>
      </rPr>
      <t>If any export contains "no_root_squash" or does not contain "root_squash" or "all_squash", this is a finding.</t>
    </r>
  </si>
  <si>
    <t>V-936</t>
  </si>
  <si>
    <r>
      <rPr>
        <sz val="11"/>
        <rFont val="Calibri"/>
      </rPr>
      <t xml:space="preserve">The </t>
    </r>
    <r>
      <rPr>
        <sz val="11"/>
        <color rgb="FF000000"/>
        <rFont val="Calibri"/>
      </rPr>
      <t>"</t>
    </r>
    <r>
      <rPr>
        <b/>
        <sz val="11"/>
        <color rgb="FF000000"/>
        <rFont val="Calibri"/>
      </rPr>
      <t>nosuid</t>
    </r>
    <r>
      <rPr>
        <sz val="11"/>
        <color rgb="FF000000"/>
        <rFont val="Calibri"/>
      </rPr>
      <t>"</t>
    </r>
    <r>
      <rPr>
        <sz val="11"/>
        <color rgb="FF000000"/>
        <rFont val="Calibri"/>
      </rPr>
      <t xml:space="preserve"> option must be enabled on all Network File System (NFS) client mounts.</t>
    </r>
  </si>
  <si>
    <r>
      <rPr>
        <sz val="11"/>
        <color rgb="FF000000"/>
        <rFont val="Calibri"/>
      </rPr>
      <t>Edit "/etc/fstab" and add the "nosuid" option for all NFS file systems. Remount the NFS file systems to make the change take effect.</t>
    </r>
  </si>
  <si>
    <r>
      <rPr>
        <sz val="11"/>
        <color rgb="FF000000"/>
        <rFont val="Calibri"/>
      </rPr>
      <t>Enabling the nosuid mount option prevents the system from granting owner or group-owner privileges to programs with the suid or sgid bit set.  If the system does not restrict this access, users with unprivileged access to the local system may be able to acquire privileged access by executing suid or sgid files located on the mounted NFS file system.</t>
    </r>
  </si>
  <si>
    <r>
      <rPr>
        <sz val="11"/>
        <color rgb="FF000000"/>
        <rFont val="Calibri"/>
      </rPr>
      <t>Check the system for NFS mounts not using the "nosuid" option.</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mount -v | grep " type nfs " | egrep -v "nosuid"</t>
    </r>
    <r>
      <rPr>
        <sz val="11"/>
        <color rgb="FF000000"/>
        <rFont val="Calibri"/>
      </rPr>
      <t xml:space="preserve">
</t>
    </r>
    <r>
      <rPr>
        <sz val="11"/>
        <color rgb="FF000000"/>
        <rFont val="Calibri"/>
      </rPr>
      <t>If the mounted file systems do not have the "nosuid" option, this is a finding.</t>
    </r>
  </si>
  <si>
    <t>V-940</t>
  </si>
  <si>
    <r>
      <rPr>
        <sz val="11"/>
        <rFont val="Calibri"/>
      </rPr>
      <t>The system must use an access control program.</t>
    </r>
  </si>
  <si>
    <r>
      <rPr>
        <sz val="11"/>
        <color rgb="FF000000"/>
        <rFont val="Calibri"/>
      </rPr>
      <t>Install and configure the tcp_wrappers package.</t>
    </r>
  </si>
  <si>
    <r>
      <rPr>
        <sz val="11"/>
        <color rgb="FF000000"/>
        <rFont val="Calibri"/>
      </rPr>
      <t>Access control programs (such as TCP_WRAPPERS) provide the ability to enhance system security posture.</t>
    </r>
  </si>
  <si>
    <r>
      <rPr>
        <sz val="11"/>
        <color rgb="FF000000"/>
        <rFont val="Calibri"/>
      </rPr>
      <t xml:space="preserve">The tcp_wrappers package is provided with the RHEL distribution. Other access control programs may be available but will need to be checked manually. </t>
    </r>
    <r>
      <rPr>
        <sz val="11"/>
        <color rgb="FF000000"/>
        <rFont val="Calibri"/>
      </rPr>
      <t xml:space="preserve">
</t>
    </r>
    <r>
      <rPr>
        <sz val="11"/>
        <color rgb="FF000000"/>
        <rFont val="Calibri"/>
      </rPr>
      <t>Determine if tcp_wrappers is installed.</t>
    </r>
    <r>
      <rPr>
        <sz val="11"/>
        <color rgb="FF000000"/>
        <rFont val="Calibri"/>
      </rPr>
      <t xml:space="preserve">
</t>
    </r>
    <r>
      <rPr>
        <sz val="11"/>
        <color rgb="FF000000"/>
        <rFont val="Calibri"/>
      </rPr>
      <t># rpm -qa | grep tcp_wrappers</t>
    </r>
    <r>
      <rPr>
        <sz val="11"/>
        <color rgb="FF000000"/>
        <rFont val="Calibri"/>
      </rPr>
      <t xml:space="preserve">
</t>
    </r>
    <r>
      <rPr>
        <sz val="11"/>
        <color rgb="FF000000"/>
        <rFont val="Calibri"/>
      </rPr>
      <t>If no package is listed, this is a finding.</t>
    </r>
  </si>
  <si>
    <t>V-941</t>
  </si>
  <si>
    <r>
      <rPr>
        <sz val="11"/>
        <rFont val="Calibri"/>
      </rPr>
      <t>The system</t>
    </r>
    <r>
      <rPr>
        <sz val="11"/>
        <color rgb="FF000000"/>
        <rFont val="Calibri"/>
      </rPr>
      <t>'</t>
    </r>
    <r>
      <rPr>
        <sz val="11"/>
        <color rgb="FF000000"/>
        <rFont val="Calibri"/>
      </rPr>
      <t>s access control program must log each system access attempt.</t>
    </r>
  </si>
  <si>
    <r>
      <rPr>
        <sz val="11"/>
        <color rgb="FF000000"/>
        <rFont val="Calibri"/>
      </rPr>
      <t>Configure the access restriction program to log every access attempt. Ensure the implementation instructions for tcp_wrappers are followed so system access attempts are recorded to the system log files. If an alternate application is used, it must support this function.</t>
    </r>
  </si>
  <si>
    <r>
      <rPr>
        <sz val="11"/>
        <color rgb="FF000000"/>
        <rFont val="Calibri"/>
      </rPr>
      <t>If access attempts are not logged, then multiple attempts to log on to the system by an unauthorized user may go undetected.</t>
    </r>
  </si>
  <si>
    <r>
      <rPr>
        <sz val="11"/>
        <color rgb="FF000000"/>
        <rFont val="Calibri"/>
      </rPr>
      <t>The tcp_wrappers package is provided with the RHEL distribution. Other access control programs may be available but will need to be checked manually. Depending on what system is used for log processing either /etc/syslog.conf or /etc/rsyslog.conf will be the logging configuration file.</t>
    </r>
    <r>
      <rPr>
        <sz val="11"/>
        <color rgb="FF000000"/>
        <rFont val="Calibri"/>
      </rPr>
      <t xml:space="preserve">
</t>
    </r>
    <r>
      <rPr>
        <sz val="11"/>
        <color rgb="FF000000"/>
        <rFont val="Calibri"/>
      </rPr>
      <t>Normally, tcpd logs to the mail facility in "/etc/syslog.conf" or “/etc/rsyslog.conf”. Determine if syslog or rsyslog is configured to log events by tcpd.</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grep -E “(\*.info|\*.debug|authpriv.info|authpriv.debug|authpriv.\*)” /etc/syslog.conf | grep –v ‘#’</t>
    </r>
    <r>
      <rPr>
        <sz val="11"/>
        <color rgb="FF000000"/>
        <rFont val="Calibri"/>
      </rPr>
      <t xml:space="preserve">
</t>
    </r>
    <r>
      <rPr>
        <sz val="11"/>
        <color rgb="FF000000"/>
        <rFont val="Calibri"/>
      </rPr>
      <t>Or:</t>
    </r>
    <r>
      <rPr>
        <sz val="11"/>
        <color rgb="FF000000"/>
        <rFont val="Calibri"/>
      </rPr>
      <t xml:space="preserve">
</t>
    </r>
    <r>
      <rPr>
        <sz val="11"/>
        <color rgb="FF000000"/>
        <rFont val="Calibri"/>
      </rPr>
      <t># grep -E “(\*.info|\*.debug|authpriv.info|authpriv.debug|authpriv.\*)” /etc/rsyslog.conf | grep –v ‘#’</t>
    </r>
    <r>
      <rPr>
        <sz val="11"/>
        <color rgb="FF000000"/>
        <rFont val="Calibri"/>
      </rPr>
      <t xml:space="preserve">
</t>
    </r>
    <r>
      <rPr>
        <sz val="11"/>
        <color rgb="FF000000"/>
        <rFont val="Calibri"/>
      </rPr>
      <t>If no entries exist, this is a finding.</t>
    </r>
    <r>
      <rPr>
        <sz val="11"/>
        <color rgb="FF000000"/>
        <rFont val="Calibri"/>
      </rPr>
      <t xml:space="preserve">
</t>
    </r>
    <r>
      <rPr>
        <sz val="11"/>
        <color rgb="FF000000"/>
        <rFont val="Calibri"/>
      </rPr>
      <t>If there are no “authpriv.info”, “authpriv.debug”, “authpriv.*” or “*.info” or “*.debug” not followed by “authpriv.none”, this is a finding.</t>
    </r>
    <r>
      <rPr>
        <sz val="11"/>
        <color rgb="FF000000"/>
        <rFont val="Calibri"/>
      </rPr>
      <t xml:space="preserve">
</t>
    </r>
    <r>
      <rPr>
        <sz val="11"/>
        <color rgb="FF000000"/>
        <rFont val="Calibri"/>
      </rPr>
      <t>If an alternate access control program is used and it does not provide logging of access attempts, this is a finding.</t>
    </r>
  </si>
  <si>
    <t>V-974</t>
  </si>
  <si>
    <r>
      <rPr>
        <sz val="11"/>
        <rFont val="Calibri"/>
      </rPr>
      <t>Access to the cron utility must be controlled using the cron.allow and/or cron.deny file(s).</t>
    </r>
  </si>
  <si>
    <r>
      <rPr>
        <sz val="11"/>
        <color rgb="FF000000"/>
        <rFont val="Calibri"/>
      </rPr>
      <t>Create /etc/cron.allow and/or /etc/cron.deny with appropriate content and reboot the system to ensure no lingering cron jobs are processed.</t>
    </r>
  </si>
  <si>
    <r>
      <rPr>
        <sz val="11"/>
        <color rgb="FF000000"/>
        <rFont val="Calibri"/>
      </rPr>
      <t>The cron facility allows users to execute recurring jobs on a regular and unattended basis. The cron.allow file designates accounts allowed to enter and execute jobs using the cron facility.  If the cron.allow file is not present, users listed in the cron.deny file are not allowed to use the cron facility.  Improper configuration of cron may open the facility up for abuse by system intruders and malicious users.</t>
    </r>
  </si>
  <si>
    <r>
      <rPr>
        <sz val="11"/>
        <color rgb="FF000000"/>
        <rFont val="Calibri"/>
      </rPr>
      <t>This check is not applicable if only the root user is permitted to use cron.</t>
    </r>
    <r>
      <rPr>
        <sz val="11"/>
        <color rgb="FF000000"/>
        <rFont val="Calibri"/>
      </rPr>
      <t xml:space="preserve">
</t>
    </r>
    <r>
      <rPr>
        <sz val="11"/>
        <color rgb="FF000000"/>
        <rFont val="Calibri"/>
      </rPr>
      <t>Check for the existence of the cron.allow and cron.deny files.</t>
    </r>
    <r>
      <rPr>
        <sz val="11"/>
        <color rgb="FF000000"/>
        <rFont val="Calibri"/>
      </rPr>
      <t xml:space="preserve">
</t>
    </r>
    <r>
      <rPr>
        <sz val="11"/>
        <color rgb="FF000000"/>
        <rFont val="Calibri"/>
      </rPr>
      <t># ls -lL /etc/cron.allow</t>
    </r>
    <r>
      <rPr>
        <sz val="11"/>
        <color rgb="FF000000"/>
        <rFont val="Calibri"/>
      </rPr>
      <t xml:space="preserve">
</t>
    </r>
    <r>
      <rPr>
        <sz val="11"/>
        <color rgb="FF000000"/>
        <rFont val="Calibri"/>
      </rPr>
      <t># ls -lL /etc/cron.deny</t>
    </r>
    <r>
      <rPr>
        <sz val="11"/>
        <color rgb="FF000000"/>
        <rFont val="Calibri"/>
      </rPr>
      <t xml:space="preserve">
</t>
    </r>
    <r>
      <rPr>
        <sz val="11"/>
        <color rgb="FF000000"/>
        <rFont val="Calibri"/>
      </rPr>
      <t>If neither file exists, this is a finding.</t>
    </r>
  </si>
  <si>
    <t>V-975</t>
  </si>
  <si>
    <r>
      <rPr>
        <sz val="11"/>
        <rFont val="Calibri"/>
      </rPr>
      <t>The cron.allow file must have mode 0600 or less permissive.</t>
    </r>
  </si>
  <si>
    <r>
      <rPr>
        <sz val="11"/>
        <color rgb="FF000000"/>
        <rFont val="Calibri"/>
      </rPr>
      <t>Change the mode of the cron.allow file to 0600.</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chmod 0600 /etc/cron.allow</t>
    </r>
  </si>
  <si>
    <r>
      <rPr>
        <sz val="11"/>
        <color rgb="FF000000"/>
        <rFont val="Calibri"/>
      </rPr>
      <t>A readable and/or writable cron.allow file by users other than root could allow potential intruders and malicious users to use the file contents to help discern information, such as who is allowed to execute cron programs, which could be harmful to overall system and network security.</t>
    </r>
  </si>
  <si>
    <r>
      <rPr>
        <sz val="11"/>
        <color rgb="FF000000"/>
        <rFont val="Calibri"/>
      </rPr>
      <t>Check mode of the cron.allow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/etc/cron.allow</t>
    </r>
    <r>
      <rPr>
        <sz val="11"/>
        <color rgb="FF000000"/>
        <rFont val="Calibri"/>
      </rPr>
      <t xml:space="preserve">
</t>
    </r>
    <r>
      <rPr>
        <sz val="11"/>
        <color rgb="FF000000"/>
        <rFont val="Calibri"/>
      </rPr>
      <t>If the file has a mode more permissive than 0600, this is a finding.</t>
    </r>
  </si>
  <si>
    <t>V-976</t>
  </si>
  <si>
    <r>
      <rPr>
        <sz val="11"/>
        <rFont val="Calibri"/>
      </rPr>
      <t>Cron must not execute group-writable or world-writable programs.</t>
    </r>
  </si>
  <si>
    <r>
      <rPr>
        <sz val="11"/>
        <color rgb="FF000000"/>
        <rFont val="Calibri"/>
      </rPr>
      <t>Remove the world-writable and group-writable permissions from the cron program file(s) identified.</t>
    </r>
    <r>
      <rPr>
        <sz val="11"/>
        <color rgb="FF000000"/>
        <rFont val="Calibri"/>
      </rPr>
      <t xml:space="preserve">
</t>
    </r>
    <r>
      <rPr>
        <sz val="11"/>
        <color rgb="FF000000"/>
        <rFont val="Calibri"/>
      </rPr>
      <t># chmod go-w &lt;cron program file&gt;</t>
    </r>
  </si>
  <si>
    <r>
      <rPr>
        <sz val="11"/>
        <color rgb="FF000000"/>
        <rFont val="Calibri"/>
      </rPr>
      <t>If cron executes group-writable or world-writable programs, there is a possibility that unauthorized users could manipulate the programs with malicious intent.  This could compromise system and network security.</t>
    </r>
  </si>
  <si>
    <r>
      <rPr>
        <sz val="11"/>
        <color rgb="FF000000"/>
        <rFont val="Calibri"/>
      </rPr>
      <t xml:space="preserve">List all cronjobs on the system. </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/var/spool/cron</t>
    </r>
    <r>
      <rPr>
        <sz val="11"/>
        <color rgb="FF000000"/>
        <rFont val="Calibri"/>
      </rPr>
      <t xml:space="preserve">
</t>
    </r>
    <r>
      <rPr>
        <sz val="11"/>
        <color rgb="FF000000"/>
        <rFont val="Calibri"/>
      </rPr>
      <t># ls /etc/cron.d /etc/crontab /etc/cron.daily /etc/cron.hourly /etc/cron.monthly /etc/cron.weekly</t>
    </r>
    <r>
      <rPr>
        <sz val="11"/>
        <color rgb="FF000000"/>
        <rFont val="Calibri"/>
      </rPr>
      <t xml:space="preserve">
</t>
    </r>
    <r>
      <rPr>
        <sz val="11"/>
        <color rgb="FF000000"/>
        <rFont val="Calibri"/>
      </rPr>
      <t xml:space="preserve">or </t>
    </r>
    <r>
      <rPr>
        <sz val="11"/>
        <color rgb="FF000000"/>
        <rFont val="Calibri"/>
      </rPr>
      <t xml:space="preserve">
</t>
    </r>
    <r>
      <rPr>
        <sz val="11"/>
        <color rgb="FF000000"/>
        <rFont val="Calibri"/>
      </rPr>
      <t># ls /etc/cron*|grep -v deny</t>
    </r>
    <r>
      <rPr>
        <sz val="11"/>
        <color rgb="FF000000"/>
        <rFont val="Calibri"/>
      </rPr>
      <t xml:space="preserve">
</t>
    </r>
    <r>
      <rPr>
        <sz val="11"/>
        <color rgb="FF000000"/>
        <rFont val="Calibri"/>
      </rPr>
      <t>If cron jobs exist under any of the above directories, use the following command to search for programs executed by cron:</t>
    </r>
    <r>
      <rPr>
        <sz val="11"/>
        <color rgb="FF000000"/>
        <rFont val="Calibri"/>
      </rPr>
      <t xml:space="preserve">
</t>
    </r>
    <r>
      <rPr>
        <sz val="11"/>
        <color rgb="FF000000"/>
        <rFont val="Calibri"/>
      </rPr>
      <t># more &lt;cron job file&gt;</t>
    </r>
    <r>
      <rPr>
        <sz val="11"/>
        <color rgb="FF000000"/>
        <rFont val="Calibri"/>
      </rPr>
      <t xml:space="preserve">
</t>
    </r>
    <r>
      <rPr>
        <sz val="11"/>
        <color rgb="FF000000"/>
        <rFont val="Calibri"/>
      </rPr>
      <t>Perform a long listing of each program file found in the cron file to determine if the file is group-writable or world-writable.</t>
    </r>
    <r>
      <rPr>
        <sz val="11"/>
        <color rgb="FF000000"/>
        <rFont val="Calibri"/>
      </rPr>
      <t xml:space="preserve">
</t>
    </r>
    <r>
      <rPr>
        <sz val="11"/>
        <color rgb="FF000000"/>
        <rFont val="Calibri"/>
      </rPr>
      <t># ls -la &lt;cron program file&gt;</t>
    </r>
    <r>
      <rPr>
        <sz val="11"/>
        <color rgb="FF000000"/>
        <rFont val="Calibri"/>
      </rPr>
      <t xml:space="preserve">
</t>
    </r>
    <r>
      <rPr>
        <sz val="11"/>
        <color rgb="FF000000"/>
        <rFont val="Calibri"/>
      </rPr>
      <t>If cron executes group-writable or world-writable files, this is a finding.</t>
    </r>
  </si>
  <si>
    <t>V-977</t>
  </si>
  <si>
    <r>
      <rPr>
        <sz val="11"/>
        <rFont val="Calibri"/>
      </rPr>
      <t>Cron must not execute programs in, or subordinate to, world-writable directories.</t>
    </r>
  </si>
  <si>
    <r>
      <rPr>
        <sz val="11"/>
        <color rgb="FF000000"/>
        <rFont val="Calibri"/>
      </rPr>
      <t>Remove the world-writable permission from the cron program directories identified.</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chmod o-w &lt;cron program directory&gt;</t>
    </r>
  </si>
  <si>
    <r>
      <rPr>
        <sz val="11"/>
        <color rgb="FF000000"/>
        <rFont val="Calibri"/>
      </rPr>
      <t>If cron programs are located in or subordinate to world-writable directories, they become vulnerable to removal and replacement by malicious users or system intruders.</t>
    </r>
  </si>
  <si>
    <r>
      <rPr>
        <sz val="11"/>
        <color rgb="FF000000"/>
        <rFont val="Calibri"/>
      </rPr>
      <t xml:space="preserve">List all cronjobs on the system. </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/var/spool/cron</t>
    </r>
    <r>
      <rPr>
        <sz val="11"/>
        <color rgb="FF000000"/>
        <rFont val="Calibri"/>
      </rPr>
      <t xml:space="preserve">
</t>
    </r>
    <r>
      <rPr>
        <sz val="11"/>
        <color rgb="FF000000"/>
        <rFont val="Calibri"/>
      </rPr>
      <t># ls /etc/cron.d /etc/crontab /etc/cron.daily /etc/cron.hourly /etc/cron.monthly /etc/cron.weekly</t>
    </r>
    <r>
      <rPr>
        <sz val="11"/>
        <color rgb="FF000000"/>
        <rFont val="Calibri"/>
      </rPr>
      <t xml:space="preserve">
</t>
    </r>
    <r>
      <rPr>
        <sz val="11"/>
        <color rgb="FF000000"/>
        <rFont val="Calibri"/>
      </rPr>
      <t xml:space="preserve">or </t>
    </r>
    <r>
      <rPr>
        <sz val="11"/>
        <color rgb="FF000000"/>
        <rFont val="Calibri"/>
      </rPr>
      <t xml:space="preserve">
</t>
    </r>
    <r>
      <rPr>
        <sz val="11"/>
        <color rgb="FF000000"/>
        <rFont val="Calibri"/>
      </rPr>
      <t># ls /etc/cron*|grep -v deny</t>
    </r>
    <r>
      <rPr>
        <sz val="11"/>
        <color rgb="FF000000"/>
        <rFont val="Calibri"/>
      </rPr>
      <t xml:space="preserve">
</t>
    </r>
    <r>
      <rPr>
        <sz val="11"/>
        <color rgb="FF000000"/>
        <rFont val="Calibri"/>
      </rPr>
      <t>If cron jobs exist under any of the above directories, use the following command to search for programs executed by at:</t>
    </r>
    <r>
      <rPr>
        <sz val="11"/>
        <color rgb="FF000000"/>
        <rFont val="Calibri"/>
      </rPr>
      <t xml:space="preserve">
</t>
    </r>
    <r>
      <rPr>
        <sz val="11"/>
        <color rgb="FF000000"/>
        <rFont val="Calibri"/>
      </rPr>
      <t># more &lt;cron job file&gt;</t>
    </r>
    <r>
      <rPr>
        <sz val="11"/>
        <color rgb="FF000000"/>
        <rFont val="Calibri"/>
      </rPr>
      <t xml:space="preserve">
</t>
    </r>
    <r>
      <rPr>
        <sz val="11"/>
        <color rgb="FF000000"/>
        <rFont val="Calibri"/>
      </rPr>
      <t>Perform a long listing of each directory containing program files found in the cron file to determine if the directory is world-writable.</t>
    </r>
    <r>
      <rPr>
        <sz val="11"/>
        <color rgb="FF000000"/>
        <rFont val="Calibri"/>
      </rPr>
      <t xml:space="preserve">
</t>
    </r>
    <r>
      <rPr>
        <sz val="11"/>
        <color rgb="FF000000"/>
        <rFont val="Calibri"/>
      </rPr>
      <t># ls -ld &lt;cron program directory&gt;</t>
    </r>
    <r>
      <rPr>
        <sz val="11"/>
        <color rgb="FF000000"/>
        <rFont val="Calibri"/>
      </rPr>
      <t xml:space="preserve">
</t>
    </r>
    <r>
      <rPr>
        <sz val="11"/>
        <color rgb="FF000000"/>
        <rFont val="Calibri"/>
      </rPr>
      <t>If cron executes programs in world-writable directories, this is a finding.</t>
    </r>
  </si>
  <si>
    <t>V-978</t>
  </si>
  <si>
    <r>
      <rPr>
        <sz val="11"/>
        <rFont val="Calibri"/>
      </rPr>
      <t>Crontab files must have mode 0600 or less permissive, and files in cron script directories must have mode 0700 or less permissive.</t>
    </r>
  </si>
  <si>
    <r>
      <rPr>
        <sz val="11"/>
        <color rgb="FF000000"/>
        <rFont val="Calibri"/>
      </rPr>
      <t>Change the mode of the crontab files.</t>
    </r>
    <r>
      <rPr>
        <sz val="11"/>
        <color rgb="FF000000"/>
        <rFont val="Calibri"/>
      </rPr>
      <t xml:space="preserve">
</t>
    </r>
    <r>
      <rPr>
        <sz val="11"/>
        <color rgb="FF000000"/>
        <rFont val="Calibri"/>
      </rPr>
      <t># chmod 0600 /var/spool/cron/* /etc/cron.d/* /etc/crontab</t>
    </r>
  </si>
  <si>
    <r>
      <rPr>
        <sz val="11"/>
        <color rgb="FF000000"/>
        <rFont val="Calibri"/>
      </rPr>
      <t>To protect the integrity of scheduled system jobs and prevent malicious modification to these jobs, crontab files must be secured.</t>
    </r>
  </si>
  <si>
    <r>
      <rPr>
        <sz val="11"/>
        <color rgb="FF000000"/>
        <rFont val="Calibri"/>
      </rPr>
      <t>Check the mode of the crontab files.</t>
    </r>
    <r>
      <rPr>
        <sz val="11"/>
        <color rgb="FF000000"/>
        <rFont val="Calibri"/>
      </rPr>
      <t xml:space="preserve">
</t>
    </r>
    <r>
      <rPr>
        <sz val="11"/>
        <color rgb="FF000000"/>
        <rFont val="Calibri"/>
      </rPr>
      <t># ls -lL /var/spool/cron/</t>
    </r>
    <r>
      <rPr>
        <sz val="11"/>
        <color rgb="FF000000"/>
        <rFont val="Calibri"/>
      </rPr>
      <t xml:space="preserve">
</t>
    </r>
    <r>
      <rPr>
        <sz val="11"/>
        <color rgb="FF000000"/>
        <rFont val="Calibri"/>
      </rPr>
      <t># ls -lL /etc/cron.d/</t>
    </r>
    <r>
      <rPr>
        <sz val="11"/>
        <color rgb="FF000000"/>
        <rFont val="Calibri"/>
      </rPr>
      <t xml:space="preserve">
</t>
    </r>
    <r>
      <rPr>
        <sz val="11"/>
        <color rgb="FF000000"/>
        <rFont val="Calibri"/>
      </rPr>
      <t># ls -lL /etc/crontab</t>
    </r>
    <r>
      <rPr>
        <sz val="11"/>
        <color rgb="FF000000"/>
        <rFont val="Calibri"/>
      </rPr>
      <t xml:space="preserve">
</t>
    </r>
    <r>
      <rPr>
        <sz val="11"/>
        <color rgb="FF000000"/>
        <rFont val="Calibri"/>
      </rPr>
      <t>If any crontab file has a mode more permissive than 0600, this is a finding.</t>
    </r>
  </si>
  <si>
    <t>V-979</t>
  </si>
  <si>
    <r>
      <rPr>
        <sz val="11"/>
        <rFont val="Calibri"/>
      </rPr>
      <t>Cron and crontab directories must have mode 0755 or less permissive.</t>
    </r>
  </si>
  <si>
    <r>
      <rPr>
        <sz val="11"/>
        <color rgb="FF000000"/>
        <rFont val="Calibri"/>
      </rPr>
      <t>Change the mode of the crontab directories.</t>
    </r>
    <r>
      <rPr>
        <sz val="11"/>
        <color rgb="FF000000"/>
        <rFont val="Calibri"/>
      </rPr>
      <t xml:space="preserve">
</t>
    </r>
    <r>
      <rPr>
        <sz val="11"/>
        <color rgb="FF000000"/>
        <rFont val="Calibri"/>
      </rPr>
      <t># chmod 0755 &lt;crontab directory&gt;</t>
    </r>
  </si>
  <si>
    <r>
      <rPr>
        <sz val="11"/>
        <color rgb="FF000000"/>
        <rFont val="Calibri"/>
      </rPr>
      <t>To protect the integrity of scheduled system jobs and to prevent malicious modification to these jobs, crontab files must be secured.</t>
    </r>
  </si>
  <si>
    <r>
      <rPr>
        <sz val="11"/>
        <color rgb="FF000000"/>
        <rFont val="Calibri"/>
      </rPr>
      <t>Check the mode of the crontab directories.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-ld /var/spool/cron</t>
    </r>
    <r>
      <rPr>
        <sz val="11"/>
        <color rgb="FF000000"/>
        <rFont val="Calibri"/>
      </rPr>
      <t xml:space="preserve">
</t>
    </r>
    <r>
      <rPr>
        <sz val="11"/>
        <color rgb="FF000000"/>
        <rFont val="Calibri"/>
      </rPr>
      <t># ls -ld /etc/cron.d /etc/crontab /etc/cron.daily /etc/cron.hourly /etc/cron.monthly /etc/cron.weekly</t>
    </r>
    <r>
      <rPr>
        <sz val="11"/>
        <color rgb="FF000000"/>
        <rFont val="Calibri"/>
      </rPr>
      <t xml:space="preserve">
</t>
    </r>
    <r>
      <rPr>
        <sz val="11"/>
        <color rgb="FF000000"/>
        <rFont val="Calibri"/>
      </rPr>
      <t xml:space="preserve">or </t>
    </r>
    <r>
      <rPr>
        <sz val="11"/>
        <color rgb="FF000000"/>
        <rFont val="Calibri"/>
      </rPr>
      <t xml:space="preserve">
</t>
    </r>
    <r>
      <rPr>
        <sz val="11"/>
        <color rgb="FF000000"/>
        <rFont val="Calibri"/>
      </rPr>
      <t># ls -ld /etc/cron*|grep -v deny</t>
    </r>
    <r>
      <rPr>
        <sz val="11"/>
        <color rgb="FF000000"/>
        <rFont val="Calibri"/>
      </rPr>
      <t xml:space="preserve">
</t>
    </r>
    <r>
      <rPr>
        <sz val="11"/>
        <color rgb="FF000000"/>
        <rFont val="Calibri"/>
      </rPr>
      <t>If the mode of any of the crontab directories is more permissive than 0755, this is a finding.</t>
    </r>
  </si>
  <si>
    <t>V-980</t>
  </si>
  <si>
    <r>
      <rPr>
        <sz val="11"/>
        <rFont val="Calibri"/>
      </rPr>
      <t>Cron and crontab directories must be owned by root or bin.</t>
    </r>
  </si>
  <si>
    <r>
      <rPr>
        <sz val="11"/>
        <color rgb="FF000000"/>
        <rFont val="Calibri"/>
      </rPr>
      <t>Change the mode of the crontab directories.</t>
    </r>
    <r>
      <rPr>
        <sz val="11"/>
        <color rgb="FF000000"/>
        <rFont val="Calibri"/>
      </rPr>
      <t xml:space="preserve">
</t>
    </r>
    <r>
      <rPr>
        <sz val="11"/>
        <color rgb="FF000000"/>
        <rFont val="Calibri"/>
      </rPr>
      <t># chown root &lt;crontab directory&gt;</t>
    </r>
  </si>
  <si>
    <r>
      <rPr>
        <sz val="11"/>
        <color rgb="FF000000"/>
        <rFont val="Calibri"/>
      </rPr>
      <t>Incorrect ownership of the cron or crontab directories could permit unauthorized users the ability to alter cron jobs and run automated jobs as privileged users.  Failure to give ownership of cron or crontab directories to root or to bin provides the designated owner and unauthorized users with the potential to access sensitive information or change the system configuration which could weaken the system's security posture.</t>
    </r>
  </si>
  <si>
    <r>
      <rPr>
        <sz val="11"/>
        <color rgb="FF000000"/>
        <rFont val="Calibri"/>
      </rPr>
      <t>Check the owner of the crontab directories.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-ld /var/spool/cron</t>
    </r>
    <r>
      <rPr>
        <sz val="11"/>
        <color rgb="FF000000"/>
        <rFont val="Calibri"/>
      </rPr>
      <t xml:space="preserve">
</t>
    </r>
    <r>
      <rPr>
        <sz val="11"/>
        <color rgb="FF000000"/>
        <rFont val="Calibri"/>
      </rPr>
      <t># ls -ld /etc/cron.d /etc/crontab /etc/cron.daily /etc/cron.hourly /etc/cron.monthly /etc/cron.weekly</t>
    </r>
    <r>
      <rPr>
        <sz val="11"/>
        <color rgb="FF000000"/>
        <rFont val="Calibri"/>
      </rPr>
      <t xml:space="preserve">
</t>
    </r>
    <r>
      <rPr>
        <sz val="11"/>
        <color rgb="FF000000"/>
        <rFont val="Calibri"/>
      </rPr>
      <t xml:space="preserve">or </t>
    </r>
    <r>
      <rPr>
        <sz val="11"/>
        <color rgb="FF000000"/>
        <rFont val="Calibri"/>
      </rPr>
      <t xml:space="preserve">
</t>
    </r>
    <r>
      <rPr>
        <sz val="11"/>
        <color rgb="FF000000"/>
        <rFont val="Calibri"/>
      </rPr>
      <t># ls -ld /etc/cron*|grep -v deny</t>
    </r>
    <r>
      <rPr>
        <sz val="11"/>
        <color rgb="FF000000"/>
        <rFont val="Calibri"/>
      </rPr>
      <t xml:space="preserve">
</t>
    </r>
    <r>
      <rPr>
        <sz val="11"/>
        <color rgb="FF000000"/>
        <rFont val="Calibri"/>
      </rPr>
      <t>If the owner of any of the crontab directories is not root or bin, this is a finding.</t>
    </r>
  </si>
  <si>
    <t>V-981</t>
  </si>
  <si>
    <r>
      <rPr>
        <sz val="11"/>
        <rFont val="Calibri"/>
      </rPr>
      <t>Cron and crontab directories must be group-owned by root, sys, bin or cron.</t>
    </r>
  </si>
  <si>
    <r>
      <rPr>
        <sz val="11"/>
        <color rgb="FF000000"/>
        <rFont val="Calibri"/>
      </rPr>
      <t>Change the group owner of cron and crontab directories.</t>
    </r>
    <r>
      <rPr>
        <sz val="11"/>
        <color rgb="FF000000"/>
        <rFont val="Calibri"/>
      </rPr>
      <t xml:space="preserve">
</t>
    </r>
    <r>
      <rPr>
        <sz val="11"/>
        <color rgb="FF000000"/>
        <rFont val="Calibri"/>
      </rPr>
      <t># chgrp root &lt;crontab directory&gt;</t>
    </r>
  </si>
  <si>
    <r>
      <rPr>
        <sz val="11"/>
        <color rgb="FF000000"/>
        <rFont val="Calibri"/>
      </rPr>
      <t>To protect the integrity of scheduled system jobs and to prevent malicious modification to these jobs, crontab files must be secured.  Failure to give group-ownership of cron or crontab directories to a system group provides the designated group and unauthorized users with the potential to access sensitive information or change the system configuration which could weaken the system's security posture.</t>
    </r>
  </si>
  <si>
    <r>
      <rPr>
        <sz val="11"/>
        <color rgb="FF000000"/>
        <rFont val="Calibri"/>
      </rPr>
      <t>Check the group owner of cron and crontab directories.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-ld /var/spool/cron</t>
    </r>
    <r>
      <rPr>
        <sz val="11"/>
        <color rgb="FF000000"/>
        <rFont val="Calibri"/>
      </rPr>
      <t xml:space="preserve">
</t>
    </r>
    <r>
      <rPr>
        <sz val="11"/>
        <color rgb="FF000000"/>
        <rFont val="Calibri"/>
      </rPr>
      <t># ls -ld /etc/cron.d /etc/crontab /etc/cron.daily /etc/cron.hourly /etc/cron.monthly /etc/cron.weekly</t>
    </r>
    <r>
      <rPr>
        <sz val="11"/>
        <color rgb="FF000000"/>
        <rFont val="Calibri"/>
      </rPr>
      <t xml:space="preserve">
</t>
    </r>
    <r>
      <rPr>
        <sz val="11"/>
        <color rgb="FF000000"/>
        <rFont val="Calibri"/>
      </rPr>
      <t xml:space="preserve">or </t>
    </r>
    <r>
      <rPr>
        <sz val="11"/>
        <color rgb="FF000000"/>
        <rFont val="Calibri"/>
      </rPr>
      <t xml:space="preserve">
</t>
    </r>
    <r>
      <rPr>
        <sz val="11"/>
        <color rgb="FF000000"/>
        <rFont val="Calibri"/>
      </rPr>
      <t># ls -ld /etc/cron*|grep -v deny</t>
    </r>
    <r>
      <rPr>
        <sz val="11"/>
        <color rgb="FF000000"/>
        <rFont val="Calibri"/>
      </rPr>
      <t xml:space="preserve">
</t>
    </r>
    <r>
      <rPr>
        <sz val="11"/>
        <color rgb="FF000000"/>
        <rFont val="Calibri"/>
      </rPr>
      <t>If a directory is not group-owned by root, sys, bin, or cron, this is a finding.</t>
    </r>
  </si>
  <si>
    <t>V-982</t>
  </si>
  <si>
    <r>
      <rPr>
        <sz val="11"/>
        <rFont val="Calibri"/>
      </rPr>
      <t>Cron logging must be implemented.</t>
    </r>
  </si>
  <si>
    <r>
      <rPr>
        <sz val="11"/>
        <color rgb="FF000000"/>
        <rFont val="Calibri"/>
      </rPr>
      <t>Edit /etc/syslog.conf or /etc/rsyslog.conf and setup cron logging</t>
    </r>
  </si>
  <si>
    <r>
      <rPr>
        <sz val="11"/>
        <color rgb="FF000000"/>
        <rFont val="Calibri"/>
      </rPr>
      <t>Cron logging can be used to trace the successful or unsuccessful execution of cron jobs.  It can also be used to spot intrusions into the use of the cron facility by unauthorized and malicious users.</t>
    </r>
  </si>
  <si>
    <r>
      <rPr>
        <sz val="11"/>
        <color rgb="FF000000"/>
        <rFont val="Calibri"/>
      </rPr>
      <t xml:space="preserve">Depending on what system is used for log processing either /etc/syslog.conf or /etc/rsyslog.conf will be the logging configuration file. </t>
    </r>
    <r>
      <rPr>
        <sz val="11"/>
        <color rgb="FF000000"/>
        <rFont val="Calibri"/>
      </rPr>
      <t xml:space="preserve">
</t>
    </r>
    <r>
      <rPr>
        <sz val="11"/>
        <color rgb="FF000000"/>
        <rFont val="Calibri"/>
      </rPr>
      <t># grep cron /etc/syslog.conf</t>
    </r>
    <r>
      <rPr>
        <sz val="11"/>
        <color rgb="FF000000"/>
        <rFont val="Calibri"/>
      </rPr>
      <t xml:space="preserve">
</t>
    </r>
    <r>
      <rPr>
        <sz val="11"/>
        <color rgb="FF000000"/>
        <rFont val="Calibri"/>
      </rPr>
      <t>Or:</t>
    </r>
    <r>
      <rPr>
        <sz val="11"/>
        <color rgb="FF000000"/>
        <rFont val="Calibri"/>
      </rPr>
      <t xml:space="preserve">
</t>
    </r>
    <r>
      <rPr>
        <sz val="11"/>
        <color rgb="FF000000"/>
        <rFont val="Calibri"/>
      </rPr>
      <t># grep cron /etc/rsyslog.conf</t>
    </r>
    <r>
      <rPr>
        <sz val="11"/>
        <color rgb="FF000000"/>
        <rFont val="Calibri"/>
      </rPr>
      <t xml:space="preserve">
</t>
    </r>
    <r>
      <rPr>
        <sz val="11"/>
        <color rgb="FF000000"/>
        <rFont val="Calibri"/>
      </rPr>
      <t>If cron logging is not configured, this is a finding.</t>
    </r>
    <r>
      <rPr>
        <sz val="11"/>
        <color rgb="FF000000"/>
        <rFont val="Calibri"/>
      </rPr>
      <t xml:space="preserve">
</t>
    </r>
    <r>
      <rPr>
        <sz val="11"/>
        <color rgb="FF000000"/>
        <rFont val="Calibri"/>
      </rPr>
      <t>Check the configured cron log file found in the cron entry of /etc/syslog.conf or /etc/rsyslog.conf (normally /var/log/cron).</t>
    </r>
    <r>
      <rPr>
        <sz val="11"/>
        <color rgb="FF000000"/>
        <rFont val="Calibri"/>
      </rPr>
      <t xml:space="preserve">
</t>
    </r>
    <r>
      <rPr>
        <sz val="11"/>
        <color rgb="FF000000"/>
        <rFont val="Calibri"/>
      </rPr>
      <t># ls -lL /var/log/cron</t>
    </r>
    <r>
      <rPr>
        <sz val="11"/>
        <color rgb="FF000000"/>
        <rFont val="Calibri"/>
      </rPr>
      <t xml:space="preserve">
</t>
    </r>
    <r>
      <rPr>
        <sz val="11"/>
        <color rgb="FF000000"/>
        <rFont val="Calibri"/>
      </rPr>
      <t>If this file does not exist, or is older than the last cron job, this is a finding.</t>
    </r>
  </si>
  <si>
    <t>V-983</t>
  </si>
  <si>
    <r>
      <rPr>
        <sz val="11"/>
        <rFont val="Calibri"/>
      </rPr>
      <t>The cronlog file must have mode 0600 or less permissive.</t>
    </r>
  </si>
  <si>
    <r>
      <rPr>
        <sz val="11"/>
        <color rgb="FF000000"/>
        <rFont val="Calibri"/>
      </rPr>
      <t>Change the mode of the cron log file.</t>
    </r>
    <r>
      <rPr>
        <sz val="11"/>
        <color rgb="FF000000"/>
        <rFont val="Calibri"/>
      </rPr>
      <t xml:space="preserve">
</t>
    </r>
    <r>
      <rPr>
        <sz val="11"/>
        <color rgb="FF000000"/>
        <rFont val="Calibri"/>
      </rPr>
      <t># chmod 0600 /var/log/cron</t>
    </r>
  </si>
  <si>
    <r>
      <rPr>
        <sz val="11"/>
        <color rgb="FF000000"/>
        <rFont val="Calibri"/>
      </rPr>
      <t>Cron logs contain reports of scheduled system activities and must be protected from unauthorized access or manipulation.</t>
    </r>
  </si>
  <si>
    <r>
      <rPr>
        <sz val="11"/>
        <color rgb="FF000000"/>
        <rFont val="Calibri"/>
      </rPr>
      <t>Check the mode of the cron log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Depending on what system is used for log processing either /etc/syslog.conf or /etc/rsyslog.conf will be the logging configuration file.</t>
    </r>
    <r>
      <rPr>
        <sz val="11"/>
        <color rgb="FF000000"/>
        <rFont val="Calibri"/>
      </rPr>
      <t xml:space="preserve">
</t>
    </r>
    <r>
      <rPr>
        <sz val="11"/>
        <color rgb="FF000000"/>
        <rFont val="Calibri"/>
      </rPr>
      <t>Check the configured cron log file found in the cron entry in /etc/syslog.conf or /etc/rsyslog.conf (normally /var/log/cron).</t>
    </r>
    <r>
      <rPr>
        <sz val="11"/>
        <color rgb="FF000000"/>
        <rFont val="Calibri"/>
      </rPr>
      <t xml:space="preserve">
</t>
    </r>
    <r>
      <rPr>
        <sz val="11"/>
        <color rgb="FF000000"/>
        <rFont val="Calibri"/>
      </rPr>
      <t xml:space="preserve"># grep cron /etc/syslog.conf </t>
    </r>
    <r>
      <rPr>
        <sz val="11"/>
        <color rgb="FF000000"/>
        <rFont val="Calibri"/>
      </rPr>
      <t xml:space="preserve">
</t>
    </r>
    <r>
      <rPr>
        <sz val="11"/>
        <color rgb="FF000000"/>
        <rFont val="Calibri"/>
      </rPr>
      <t>Or:</t>
    </r>
    <r>
      <rPr>
        <sz val="11"/>
        <color rgb="FF000000"/>
        <rFont val="Calibri"/>
      </rPr>
      <t xml:space="preserve">
</t>
    </r>
    <r>
      <rPr>
        <sz val="11"/>
        <color rgb="FF000000"/>
        <rFont val="Calibri"/>
      </rPr>
      <t xml:space="preserve"> # grep cron /etc/rsyslog.conf</t>
    </r>
    <r>
      <rPr>
        <sz val="11"/>
        <color rgb="FF000000"/>
        <rFont val="Calibri"/>
      </rPr>
      <t xml:space="preserve">
</t>
    </r>
    <r>
      <rPr>
        <sz val="11"/>
        <color rgb="FF000000"/>
        <rFont val="Calibri"/>
      </rPr>
      <t># ls -lL /var/log/cron</t>
    </r>
    <r>
      <rPr>
        <sz val="11"/>
        <color rgb="FF000000"/>
        <rFont val="Calibri"/>
      </rPr>
      <t xml:space="preserve">
</t>
    </r>
    <r>
      <rPr>
        <sz val="11"/>
        <color rgb="FF000000"/>
        <rFont val="Calibri"/>
      </rPr>
      <t>If the mode is more permissive than 0600, this is a finding.</t>
    </r>
  </si>
  <si>
    <t>V-984</t>
  </si>
  <si>
    <r>
      <rPr>
        <sz val="11"/>
        <rFont val="Calibri"/>
      </rPr>
      <t xml:space="preserve">Access to the </t>
    </r>
    <r>
      <rPr>
        <sz val="11"/>
        <color rgb="FF000000"/>
        <rFont val="Calibri"/>
      </rPr>
      <t>"</t>
    </r>
    <r>
      <rPr>
        <b/>
        <sz val="11"/>
        <color rgb="FF000000"/>
        <rFont val="Calibri"/>
      </rPr>
      <t>at</t>
    </r>
    <r>
      <rPr>
        <sz val="11"/>
        <color rgb="FF000000"/>
        <rFont val="Calibri"/>
      </rPr>
      <t>"</t>
    </r>
    <r>
      <rPr>
        <sz val="11"/>
        <color rgb="FF000000"/>
        <rFont val="Calibri"/>
      </rPr>
      <t xml:space="preserve"> utility must be controlled via the at.allow and/or at.deny file(s).</t>
    </r>
  </si>
  <si>
    <r>
      <rPr>
        <sz val="11"/>
        <color rgb="FF000000"/>
        <rFont val="Calibri"/>
      </rPr>
      <t>Create at.allow and/or at.deny files containing appropriate lists of users to be allowed or denied access to the "at" daemon.</t>
    </r>
  </si>
  <si>
    <r>
      <rPr>
        <sz val="11"/>
        <color rgb="FF000000"/>
        <rFont val="Calibri"/>
      </rPr>
      <t>The "at" facility selectively allows users to execute jobs at deferred times.  It is usually used for one-time jobs. The at.allow file selectively allows access to the "at" facility.  If there is no at.allow file, there is no ready documentation of who is allowed to submit "at" jobs.</t>
    </r>
  </si>
  <si>
    <r>
      <rPr>
        <sz val="11"/>
        <color rgb="FF000000"/>
        <rFont val="Calibri"/>
      </rPr>
      <t>If the "at" package is not installed, this is not applicable.</t>
    </r>
    <r>
      <rPr>
        <sz val="11"/>
        <color rgb="FF000000"/>
        <rFont val="Calibri"/>
      </rPr>
      <t xml:space="preserve">
</t>
    </r>
    <r>
      <rPr>
        <sz val="11"/>
        <color rgb="FF000000"/>
        <rFont val="Calibri"/>
      </rPr>
      <t>Check for the existence of at.allow and at.deny files.</t>
    </r>
    <r>
      <rPr>
        <sz val="11"/>
        <color rgb="FF000000"/>
        <rFont val="Calibri"/>
      </rPr>
      <t xml:space="preserve">
</t>
    </r>
    <r>
      <rPr>
        <sz val="11"/>
        <color rgb="FF000000"/>
        <rFont val="Calibri"/>
      </rPr>
      <t># ls -lL /etc/at.allow</t>
    </r>
    <r>
      <rPr>
        <sz val="11"/>
        <color rgb="FF000000"/>
        <rFont val="Calibri"/>
      </rPr>
      <t xml:space="preserve">
</t>
    </r>
    <r>
      <rPr>
        <sz val="11"/>
        <color rgb="FF000000"/>
        <rFont val="Calibri"/>
      </rPr>
      <t># ls -lL /etc/at.deny</t>
    </r>
    <r>
      <rPr>
        <sz val="11"/>
        <color rgb="FF000000"/>
        <rFont val="Calibri"/>
      </rPr>
      <t xml:space="preserve">
</t>
    </r>
    <r>
      <rPr>
        <sz val="11"/>
        <color rgb="FF000000"/>
        <rFont val="Calibri"/>
      </rPr>
      <t>If neither file exists, this is a finding.</t>
    </r>
  </si>
  <si>
    <t>V-985</t>
  </si>
  <si>
    <r>
      <rPr>
        <sz val="11"/>
        <rFont val="Calibri"/>
      </rPr>
      <t>The at.deny file must not be empty if it exists.</t>
    </r>
  </si>
  <si>
    <r>
      <rPr>
        <sz val="11"/>
        <color rgb="FF000000"/>
        <rFont val="Calibri"/>
      </rPr>
      <t>Add appropriate users to the at.deny file, or remove the empty at.deny file if an at.allow file exists.</t>
    </r>
  </si>
  <si>
    <r>
      <rPr>
        <sz val="11"/>
        <color rgb="FF000000"/>
        <rFont val="Calibri"/>
      </rPr>
      <t>On some systems, if there is no at.allow file and there is an empty at.deny file, then the system assumes everyone has permission to use the "at" facility.  This could create an insecure setting in the case of malicious users or system intruders.</t>
    </r>
  </si>
  <si>
    <r>
      <rPr>
        <sz val="11"/>
        <color rgb="FF000000"/>
        <rFont val="Calibri"/>
      </rPr>
      <t># more /etc/at.deny</t>
    </r>
    <r>
      <rPr>
        <sz val="11"/>
        <color rgb="FF000000"/>
        <rFont val="Calibri"/>
      </rPr>
      <t xml:space="preserve">
</t>
    </r>
    <r>
      <rPr>
        <sz val="11"/>
        <color rgb="FF000000"/>
        <rFont val="Calibri"/>
      </rPr>
      <t>If the at.deny file exists and is empty, this is a finding.</t>
    </r>
  </si>
  <si>
    <t>V-986</t>
  </si>
  <si>
    <r>
      <rPr>
        <sz val="11"/>
        <rFont val="Calibri"/>
      </rPr>
      <t>Default system accounts (with the exception of root) must not be listed in the at.allow file or must be included in the at.deny file if the at.allow file does not exist.</t>
    </r>
  </si>
  <si>
    <r>
      <rPr>
        <sz val="11"/>
        <color rgb="FF000000"/>
        <rFont val="Calibri"/>
      </rPr>
      <t>Remove the default accounts (such as bin, sys, adm, and others, traditionally UID less than 500) from the at.allow file.</t>
    </r>
  </si>
  <si>
    <r>
      <rPr>
        <sz val="11"/>
        <color rgb="FF000000"/>
        <rFont val="Calibri"/>
      </rPr>
      <t>Default accounts, such as bin, sys, adm, uucp, daemon, and others, should never have access to the "at" facility.  This would create a possible vulnerability open to intruders or malicious users.</t>
    </r>
  </si>
  <si>
    <r>
      <rPr>
        <sz val="11"/>
        <color rgb="FF000000"/>
        <rFont val="Calibri"/>
      </rPr>
      <t># more /etc/at.allow</t>
    </r>
    <r>
      <rPr>
        <sz val="11"/>
        <color rgb="FF000000"/>
        <rFont val="Calibri"/>
      </rPr>
      <t xml:space="preserve">
</t>
    </r>
    <r>
      <rPr>
        <sz val="11"/>
        <color rgb="FF000000"/>
        <rFont val="Calibri"/>
      </rPr>
      <t>If default accounts (such as bin, sys, adm, and others) are listed in the at.allow file, this is a finding.</t>
    </r>
  </si>
  <si>
    <t>V-987</t>
  </si>
  <si>
    <r>
      <rPr>
        <sz val="11"/>
        <rFont val="Calibri"/>
      </rPr>
      <t>The at.allow file must have mode 0600 or less permissive.</t>
    </r>
  </si>
  <si>
    <r>
      <rPr>
        <sz val="11"/>
        <color rgb="FF000000"/>
        <rFont val="Calibri"/>
      </rPr>
      <t>Change the mode of the at.allow file.</t>
    </r>
    <r>
      <rPr>
        <sz val="11"/>
        <color rgb="FF000000"/>
        <rFont val="Calibri"/>
      </rPr>
      <t xml:space="preserve">
</t>
    </r>
    <r>
      <rPr>
        <sz val="11"/>
        <color rgb="FF000000"/>
        <rFont val="Calibri"/>
      </rPr>
      <t># chmod 0600 /etc/at.allow</t>
    </r>
  </si>
  <si>
    <r>
      <rPr>
        <sz val="11"/>
        <color rgb="FF000000"/>
        <rFont val="Calibri"/>
      </rPr>
      <t>Permissions more permissive than 0600 (read, write and execute for the owner) may allow unauthorized or malicious access to the at.allow and/or at.deny files.</t>
    </r>
  </si>
  <si>
    <r>
      <rPr>
        <sz val="11"/>
        <color rgb="FF000000"/>
        <rFont val="Calibri"/>
      </rPr>
      <t>Check the mode of the at.allow file.</t>
    </r>
    <r>
      <rPr>
        <sz val="11"/>
        <color rgb="FF000000"/>
        <rFont val="Calibri"/>
      </rPr>
      <t xml:space="preserve">
</t>
    </r>
    <r>
      <rPr>
        <sz val="11"/>
        <color rgb="FF000000"/>
        <rFont val="Calibri"/>
      </rPr>
      <t># ls -lL /etc/at.allow</t>
    </r>
    <r>
      <rPr>
        <sz val="11"/>
        <color rgb="FF000000"/>
        <rFont val="Calibri"/>
      </rPr>
      <t xml:space="preserve">
</t>
    </r>
    <r>
      <rPr>
        <sz val="11"/>
        <color rgb="FF000000"/>
        <rFont val="Calibri"/>
      </rPr>
      <t>If the at.allow file has a mode more permissive than 0600, this is a finding.</t>
    </r>
  </si>
  <si>
    <t>V-988</t>
  </si>
  <si>
    <r>
      <rPr>
        <sz val="11"/>
        <rFont val="Calibri"/>
      </rPr>
      <t xml:space="preserve">The </t>
    </r>
    <r>
      <rPr>
        <sz val="11"/>
        <color rgb="FF000000"/>
        <rFont val="Calibri"/>
      </rPr>
      <t>"</t>
    </r>
    <r>
      <rPr>
        <b/>
        <sz val="11"/>
        <color rgb="FF000000"/>
        <rFont val="Calibri"/>
      </rPr>
      <t>at</t>
    </r>
    <r>
      <rPr>
        <sz val="11"/>
        <color rgb="FF000000"/>
        <rFont val="Calibri"/>
      </rPr>
      <t>"</t>
    </r>
    <r>
      <rPr>
        <sz val="11"/>
        <color rgb="FF000000"/>
        <rFont val="Calibri"/>
      </rPr>
      <t xml:space="preserve"> daemon must not execute group-writable or world-writable programs.</t>
    </r>
  </si>
  <si>
    <r>
      <rPr>
        <sz val="11"/>
        <color rgb="FF000000"/>
        <rFont val="Calibri"/>
      </rPr>
      <t>Remove group-write and world-write permissions from files executed by at jobs.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chmod go-w &lt;file&gt;</t>
    </r>
  </si>
  <si>
    <r>
      <rPr>
        <sz val="11"/>
        <color rgb="FF000000"/>
        <rFont val="Calibri"/>
      </rPr>
      <t>If the "at" facility executes world-writable or group-writable programs, it is possible for the programs to be accidentally or maliciously changed or replaced without the owner's intent or knowledge.  This would cause a system security breach.</t>
    </r>
  </si>
  <si>
    <r>
      <rPr>
        <sz val="11"/>
        <color rgb="FF000000"/>
        <rFont val="Calibri"/>
      </rPr>
      <t>List the "at" jobs on the system.</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-la /var/spool/at</t>
    </r>
    <r>
      <rPr>
        <sz val="11"/>
        <color rgb="FF000000"/>
        <rFont val="Calibri"/>
      </rPr>
      <t xml:space="preserve">
</t>
    </r>
    <r>
      <rPr>
        <sz val="11"/>
        <color rgb="FF000000"/>
        <rFont val="Calibri"/>
      </rPr>
      <t>For each "at" job file, determine which programs are executed.</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more &lt;at job file&gt;</t>
    </r>
    <r>
      <rPr>
        <sz val="11"/>
        <color rgb="FF000000"/>
        <rFont val="Calibri"/>
      </rPr>
      <t xml:space="preserve">
</t>
    </r>
    <r>
      <rPr>
        <sz val="11"/>
        <color rgb="FF000000"/>
        <rFont val="Calibri"/>
      </rPr>
      <t>Check the each program executed by "at" for group- or world-writable permissions.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-la &lt;at program file&gt;</t>
    </r>
    <r>
      <rPr>
        <sz val="11"/>
        <color rgb="FF000000"/>
        <rFont val="Calibri"/>
      </rPr>
      <t xml:space="preserve">
</t>
    </r>
    <r>
      <rPr>
        <sz val="11"/>
        <color rgb="FF000000"/>
        <rFont val="Calibri"/>
      </rPr>
      <t>If "at" executes group or world-writable programs, this is a finding.</t>
    </r>
  </si>
  <si>
    <t>V-989</t>
  </si>
  <si>
    <r>
      <rPr>
        <sz val="11"/>
        <rFont val="Calibri"/>
      </rPr>
      <t xml:space="preserve">The </t>
    </r>
    <r>
      <rPr>
        <sz val="11"/>
        <color rgb="FF000000"/>
        <rFont val="Calibri"/>
      </rPr>
      <t>"</t>
    </r>
    <r>
      <rPr>
        <b/>
        <sz val="11"/>
        <color rgb="FF000000"/>
        <rFont val="Calibri"/>
      </rPr>
      <t>at</t>
    </r>
    <r>
      <rPr>
        <sz val="11"/>
        <color rgb="FF000000"/>
        <rFont val="Calibri"/>
      </rPr>
      <t>"</t>
    </r>
    <r>
      <rPr>
        <sz val="11"/>
        <color rgb="FF000000"/>
        <rFont val="Calibri"/>
      </rPr>
      <t xml:space="preserve"> daemon must not execute programs in, or subordinate to, world-writable directories.</t>
    </r>
  </si>
  <si>
    <r>
      <rPr>
        <sz val="11"/>
        <color rgb="FF000000"/>
        <rFont val="Calibri"/>
      </rPr>
      <t>Remove the world-writable permission from directories containing programs executed by "at".</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chmod o-w &lt;at program directory&gt;</t>
    </r>
  </si>
  <si>
    <r>
      <rPr>
        <sz val="11"/>
        <color rgb="FF000000"/>
        <rFont val="Calibri"/>
      </rPr>
      <t>If "at" programs are located in, or subordinate, to world-writable directories, they become vulnerable to removal and replacement by malicious users or system intruders.</t>
    </r>
  </si>
  <si>
    <r>
      <rPr>
        <sz val="11"/>
        <color rgb="FF000000"/>
        <rFont val="Calibri"/>
      </rPr>
      <t>List any "at" jobs on the system.</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/var/spool/at</t>
    </r>
    <r>
      <rPr>
        <sz val="11"/>
        <color rgb="FF000000"/>
        <rFont val="Calibri"/>
      </rPr>
      <t xml:space="preserve">
</t>
    </r>
    <r>
      <rPr>
        <sz val="11"/>
        <color rgb="FF000000"/>
        <rFont val="Calibri"/>
      </rPr>
      <t>For each "at" job, determine which programs are executed by "at."</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more &lt;at job file&gt;</t>
    </r>
    <r>
      <rPr>
        <sz val="11"/>
        <color rgb="FF000000"/>
        <rFont val="Calibri"/>
      </rPr>
      <t xml:space="preserve">
</t>
    </r>
    <r>
      <rPr>
        <sz val="11"/>
        <color rgb="FF000000"/>
        <rFont val="Calibri"/>
      </rPr>
      <t>Check the directory containing each program executed by "at" for world-writable permissions.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-la &lt;at program file directory&gt;</t>
    </r>
    <r>
      <rPr>
        <sz val="11"/>
        <color rgb="FF000000"/>
        <rFont val="Calibri"/>
      </rPr>
      <t xml:space="preserve">
</t>
    </r>
    <r>
      <rPr>
        <sz val="11"/>
        <color rgb="FF000000"/>
        <rFont val="Calibri"/>
      </rPr>
      <t>If "at" executes programs in world-writable directories, this is a finding.</t>
    </r>
  </si>
  <si>
    <t>V-993</t>
  </si>
  <si>
    <r>
      <rPr>
        <sz val="11"/>
        <rFont val="Calibri"/>
      </rPr>
      <t>SNMP communities, users, and passphrases must be changed from the default.</t>
    </r>
  </si>
  <si>
    <r>
      <rPr>
        <sz val="11"/>
        <color rgb="FF000000"/>
        <rFont val="Calibri"/>
      </rPr>
      <t>Change the default passwords. To change them, locate the file snmpd.conf. Edit the file. Locate the line system-group-read-community which has a default password of "public" and make the password something more  secure and less guessable. Do the same for the lines reading system-group-write-community, read-community, write-community, trap and trap-community. Read the information in the file carefully. The trap is defining who to send traps to, for instance, by default. It is not a password, but the name of a host.</t>
    </r>
  </si>
  <si>
    <r>
      <rPr>
        <sz val="11"/>
        <color rgb="FF000000"/>
        <rFont val="Calibri"/>
      </rPr>
      <t>Whether active or not, default SNMP passwords, users, and passphrases must be changed to maintain security. If the service is running with the default authenticators, then anyone can gather data about the system and the network and use the information to potentially compromise the integrity of the system or network(s).</t>
    </r>
  </si>
  <si>
    <r>
      <rPr>
        <sz val="11"/>
        <color rgb="FF000000"/>
        <rFont val="Calibri"/>
      </rPr>
      <t>Check the SNMP configuration for default passwords.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Examine the default install location /etc/snmp/snmpd.conf</t>
    </r>
    <r>
      <rPr>
        <sz val="11"/>
        <color rgb="FF000000"/>
        <rFont val="Calibri"/>
      </rPr>
      <t xml:space="preserve">
</t>
    </r>
    <r>
      <rPr>
        <sz val="11"/>
        <color rgb="FF000000"/>
        <rFont val="Calibri"/>
      </rPr>
      <t>or:</t>
    </r>
    <r>
      <rPr>
        <sz val="11"/>
        <color rgb="FF000000"/>
        <rFont val="Calibri"/>
      </rPr>
      <t xml:space="preserve">
</t>
    </r>
    <r>
      <rPr>
        <sz val="11"/>
        <color rgb="FF000000"/>
        <rFont val="Calibri"/>
      </rPr>
      <t xml:space="preserve"># find / -name snmpd.conf </t>
    </r>
    <r>
      <rPr>
        <sz val="11"/>
        <color rgb="FF000000"/>
        <rFont val="Calibri"/>
      </rPr>
      <t xml:space="preserve">
</t>
    </r>
    <r>
      <rPr>
        <sz val="11"/>
        <color rgb="FF000000"/>
        <rFont val="Calibri"/>
      </rPr>
      <t xml:space="preserve"># more &lt;snmpd.conf file&gt; </t>
    </r>
    <r>
      <rPr>
        <sz val="11"/>
        <color rgb="FF000000"/>
        <rFont val="Calibri"/>
      </rPr>
      <t xml:space="preserve">
</t>
    </r>
    <r>
      <rPr>
        <sz val="11"/>
        <color rgb="FF000000"/>
        <rFont val="Calibri"/>
      </rPr>
      <t>Identify any community names or user password configuration. If any community name or password is set to a default value such as "public", "private", "snmp-trap", or "password", or any value which does not meet DISA password requirements, this is a finding.</t>
    </r>
  </si>
  <si>
    <t>V-994</t>
  </si>
  <si>
    <r>
      <rPr>
        <sz val="11"/>
        <rFont val="Calibri"/>
      </rPr>
      <t>The snmpd.conf file must have mode 0600 or less permissive.</t>
    </r>
  </si>
  <si>
    <r>
      <rPr>
        <sz val="11"/>
        <color rgb="FF000000"/>
        <rFont val="Calibri"/>
      </rPr>
      <t xml:space="preserve">Change the mode of the SNMP daemon configuration file to 0600. </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chmod 0600 &lt;snmpd.conf&gt;</t>
    </r>
  </si>
  <si>
    <r>
      <rPr>
        <sz val="11"/>
        <color rgb="FF000000"/>
        <rFont val="Calibri"/>
      </rPr>
      <t>The snmpd.conf file contains authenticators and must be protected from unauthorized access and modification.</t>
    </r>
  </si>
  <si>
    <r>
      <rPr>
        <sz val="11"/>
        <color rgb="FF000000"/>
        <rFont val="Calibri"/>
      </rPr>
      <t>Check the mode of the SNMP daemon configuration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Examine the default install location /etc/snmp/snmpd.conf</t>
    </r>
    <r>
      <rPr>
        <sz val="11"/>
        <color rgb="FF000000"/>
        <rFont val="Calibri"/>
      </rPr>
      <t xml:space="preserve">
</t>
    </r>
    <r>
      <rPr>
        <sz val="11"/>
        <color rgb="FF000000"/>
        <rFont val="Calibri"/>
      </rPr>
      <t>or:</t>
    </r>
    <r>
      <rPr>
        <sz val="11"/>
        <color rgb="FF000000"/>
        <rFont val="Calibri"/>
      </rPr>
      <t xml:space="preserve">
</t>
    </r>
    <r>
      <rPr>
        <sz val="11"/>
        <color rgb="FF000000"/>
        <rFont val="Calibri"/>
      </rPr>
      <t># find / -name snmpd.conf</t>
    </r>
    <r>
      <rPr>
        <sz val="11"/>
        <color rgb="FF000000"/>
        <rFont val="Calibri"/>
      </rPr>
      <t xml:space="preserve">
</t>
    </r>
    <r>
      <rPr>
        <sz val="11"/>
        <color rgb="FF000000"/>
        <rFont val="Calibri"/>
      </rPr>
      <t># ls -lL &lt;snmpd.conf file&gt;</t>
    </r>
    <r>
      <rPr>
        <sz val="11"/>
        <color rgb="FF000000"/>
        <rFont val="Calibri"/>
      </rPr>
      <t xml:space="preserve">
</t>
    </r>
    <r>
      <rPr>
        <sz val="11"/>
        <color rgb="FF000000"/>
        <rFont val="Calibri"/>
      </rPr>
      <t>If the snmpd.conf file has a mode more permissive than 0600, this is a finding.</t>
    </r>
  </si>
  <si>
    <t>V-995</t>
  </si>
  <si>
    <r>
      <rPr>
        <sz val="11"/>
        <rFont val="Calibri"/>
      </rPr>
      <t>Management Information Base (MIB) files must have mode 0640 or less permissive.</t>
    </r>
  </si>
  <si>
    <r>
      <rPr>
        <sz val="11"/>
        <color rgb="FF000000"/>
        <rFont val="Calibri"/>
      </rPr>
      <t>Change the mode of MIB files to 0640.</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chmod 0640 &lt;mib file&gt;</t>
    </r>
  </si>
  <si>
    <r>
      <rPr>
        <sz val="11"/>
        <color rgb="FF000000"/>
        <rFont val="Calibri"/>
      </rPr>
      <t>The ability to read the MIB file could impart special knowledge to an intruder or malicious user about the ability to extract compromising information about the system or network.</t>
    </r>
  </si>
  <si>
    <r>
      <rPr>
        <sz val="11"/>
        <color rgb="FF000000"/>
        <rFont val="Calibri"/>
      </rPr>
      <t>Check the modes for all Management Information Base (MIB) files on the system.</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xml:space="preserve"># find / -name *.mib </t>
    </r>
    <r>
      <rPr>
        <sz val="11"/>
        <color rgb="FF000000"/>
        <rFont val="Calibri"/>
      </rPr>
      <t xml:space="preserve">
</t>
    </r>
    <r>
      <rPr>
        <sz val="11"/>
        <color rgb="FF000000"/>
        <rFont val="Calibri"/>
      </rPr>
      <t># ls -lL &lt;mib file&gt;</t>
    </r>
    <r>
      <rPr>
        <sz val="11"/>
        <color rgb="FF000000"/>
        <rFont val="Calibri"/>
      </rPr>
      <t xml:space="preserve">
</t>
    </r>
    <r>
      <rPr>
        <sz val="11"/>
        <color rgb="FF000000"/>
        <rFont val="Calibri"/>
      </rPr>
      <t>Any file returned with a mode 0640 or less permissive is a finding.</t>
    </r>
  </si>
  <si>
    <t>V-1010</t>
  </si>
  <si>
    <r>
      <rPr>
        <sz val="11"/>
        <rFont val="Calibri"/>
      </rPr>
      <t>Public directories must be the only world-writable directories and world-writable files must be located only in public directories.</t>
    </r>
  </si>
  <si>
    <r>
      <rPr>
        <sz val="11"/>
        <color rgb="FF000000"/>
        <rFont val="Calibri"/>
      </rPr>
      <t>Remove or change the mode for any world-writable file on the system not required to be world-writable.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chmod o-w &lt;file&gt;</t>
    </r>
    <r>
      <rPr>
        <sz val="11"/>
        <color rgb="FF000000"/>
        <rFont val="Calibri"/>
      </rPr>
      <t xml:space="preserve">
</t>
    </r>
    <r>
      <rPr>
        <sz val="11"/>
        <color rgb="FF000000"/>
        <rFont val="Calibri"/>
      </rPr>
      <t>Document all changes</t>
    </r>
  </si>
  <si>
    <r>
      <rPr>
        <sz val="11"/>
        <color rgb="FF000000"/>
        <rFont val="Calibri"/>
      </rPr>
      <t>World-writable files and directories make it easy for a malicious user to place potentially compromising files on the system.</t>
    </r>
    <r>
      <rPr>
        <sz val="11"/>
        <color rgb="FF000000"/>
        <rFont val="Calibri"/>
      </rPr>
      <t xml:space="preserve">
</t>
    </r>
    <r>
      <rPr>
        <sz val="11"/>
        <color rgb="FF000000"/>
        <rFont val="Calibri"/>
      </rPr>
      <t>The only authorized public directories are those temporary directories supplied with the system or those designed to be temporary file repositories. The setting is normally reserved for directories used by the system and by users for temporary file storage, (e.g., /tmp), and for directories requiring global read/write access.</t>
    </r>
  </si>
  <si>
    <r>
      <rPr>
        <sz val="11"/>
        <color rgb="FF000000"/>
        <rFont val="Calibri"/>
      </rPr>
      <t>Check the system for world-writable files.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find / -perm -2 -a \( -type d -o -type f \) -exec ls -ld {} \;</t>
    </r>
    <r>
      <rPr>
        <sz val="11"/>
        <color rgb="FF000000"/>
        <rFont val="Calibri"/>
      </rPr>
      <t xml:space="preserve">
</t>
    </r>
    <r>
      <rPr>
        <sz val="11"/>
        <color rgb="FF000000"/>
        <rFont val="Calibri"/>
      </rPr>
      <t>If any world-writable files are located, except those required for system operation such as /tmp and /dev/null, this is a finding.</t>
    </r>
  </si>
  <si>
    <t>V-1011</t>
  </si>
  <si>
    <r>
      <rPr>
        <sz val="11"/>
        <rFont val="Calibri"/>
      </rPr>
      <t>Inetd or xinetd logging/tracing must be enabled.</t>
    </r>
  </si>
  <si>
    <r>
      <rPr>
        <sz val="11"/>
        <color rgb="FF000000"/>
        <rFont val="Calibri"/>
      </rPr>
      <t>Edit each file in the /etc/xinetd.d directory and the /etc/xinetd.conf file to contain:</t>
    </r>
    <r>
      <rPr>
        <sz val="11"/>
        <color rgb="FF000000"/>
        <rFont val="Calibri"/>
      </rPr>
      <t xml:space="preserve">
</t>
    </r>
    <r>
      <rPr>
        <sz val="11"/>
        <color rgb="FF000000"/>
        <rFont val="Calibri"/>
      </rPr>
      <t>log_type = SYSLOG authpriv</t>
    </r>
    <r>
      <rPr>
        <sz val="11"/>
        <color rgb="FF000000"/>
        <rFont val="Calibri"/>
      </rPr>
      <t xml:space="preserve">
</t>
    </r>
    <r>
      <rPr>
        <sz val="11"/>
        <color rgb="FF000000"/>
        <rFont val="Calibri"/>
      </rPr>
      <t>log_on_success = HOST PID USERID EXIT</t>
    </r>
    <r>
      <rPr>
        <sz val="11"/>
        <color rgb="FF000000"/>
        <rFont val="Calibri"/>
      </rPr>
      <t xml:space="preserve">
</t>
    </r>
    <r>
      <rPr>
        <sz val="11"/>
        <color rgb="FF000000"/>
        <rFont val="Calibri"/>
      </rPr>
      <t>log_on_failure = HOST USERID</t>
    </r>
    <r>
      <rPr>
        <sz val="11"/>
        <color rgb="FF000000"/>
        <rFont val="Calibri"/>
      </rPr>
      <t xml:space="preserve">
</t>
    </r>
    <r>
      <rPr>
        <sz val="11"/>
        <color rgb="FF000000"/>
        <rFont val="Calibri"/>
      </rPr>
      <t>The /etc/xinetd.conf file contains default values that will hold true for all services unless individually modified in the service's xinetd.d file.</t>
    </r>
    <r>
      <rPr>
        <sz val="11"/>
        <color rgb="FF000000"/>
        <rFont val="Calibri"/>
      </rPr>
      <t xml:space="preserve">
</t>
    </r>
    <r>
      <rPr>
        <sz val="11"/>
        <color rgb="FF000000"/>
        <rFont val="Calibri"/>
      </rPr>
      <t>To make the new settings effective, restart the xinetd service:</t>
    </r>
    <r>
      <rPr>
        <sz val="11"/>
        <color rgb="FF000000"/>
        <rFont val="Calibri"/>
      </rPr>
      <t xml:space="preserve">
</t>
    </r>
    <r>
      <rPr>
        <sz val="11"/>
        <color rgb="FF000000"/>
        <rFont val="Calibri"/>
      </rPr>
      <t># service xinetd restart</t>
    </r>
  </si>
  <si>
    <r>
      <rPr>
        <sz val="11"/>
        <color rgb="FF000000"/>
        <rFont val="Calibri"/>
      </rPr>
      <t>Inetd or xinetd logging and tracing allows the system administrators to observe the IP addresses connecting to their machines and what network services are being sought.  This provides valuable information when trying to find the source of malicious users and potential malicious users.</t>
    </r>
  </si>
  <si>
    <r>
      <rPr>
        <sz val="11"/>
        <color rgb="FF000000"/>
        <rFont val="Calibri"/>
      </rPr>
      <t xml:space="preserve">The /etc/xinetd.conf file and each file in the /etc/xinetd.d directory file should be examined for the following: </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log_type = SYSLOG authpriv</t>
    </r>
    <r>
      <rPr>
        <sz val="11"/>
        <color rgb="FF000000"/>
        <rFont val="Calibri"/>
      </rPr>
      <t xml:space="preserve">
</t>
    </r>
    <r>
      <rPr>
        <sz val="11"/>
        <color rgb="FF000000"/>
        <rFont val="Calibri"/>
      </rPr>
      <t>log_on_success = HOST PID USERID EXIT</t>
    </r>
    <r>
      <rPr>
        <sz val="11"/>
        <color rgb="FF000000"/>
        <rFont val="Calibri"/>
      </rPr>
      <t xml:space="preserve">
</t>
    </r>
    <r>
      <rPr>
        <sz val="11"/>
        <color rgb="FF000000"/>
        <rFont val="Calibri"/>
      </rPr>
      <t>log_on_failure = HOST USERID</t>
    </r>
    <r>
      <rPr>
        <sz val="11"/>
        <color rgb="FF000000"/>
        <rFont val="Calibri"/>
      </rPr>
      <t xml:space="preserve">
</t>
    </r>
    <r>
      <rPr>
        <sz val="11"/>
        <color rgb="FF000000"/>
        <rFont val="Calibri"/>
      </rPr>
      <t>If xinetd is running and logging is not enabled, this is a finding.</t>
    </r>
  </si>
  <si>
    <t>V-1013</t>
  </si>
  <si>
    <r>
      <rPr>
        <sz val="11"/>
        <rFont val="Calibri"/>
      </rPr>
      <t>The system must be configured to only boot from the system boot device.</t>
    </r>
  </si>
  <si>
    <r>
      <rPr>
        <sz val="11"/>
        <color rgb="FF000000"/>
        <rFont val="Calibri"/>
      </rPr>
      <t>Configure the system to only boot from system startup media.</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On systems with a BIOS or system controller use the BIOS interface at startup to remove all but the proper boot device from the boot device list.</t>
    </r>
  </si>
  <si>
    <r>
      <rPr>
        <sz val="11"/>
        <color rgb="FF000000"/>
        <rFont val="Calibri"/>
      </rPr>
      <t>The ability to boot from removable media is the same as being able to boot into single user, or maintenance, mode without a password. This ability could allow a malicious user to boot the system and perform changes with the potential to compromise or damage the system. It could also allow the system to be used for malicious purposes by a malicious anonymous user.</t>
    </r>
  </si>
  <si>
    <r>
      <rPr>
        <sz val="11"/>
        <color rgb="FF000000"/>
        <rFont val="Calibri"/>
      </rPr>
      <t>Determine if the system is configured to boot from devices other than the system startup media. If so, this is a finding.</t>
    </r>
  </si>
  <si>
    <t>V-1021</t>
  </si>
  <si>
    <r>
      <rPr>
        <sz val="11"/>
        <rFont val="Calibri"/>
      </rPr>
      <t>The X server must have the correct options enabled.</t>
    </r>
  </si>
  <si>
    <r>
      <rPr>
        <sz val="11"/>
        <color rgb="FF000000"/>
        <rFont val="Calibri"/>
      </rPr>
      <t>Enable the following options: -audit (at level 4), -auth and -s with 15 minutes as the timeout value.</t>
    </r>
    <r>
      <rPr>
        <sz val="11"/>
        <color rgb="FF000000"/>
        <rFont val="Calibri"/>
      </rPr>
      <t xml:space="preserve">
</t>
    </r>
    <r>
      <rPr>
        <sz val="11"/>
        <color rgb="FF000000"/>
        <rFont val="Calibri"/>
      </rPr>
      <t>Procedure for gdm:</t>
    </r>
    <r>
      <rPr>
        <sz val="11"/>
        <color rgb="FF000000"/>
        <rFont val="Calibri"/>
      </rPr>
      <t xml:space="preserve">
</t>
    </r>
    <r>
      <rPr>
        <sz val="11"/>
        <color rgb="FF000000"/>
        <rFont val="Calibri"/>
      </rPr>
      <t>Edit /etc/gdm/custom.conf and add the following:</t>
    </r>
    <r>
      <rPr>
        <sz val="11"/>
        <color rgb="FF000000"/>
        <rFont val="Calibri"/>
      </rPr>
      <t xml:space="preserve">
</t>
    </r>
    <r>
      <rPr>
        <sz val="11"/>
        <color rgb="FF000000"/>
        <rFont val="Calibri"/>
      </rPr>
      <t xml:space="preserve">[server-Standard] </t>
    </r>
    <r>
      <rPr>
        <sz val="11"/>
        <color rgb="FF000000"/>
        <rFont val="Calibri"/>
      </rPr>
      <t xml:space="preserve">
</t>
    </r>
    <r>
      <rPr>
        <sz val="11"/>
        <color rgb="FF000000"/>
        <rFont val="Calibri"/>
      </rPr>
      <t>name=Standard server</t>
    </r>
    <r>
      <rPr>
        <sz val="11"/>
        <color rgb="FF000000"/>
        <rFont val="Calibri"/>
      </rPr>
      <t xml:space="preserve">
</t>
    </r>
    <r>
      <rPr>
        <sz val="11"/>
        <color rgb="FF000000"/>
        <rFont val="Calibri"/>
      </rPr>
      <t>command=/usr/bin/Xorg -br -audit 4 -s 15</t>
    </r>
    <r>
      <rPr>
        <sz val="11"/>
        <color rgb="FF000000"/>
        <rFont val="Calibri"/>
      </rPr>
      <t xml:space="preserve">
</t>
    </r>
    <r>
      <rPr>
        <sz val="11"/>
        <color rgb="FF000000"/>
        <rFont val="Calibri"/>
      </rPr>
      <t>chooser=false</t>
    </r>
    <r>
      <rPr>
        <sz val="11"/>
        <color rgb="FF000000"/>
        <rFont val="Calibri"/>
      </rPr>
      <t xml:space="preserve">
</t>
    </r>
    <r>
      <rPr>
        <sz val="11"/>
        <color rgb="FF000000"/>
        <rFont val="Calibri"/>
      </rPr>
      <t>handled=true</t>
    </r>
    <r>
      <rPr>
        <sz val="11"/>
        <color rgb="FF000000"/>
        <rFont val="Calibri"/>
      </rPr>
      <t xml:space="preserve">
</t>
    </r>
    <r>
      <rPr>
        <sz val="11"/>
        <color rgb="FF000000"/>
        <rFont val="Calibri"/>
      </rPr>
      <t>flexible=true</t>
    </r>
    <r>
      <rPr>
        <sz val="11"/>
        <color rgb="FF000000"/>
        <rFont val="Calibri"/>
      </rPr>
      <t xml:space="preserve">
</t>
    </r>
    <r>
      <rPr>
        <sz val="11"/>
        <color rgb="FF000000"/>
        <rFont val="Calibri"/>
      </rPr>
      <t>priority=0</t>
    </r>
    <r>
      <rPr>
        <sz val="11"/>
        <color rgb="FF000000"/>
        <rFont val="Calibri"/>
      </rPr>
      <t xml:space="preserve">
</t>
    </r>
    <r>
      <rPr>
        <sz val="11"/>
        <color rgb="FF000000"/>
        <rFont val="Calibri"/>
      </rPr>
      <t>Procedure for xinit:</t>
    </r>
    <r>
      <rPr>
        <sz val="11"/>
        <color rgb="FF000000"/>
        <rFont val="Calibri"/>
      </rPr>
      <t xml:space="preserve">
</t>
    </r>
    <r>
      <rPr>
        <sz val="11"/>
        <color rgb="FF000000"/>
        <rFont val="Calibri"/>
      </rPr>
      <t>Edit or create a .xserverrc file in the users home directory containing the startup script for xinit.</t>
    </r>
    <r>
      <rPr>
        <sz val="11"/>
        <color rgb="FF000000"/>
        <rFont val="Calibri"/>
      </rPr>
      <t xml:space="preserve">
</t>
    </r>
    <r>
      <rPr>
        <sz val="11"/>
        <color rgb="FF000000"/>
        <rFont val="Calibri"/>
      </rPr>
      <t>This script must have an exec line with at least these options:</t>
    </r>
    <r>
      <rPr>
        <sz val="11"/>
        <color rgb="FF000000"/>
        <rFont val="Calibri"/>
      </rPr>
      <t xml:space="preserve">
</t>
    </r>
    <r>
      <rPr>
        <sz val="11"/>
        <color rgb="FF000000"/>
        <rFont val="Calibri"/>
      </rPr>
      <t>exec /usr/bin/X -audit 4 -s 15 -auth &lt;Xauth file&gt; &amp;</t>
    </r>
    <r>
      <rPr>
        <sz val="11"/>
        <color rgb="FF000000"/>
        <rFont val="Calibri"/>
      </rPr>
      <t xml:space="preserve">
</t>
    </r>
    <r>
      <rPr>
        <sz val="11"/>
        <color rgb="FF000000"/>
        <rFont val="Calibri"/>
      </rPr>
      <t>The &lt;Xauth file&gt; is created using the "xauth" command and is customarily located in the users home directory with the name ".Xauthority".</t>
    </r>
  </si>
  <si>
    <r>
      <rPr>
        <sz val="11"/>
        <color rgb="FF000000"/>
        <rFont val="Calibri"/>
      </rPr>
      <t>Without the correct options enabled, the Xwindows system would be less secure and there would be no screen timeout.</t>
    </r>
  </si>
  <si>
    <r>
      <rPr>
        <sz val="11"/>
        <color rgb="FF000000"/>
        <rFont val="Calibri"/>
      </rPr>
      <t>Verify the options of the running Xwindows server are correct.</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Get the running xserver information</t>
    </r>
    <r>
      <rPr>
        <sz val="11"/>
        <color rgb="FF000000"/>
        <rFont val="Calibri"/>
      </rPr>
      <t xml:space="preserve">
</t>
    </r>
    <r>
      <rPr>
        <sz val="11"/>
        <color rgb="FF000000"/>
        <rFont val="Calibri"/>
      </rPr>
      <t># ps -ef |grep X</t>
    </r>
    <r>
      <rPr>
        <sz val="11"/>
        <color rgb="FF000000"/>
        <rFont val="Calibri"/>
      </rPr>
      <t xml:space="preserve">
</t>
    </r>
    <r>
      <rPr>
        <sz val="11"/>
        <color rgb="FF000000"/>
        <rFont val="Calibri"/>
      </rPr>
      <t xml:space="preserve">If the response contains /usr/bin/Xorg:0 </t>
    </r>
    <r>
      <rPr>
        <sz val="11"/>
        <color rgb="FF000000"/>
        <rFont val="Calibri"/>
      </rPr>
      <t xml:space="preserve">
</t>
    </r>
    <r>
      <rPr>
        <sz val="11"/>
        <color rgb="FF000000"/>
        <rFont val="Calibri"/>
      </rPr>
      <t xml:space="preserve">      /usr/bin/Xorg:0 -br -audit 0 -auth /var/gdm/:0.Xauth -nolisten tcp vt7</t>
    </r>
    <r>
      <rPr>
        <sz val="11"/>
        <color rgb="FF000000"/>
        <rFont val="Calibri"/>
      </rPr>
      <t xml:space="preserve">
</t>
    </r>
    <r>
      <rPr>
        <sz val="11"/>
        <color rgb="FF000000"/>
        <rFont val="Calibri"/>
      </rPr>
      <t>this is indicative of Xorg starting through gdm. This is the default on RHEL.</t>
    </r>
    <r>
      <rPr>
        <sz val="11"/>
        <color rgb="FF000000"/>
        <rFont val="Calibri"/>
      </rPr>
      <t xml:space="preserve">
</t>
    </r>
    <r>
      <rPr>
        <sz val="11"/>
        <color rgb="FF000000"/>
        <rFont val="Calibri"/>
      </rPr>
      <t>Examine the Xorg line:</t>
    </r>
    <r>
      <rPr>
        <sz val="11"/>
        <color rgb="FF000000"/>
        <rFont val="Calibri"/>
      </rPr>
      <t xml:space="preserve">
</t>
    </r>
    <r>
      <rPr>
        <sz val="11"/>
        <color rgb="FF000000"/>
        <rFont val="Calibri"/>
      </rPr>
      <t>If the "-auth" option is missing this would be a finding.</t>
    </r>
    <r>
      <rPr>
        <sz val="11"/>
        <color rgb="FF000000"/>
        <rFont val="Calibri"/>
      </rPr>
      <t xml:space="preserve">
</t>
    </r>
    <r>
      <rPr>
        <sz val="11"/>
        <color rgb="FF000000"/>
        <rFont val="Calibri"/>
      </rPr>
      <t>If the "-audit" option is missing or not set to 4, this is a finding.</t>
    </r>
    <r>
      <rPr>
        <sz val="11"/>
        <color rgb="FF000000"/>
        <rFont val="Calibri"/>
      </rPr>
      <t xml:space="preserve">
</t>
    </r>
    <r>
      <rPr>
        <sz val="11"/>
        <color rgb="FF000000"/>
        <rFont val="Calibri"/>
      </rPr>
      <t>If the "-s" option is missing or greater than 15, this is a finding.</t>
    </r>
    <r>
      <rPr>
        <sz val="11"/>
        <color rgb="FF000000"/>
        <rFont val="Calibri"/>
      </rPr>
      <t xml:space="preserve">
</t>
    </r>
    <r>
      <rPr>
        <sz val="11"/>
        <color rgb="FF000000"/>
        <rFont val="Calibri"/>
      </rPr>
      <t xml:space="preserve">If the response to the grep contains X:0 </t>
    </r>
    <r>
      <rPr>
        <sz val="11"/>
        <color rgb="FF000000"/>
        <rFont val="Calibri"/>
      </rPr>
      <t xml:space="preserve">
</t>
    </r>
    <r>
      <rPr>
        <sz val="11"/>
        <color rgb="FF000000"/>
        <rFont val="Calibri"/>
      </rPr>
      <t>/usr/bin/X:0</t>
    </r>
    <r>
      <rPr>
        <sz val="11"/>
        <color rgb="FF000000"/>
        <rFont val="Calibri"/>
      </rPr>
      <t xml:space="preserve">
</t>
    </r>
    <r>
      <rPr>
        <sz val="11"/>
        <color rgb="FF000000"/>
        <rFont val="Calibri"/>
      </rPr>
      <t>this indicates the X server was started with the xinit command with no associated .xserverrc in the home directory of the user. No options are selected by default. This is a finding.</t>
    </r>
    <r>
      <rPr>
        <sz val="11"/>
        <color rgb="FF000000"/>
        <rFont val="Calibri"/>
      </rPr>
      <t xml:space="preserve">
</t>
    </r>
    <r>
      <rPr>
        <sz val="11"/>
        <color rgb="FF000000"/>
        <rFont val="Calibri"/>
      </rPr>
      <t>Otherwise if there are options on the X:0 line:</t>
    </r>
    <r>
      <rPr>
        <sz val="11"/>
        <color rgb="FF000000"/>
        <rFont val="Calibri"/>
      </rPr>
      <t xml:space="preserve">
</t>
    </r>
    <r>
      <rPr>
        <sz val="11"/>
        <color rgb="FF000000"/>
        <rFont val="Calibri"/>
      </rPr>
      <t xml:space="preserve">If the "-auth" option is missing this is a finding </t>
    </r>
    <r>
      <rPr>
        <sz val="11"/>
        <color rgb="FF000000"/>
        <rFont val="Calibri"/>
      </rPr>
      <t xml:space="preserve">
</t>
    </r>
    <r>
      <rPr>
        <sz val="11"/>
        <color rgb="FF000000"/>
        <rFont val="Calibri"/>
      </rPr>
      <t>If the "-audit" option is missing or not set to 4, this is a finding.</t>
    </r>
    <r>
      <rPr>
        <sz val="11"/>
        <color rgb="FF000000"/>
        <rFont val="Calibri"/>
      </rPr>
      <t xml:space="preserve">
</t>
    </r>
    <r>
      <rPr>
        <sz val="11"/>
        <color rgb="FF000000"/>
        <rFont val="Calibri"/>
      </rPr>
      <t>If the "-s" option is missing or greater than 15, this is a finding.</t>
    </r>
  </si>
  <si>
    <t>V-1022</t>
  </si>
  <si>
    <r>
      <rPr>
        <sz val="11"/>
        <rFont val="Calibri"/>
      </rPr>
      <t>An X server must have none of the following options enabled: -ac, -core (except for debugging purposes), or -nolock.</t>
    </r>
  </si>
  <si>
    <r>
      <rPr>
        <sz val="11"/>
        <color rgb="FF000000"/>
        <rFont val="Calibri"/>
      </rPr>
      <t xml:space="preserve">Disable the unwanted options: </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For gdm:</t>
    </r>
    <r>
      <rPr>
        <sz val="11"/>
        <color rgb="FF000000"/>
        <rFont val="Calibri"/>
      </rPr>
      <t xml:space="preserve">
</t>
    </r>
    <r>
      <rPr>
        <sz val="11"/>
        <color rgb="FF000000"/>
        <rFont val="Calibri"/>
      </rPr>
      <t>Remove the -ac, -core and -nolock options by creating a "command" entry in the /etc/gdm/custom.conf file with the options removed.</t>
    </r>
    <r>
      <rPr>
        <sz val="11"/>
        <color rgb="FF000000"/>
        <rFont val="Calibri"/>
      </rPr>
      <t xml:space="preserve">
</t>
    </r>
    <r>
      <rPr>
        <sz val="11"/>
        <color rgb="FF000000"/>
        <rFont val="Calibri"/>
      </rPr>
      <t>For Xwindows started by xinit:</t>
    </r>
    <r>
      <rPr>
        <sz val="11"/>
        <color rgb="FF000000"/>
        <rFont val="Calibri"/>
      </rPr>
      <t xml:space="preserve">
</t>
    </r>
    <r>
      <rPr>
        <sz val="11"/>
        <color rgb="FF000000"/>
        <rFont val="Calibri"/>
      </rPr>
      <t>Create or modify the .xserverrc script in the users home directory to remove the -ac, -core and -nolock options from the exec /usr/bin/X command.</t>
    </r>
  </si>
  <si>
    <r>
      <rPr>
        <sz val="11"/>
        <color rgb="FF000000"/>
        <rFont val="Calibri"/>
      </rPr>
      <t>These options will detract from the security of the Xwindows system.</t>
    </r>
  </si>
  <si>
    <r>
      <rPr>
        <sz val="11"/>
        <color rgb="FF000000"/>
        <rFont val="Calibri"/>
      </rPr>
      <t>If the "xorg-x11-server-Xorg" package is not installed, this is not applicable.</t>
    </r>
    <r>
      <rPr>
        <sz val="11"/>
        <color rgb="FF000000"/>
        <rFont val="Calibri"/>
      </rPr>
      <t xml:space="preserve">
</t>
    </r>
    <r>
      <rPr>
        <sz val="11"/>
        <color rgb="FF000000"/>
        <rFont val="Calibri"/>
      </rPr>
      <t>Verify the options of the running Xwindows server are correct.</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Get the running xserver information</t>
    </r>
    <r>
      <rPr>
        <sz val="11"/>
        <color rgb="FF000000"/>
        <rFont val="Calibri"/>
      </rPr>
      <t xml:space="preserve">
</t>
    </r>
    <r>
      <rPr>
        <sz val="11"/>
        <color rgb="FF000000"/>
        <rFont val="Calibri"/>
      </rPr>
      <t># ps -ef |grep X</t>
    </r>
    <r>
      <rPr>
        <sz val="11"/>
        <color rgb="FF000000"/>
        <rFont val="Calibri"/>
      </rPr>
      <t xml:space="preserve">
</t>
    </r>
    <r>
      <rPr>
        <sz val="11"/>
        <color rgb="FF000000"/>
        <rFont val="Calibri"/>
      </rPr>
      <t xml:space="preserve">If the response contains /usr/bin/Xorg:0 </t>
    </r>
    <r>
      <rPr>
        <sz val="11"/>
        <color rgb="FF000000"/>
        <rFont val="Calibri"/>
      </rPr>
      <t xml:space="preserve">
</t>
    </r>
    <r>
      <rPr>
        <sz val="11"/>
        <color rgb="FF000000"/>
        <rFont val="Calibri"/>
      </rPr>
      <t xml:space="preserve">      /usr/bin/Xorg:0 -br -audit 0 -auth /var/gdm/:0.Xauth -nolisten tcp vt7</t>
    </r>
    <r>
      <rPr>
        <sz val="11"/>
        <color rgb="FF000000"/>
        <rFont val="Calibri"/>
      </rPr>
      <t xml:space="preserve">
</t>
    </r>
    <r>
      <rPr>
        <sz val="11"/>
        <color rgb="FF000000"/>
        <rFont val="Calibri"/>
      </rPr>
      <t>this is indicative of Xorg starting through gdm. This is the default window manager on RHEL.</t>
    </r>
    <r>
      <rPr>
        <sz val="11"/>
        <color rgb="FF000000"/>
        <rFont val="Calibri"/>
      </rPr>
      <t xml:space="preserve">
</t>
    </r>
    <r>
      <rPr>
        <sz val="11"/>
        <color rgb="FF000000"/>
        <rFont val="Calibri"/>
      </rPr>
      <t>If the "-ac" option is found, this is a finding.</t>
    </r>
    <r>
      <rPr>
        <sz val="11"/>
        <color rgb="FF000000"/>
        <rFont val="Calibri"/>
      </rPr>
      <t xml:space="preserve">
</t>
    </r>
    <r>
      <rPr>
        <sz val="11"/>
        <color rgb="FF000000"/>
        <rFont val="Calibri"/>
      </rPr>
      <t>If the "-core" option is found, this is a finding.</t>
    </r>
    <r>
      <rPr>
        <sz val="11"/>
        <color rgb="FF000000"/>
        <rFont val="Calibri"/>
      </rPr>
      <t xml:space="preserve">
</t>
    </r>
    <r>
      <rPr>
        <sz val="11"/>
        <color rgb="FF000000"/>
        <rFont val="Calibri"/>
      </rPr>
      <t>If the "-nolock" option is found, this is a finding.</t>
    </r>
    <r>
      <rPr>
        <sz val="11"/>
        <color rgb="FF000000"/>
        <rFont val="Calibri"/>
      </rPr>
      <t xml:space="preserve">
</t>
    </r>
    <r>
      <rPr>
        <sz val="11"/>
        <color rgb="FF000000"/>
        <rFont val="Calibri"/>
      </rPr>
      <t xml:space="preserve">If the response to the grep contains X:0 </t>
    </r>
    <r>
      <rPr>
        <sz val="11"/>
        <color rgb="FF000000"/>
        <rFont val="Calibri"/>
      </rPr>
      <t xml:space="preserve">
</t>
    </r>
    <r>
      <rPr>
        <sz val="11"/>
        <color rgb="FF000000"/>
        <rFont val="Calibri"/>
      </rPr>
      <t>/usr/bin/X:0</t>
    </r>
    <r>
      <rPr>
        <sz val="11"/>
        <color rgb="FF000000"/>
        <rFont val="Calibri"/>
      </rPr>
      <t xml:space="preserve">
</t>
    </r>
    <r>
      <rPr>
        <sz val="11"/>
        <color rgb="FF000000"/>
        <rFont val="Calibri"/>
      </rPr>
      <t>Examine the X:0 line:</t>
    </r>
    <r>
      <rPr>
        <sz val="11"/>
        <color rgb="FF000000"/>
        <rFont val="Calibri"/>
      </rPr>
      <t xml:space="preserve">
</t>
    </r>
    <r>
      <rPr>
        <sz val="11"/>
        <color rgb="FF000000"/>
        <rFont val="Calibri"/>
      </rPr>
      <t>If the "-ac" option is found, this is a finding.</t>
    </r>
    <r>
      <rPr>
        <sz val="11"/>
        <color rgb="FF000000"/>
        <rFont val="Calibri"/>
      </rPr>
      <t xml:space="preserve">
</t>
    </r>
    <r>
      <rPr>
        <sz val="11"/>
        <color rgb="FF000000"/>
        <rFont val="Calibri"/>
      </rPr>
      <t>If the "-core" option is found, this is a finding.</t>
    </r>
    <r>
      <rPr>
        <sz val="11"/>
        <color rgb="FF000000"/>
        <rFont val="Calibri"/>
      </rPr>
      <t xml:space="preserve">
</t>
    </r>
    <r>
      <rPr>
        <sz val="11"/>
        <color rgb="FF000000"/>
        <rFont val="Calibri"/>
      </rPr>
      <t>If the "-nolock" option is found, this is a finding.</t>
    </r>
  </si>
  <si>
    <t>V-1023</t>
  </si>
  <si>
    <r>
      <rPr>
        <sz val="11"/>
        <rFont val="Calibri"/>
      </rPr>
      <t>The system must not run an Internet Network News (INN) server.</t>
    </r>
  </si>
  <si>
    <r>
      <rPr>
        <sz val="11"/>
        <color rgb="FF000000"/>
        <rFont val="Calibri"/>
      </rPr>
      <t>Disable the INN server.</t>
    </r>
  </si>
  <si>
    <r>
      <rPr>
        <sz val="11"/>
        <color rgb="FF000000"/>
        <rFont val="Calibri"/>
      </rPr>
      <t>INN servers access Usenet newsfeeds and store newsgroup articles.  INN servers use the Network News Transfer Protocol (NNTP) to transfer information from the Usenet to the server and from the server to authorized remote hosts.</t>
    </r>
    <r>
      <rPr>
        <sz val="11"/>
        <color rgb="FF000000"/>
        <rFont val="Calibri"/>
      </rPr>
      <t xml:space="preserve">
</t>
    </r>
    <r>
      <rPr>
        <sz val="11"/>
        <color rgb="FF000000"/>
        <rFont val="Calibri"/>
      </rPr>
      <t>If this function is necessary to support a valid mission requirement, its use must be authorized and approved in the system accreditation package.</t>
    </r>
  </si>
  <si>
    <r>
      <rPr>
        <sz val="11"/>
        <color rgb="FF000000"/>
        <rFont val="Calibri"/>
      </rPr>
      <t># ps -ef | egrep "innd|nntpd"</t>
    </r>
    <r>
      <rPr>
        <sz val="11"/>
        <color rgb="FF000000"/>
        <rFont val="Calibri"/>
      </rPr>
      <t xml:space="preserve">
</t>
    </r>
    <r>
      <rPr>
        <sz val="11"/>
        <color rgb="FF000000"/>
        <rFont val="Calibri"/>
      </rPr>
      <t>If an Internet Network News server is running, this is a finding.</t>
    </r>
  </si>
  <si>
    <t>V-1025</t>
  </si>
  <si>
    <r>
      <rPr>
        <sz val="11"/>
        <rFont val="Calibri"/>
      </rPr>
      <t>The /etc/access.conf file must be owned by root.</t>
    </r>
  </si>
  <si>
    <r>
      <rPr>
        <sz val="11"/>
        <color rgb="FF000000"/>
        <rFont val="Calibri"/>
      </rPr>
      <t xml:space="preserve">Follow the correct configuration parameters for access configuration file. Use the chown command to configure it properly. </t>
    </r>
    <r>
      <rPr>
        <sz val="11"/>
        <color rgb="FF000000"/>
        <rFont val="Calibri"/>
      </rPr>
      <t xml:space="preserve">
</t>
    </r>
    <r>
      <rPr>
        <sz val="11"/>
        <color rgb="FF000000"/>
        <rFont val="Calibri"/>
      </rPr>
      <t>(for example:</t>
    </r>
    <r>
      <rPr>
        <sz val="11"/>
        <color rgb="FF000000"/>
        <rFont val="Calibri"/>
      </rPr>
      <t xml:space="preserve">
</t>
    </r>
    <r>
      <rPr>
        <sz val="11"/>
        <color rgb="FF000000"/>
        <rFont val="Calibri"/>
      </rPr>
      <t xml:space="preserve"># chown root /etc/security/access.conf  </t>
    </r>
    <r>
      <rPr>
        <sz val="11"/>
        <color rgb="FF000000"/>
        <rFont val="Calibri"/>
      </rPr>
      <t xml:space="preserve">
</t>
    </r>
    <r>
      <rPr>
        <sz val="11"/>
        <color rgb="FF000000"/>
        <rFont val="Calibri"/>
      </rPr>
      <t xml:space="preserve"> ).</t>
    </r>
  </si>
  <si>
    <r>
      <rPr>
        <sz val="11"/>
        <color rgb="FF000000"/>
        <rFont val="Calibri"/>
      </rPr>
      <t>The /etc/access.conf file contains entries restricting access from the system console by authorized System Administrators.  If the file is owned by a user other than root, it could compromise the system.</t>
    </r>
  </si>
  <si>
    <r>
      <rPr>
        <sz val="11"/>
        <color rgb="FF000000"/>
        <rFont val="Calibri"/>
      </rPr>
      <t>Check access configuration ownership:</t>
    </r>
    <r>
      <rPr>
        <sz val="11"/>
        <color rgb="FF000000"/>
        <rFont val="Calibri"/>
      </rPr>
      <t xml:space="preserve">
</t>
    </r>
    <r>
      <rPr>
        <sz val="11"/>
        <color rgb="FF000000"/>
        <rFont val="Calibri"/>
      </rPr>
      <t># ls -lL /etc/security/access.conf</t>
    </r>
    <r>
      <rPr>
        <sz val="11"/>
        <color rgb="FF000000"/>
        <rFont val="Calibri"/>
      </rPr>
      <t xml:space="preserve">
</t>
    </r>
    <r>
      <rPr>
        <sz val="11"/>
        <color rgb="FF000000"/>
        <rFont val="Calibri"/>
      </rPr>
      <t>If this file exists and is not owned by root, this is a finding.</t>
    </r>
  </si>
  <si>
    <t>V-1026</t>
  </si>
  <si>
    <r>
      <rPr>
        <sz val="11"/>
        <rFont val="Calibri"/>
      </rPr>
      <t>The Samba Web Administration Tool (SWAT) must be restricted to the local host or require SSL.</t>
    </r>
  </si>
  <si>
    <r>
      <rPr>
        <sz val="11"/>
        <color rgb="FF000000"/>
        <rFont val="Calibri"/>
      </rPr>
      <t>Disable SWAT or require SWAT is only accessed via SSH.</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If SWAT is not needed for operation of the system remove the SWAT package:</t>
    </r>
    <r>
      <rPr>
        <sz val="11"/>
        <color rgb="FF000000"/>
        <rFont val="Calibri"/>
      </rPr>
      <t xml:space="preserve">
</t>
    </r>
    <r>
      <rPr>
        <sz val="11"/>
        <color rgb="FF000000"/>
        <rFont val="Calibri"/>
      </rPr>
      <t># rpm -qa|grep swat</t>
    </r>
    <r>
      <rPr>
        <sz val="11"/>
        <color rgb="FF000000"/>
        <rFont val="Calibri"/>
      </rPr>
      <t xml:space="preserve">
</t>
    </r>
    <r>
      <rPr>
        <sz val="11"/>
        <color rgb="FF000000"/>
        <rFont val="Calibri"/>
      </rPr>
      <t>Remove "samba-swat" or "samba3x-swat" depending on which one is installed</t>
    </r>
    <r>
      <rPr>
        <sz val="11"/>
        <color rgb="FF000000"/>
        <rFont val="Calibri"/>
      </rPr>
      <t xml:space="preserve">
</t>
    </r>
    <r>
      <rPr>
        <sz val="11"/>
        <color rgb="FF000000"/>
        <rFont val="Calibri"/>
      </rPr>
      <t># rpm --erase samba-swat</t>
    </r>
    <r>
      <rPr>
        <sz val="11"/>
        <color rgb="FF000000"/>
        <rFont val="Calibri"/>
      </rPr>
      <t xml:space="preserve">
</t>
    </r>
    <r>
      <rPr>
        <sz val="11"/>
        <color rgb="FF000000"/>
        <rFont val="Calibri"/>
      </rPr>
      <t>or</t>
    </r>
    <r>
      <rPr>
        <sz val="11"/>
        <color rgb="FF000000"/>
        <rFont val="Calibri"/>
      </rPr>
      <t xml:space="preserve">
</t>
    </r>
    <r>
      <rPr>
        <sz val="11"/>
        <color rgb="FF000000"/>
        <rFont val="Calibri"/>
      </rPr>
      <t># rpm --erase samba3x-swat</t>
    </r>
    <r>
      <rPr>
        <sz val="11"/>
        <color rgb="FF000000"/>
        <rFont val="Calibri"/>
      </rPr>
      <t xml:space="preserve">
</t>
    </r>
    <r>
      <rPr>
        <sz val="11"/>
        <color rgb="FF000000"/>
        <rFont val="Calibri"/>
      </rPr>
      <t>If SWAT is required but not at all times disable it when it is not needed.</t>
    </r>
    <r>
      <rPr>
        <sz val="11"/>
        <color rgb="FF000000"/>
        <rFont val="Calibri"/>
      </rPr>
      <t xml:space="preserve">
</t>
    </r>
    <r>
      <rPr>
        <sz val="11"/>
        <color rgb="FF000000"/>
        <rFont val="Calibri"/>
      </rPr>
      <t>Modify the /etc/xinetd.d file for "swat" to contain a "disable = yes" line.</t>
    </r>
    <r>
      <rPr>
        <sz val="11"/>
        <color rgb="FF000000"/>
        <rFont val="Calibri"/>
      </rPr>
      <t xml:space="preserve">
</t>
    </r>
    <r>
      <rPr>
        <sz val="11"/>
        <color rgb="FF000000"/>
        <rFont val="Calibri"/>
      </rPr>
      <t>To access using SSH:</t>
    </r>
    <r>
      <rPr>
        <sz val="11"/>
        <color rgb="FF000000"/>
        <rFont val="Calibri"/>
      </rPr>
      <t xml:space="preserve">
</t>
    </r>
    <r>
      <rPr>
        <sz val="11"/>
        <color rgb="FF000000"/>
        <rFont val="Calibri"/>
      </rPr>
      <t>Follow vendor configuration documentation to create an stunnel for SWAT.</t>
    </r>
  </si>
  <si>
    <r>
      <rPr>
        <sz val="11"/>
        <color rgb="FF000000"/>
        <rFont val="Calibri"/>
      </rPr>
      <t>SWAT is a tool used to configure Samba.  It modifies Samba configuration, which can impact system security, and must be protected from unauthorized access.  SWAT authentication may involve the root password, which must be protected by encryption when traversing the network.</t>
    </r>
    <r>
      <rPr>
        <sz val="11"/>
        <color rgb="FF000000"/>
        <rFont val="Calibri"/>
      </rPr>
      <t xml:space="preserve">
</t>
    </r>
    <r>
      <rPr>
        <sz val="11"/>
        <color rgb="FF000000"/>
        <rFont val="Calibri"/>
      </rPr>
      <t>Restricting access to the local host allows for the use of SSH TCP forwarding, if configured, or administration by a web browser on the local system.</t>
    </r>
  </si>
  <si>
    <r>
      <rPr>
        <sz val="11"/>
        <color rgb="FF000000"/>
        <rFont val="Calibri"/>
      </rPr>
      <t>SWAT is a tool for configuring Samba and should only be found on a system with a requirement for Samba. If SWAT is used, it must be utilized with SSL to ensure a secure connection between the client and the server.</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grep -H "bin/swat" /etc/xinetd.d/*|cut -d: -f1 |xargs grep "only_from"</t>
    </r>
    <r>
      <rPr>
        <sz val="11"/>
        <color rgb="FF000000"/>
        <rFont val="Calibri"/>
      </rPr>
      <t xml:space="preserve">
</t>
    </r>
    <r>
      <rPr>
        <sz val="11"/>
        <color rgb="FF000000"/>
        <rFont val="Calibri"/>
      </rPr>
      <t>If the value of the "only_from" line in the "xinetd.d" file which starts "/usr/sbin/swat" is not "localhost" or the equivalent, this is a finding.</t>
    </r>
  </si>
  <si>
    <t>V-1027</t>
  </si>
  <si>
    <r>
      <rPr>
        <sz val="11"/>
        <rFont val="Calibri"/>
      </rPr>
      <t>The /etc/smb.conf file must be owned by root.</t>
    </r>
  </si>
  <si>
    <r>
      <rPr>
        <sz val="11"/>
        <color rgb="FF000000"/>
        <rFont val="Calibri"/>
      </rPr>
      <t xml:space="preserve">Change the ownership of the smb.conf file. </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chown root smb.conf</t>
    </r>
  </si>
  <si>
    <r>
      <rPr>
        <sz val="11"/>
        <color rgb="FF000000"/>
        <rFont val="Calibri"/>
      </rPr>
      <t>The /etc/smb.conf file allows access to other machines on the network and grants permissions to certain users.  If it is owned by another user, the file may be maliciously modified and the Samba configuration could be compromised.</t>
    </r>
  </si>
  <si>
    <r>
      <rPr>
        <sz val="11"/>
        <color rgb="FF000000"/>
        <rFont val="Calibri"/>
      </rPr>
      <t>Check the ownership of the /etc/samba/smb.conf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 /etc/samba/smb.conf</t>
    </r>
    <r>
      <rPr>
        <sz val="11"/>
        <color rgb="FF000000"/>
        <rFont val="Calibri"/>
      </rPr>
      <t xml:space="preserve">
</t>
    </r>
    <r>
      <rPr>
        <sz val="11"/>
        <color rgb="FF000000"/>
        <rFont val="Calibri"/>
      </rPr>
      <t>If an smb.conf file is not owned by root, this is a finding.</t>
    </r>
  </si>
  <si>
    <t>V-1028</t>
  </si>
  <si>
    <r>
      <rPr>
        <sz val="11"/>
        <rFont val="Calibri"/>
      </rPr>
      <t>The /etc/smb.conf file must have mode 0644 or less permissive.</t>
    </r>
  </si>
  <si>
    <r>
      <rPr>
        <sz val="11"/>
        <color rgb="FF000000"/>
        <rFont val="Calibri"/>
      </rPr>
      <t>Change the mode of the smb.conf file to 0644 or less permissive.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chmod 0644 smb.conf.</t>
    </r>
  </si>
  <si>
    <r>
      <rPr>
        <sz val="11"/>
        <color rgb="FF000000"/>
        <rFont val="Calibri"/>
      </rPr>
      <t>If the "smb.conf" file has excessive permissions, the file may be maliciously modified and the Samba configuration could be compromised.</t>
    </r>
  </si>
  <si>
    <r>
      <rPr>
        <sz val="11"/>
        <color rgb="FF000000"/>
        <rFont val="Calibri"/>
      </rPr>
      <t>Check the mode of the smb.conf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/etc/samba/smb.conf</t>
    </r>
    <r>
      <rPr>
        <sz val="11"/>
        <color rgb="FF000000"/>
        <rFont val="Calibri"/>
      </rPr>
      <t xml:space="preserve">
</t>
    </r>
    <r>
      <rPr>
        <sz val="11"/>
        <color rgb="FF000000"/>
        <rFont val="Calibri"/>
      </rPr>
      <t>If the "smb.conf" has a mode more permissive than 0644, this is a finding.</t>
    </r>
  </si>
  <si>
    <t>V-1029</t>
  </si>
  <si>
    <r>
      <rPr>
        <sz val="11"/>
        <rFont val="Calibri"/>
      </rPr>
      <t>The /etc/smbpasswd file must be owned by root.</t>
    </r>
  </si>
  <si>
    <r>
      <rPr>
        <sz val="11"/>
        <color rgb="FF000000"/>
        <rFont val="Calibri"/>
      </rPr>
      <t>Use the chown command to configure the files maintained by smbpasswd.</t>
    </r>
    <r>
      <rPr>
        <sz val="11"/>
        <color rgb="FF000000"/>
        <rFont val="Calibri"/>
      </rPr>
      <t xml:space="preserve">
</t>
    </r>
    <r>
      <rPr>
        <sz val="11"/>
        <color rgb="FF000000"/>
        <rFont val="Calibri"/>
      </rPr>
      <t>For instance:</t>
    </r>
    <r>
      <rPr>
        <sz val="11"/>
        <color rgb="FF000000"/>
        <rFont val="Calibri"/>
      </rPr>
      <t xml:space="preserve">
</t>
    </r>
    <r>
      <rPr>
        <sz val="11"/>
        <color rgb="FF000000"/>
        <rFont val="Calibri"/>
      </rPr>
      <t># chown root /etc/samba/passdb.tdb /etc/samba/secrets.tdb</t>
    </r>
  </si>
  <si>
    <r>
      <rPr>
        <sz val="11"/>
        <color rgb="FF000000"/>
        <rFont val="Calibri"/>
      </rPr>
      <t>If the "smbpasswd" file is not owned by root, it may be maliciously accessed or modified, potentially resulting in the compromise of Samba accounts.</t>
    </r>
  </si>
  <si>
    <r>
      <rPr>
        <sz val="11"/>
        <color rgb="FF000000"/>
        <rFont val="Calibri"/>
      </rPr>
      <t>Check the ownership of the "smbpasswd" file.</t>
    </r>
    <r>
      <rPr>
        <sz val="11"/>
        <color rgb="FF000000"/>
        <rFont val="Calibri"/>
      </rPr>
      <t xml:space="preserve">
</t>
    </r>
    <r>
      <rPr>
        <sz val="11"/>
        <color rgb="FF000000"/>
        <rFont val="Calibri"/>
      </rPr>
      <t># ls -l /etc/samba/passdb.tdb /etc/samba/secrets.tdb</t>
    </r>
    <r>
      <rPr>
        <sz val="11"/>
        <color rgb="FF000000"/>
        <rFont val="Calibri"/>
      </rPr>
      <t xml:space="preserve">
</t>
    </r>
    <r>
      <rPr>
        <sz val="11"/>
        <color rgb="FF000000"/>
        <rFont val="Calibri"/>
      </rPr>
      <t>If the "smbpasswd"  file is not owned by root, this is a finding.</t>
    </r>
  </si>
  <si>
    <t>V-1030</t>
  </si>
  <si>
    <r>
      <rPr>
        <sz val="11"/>
        <rFont val="Calibri"/>
      </rPr>
      <t xml:space="preserve">The smb.conf file must use the </t>
    </r>
    <r>
      <rPr>
        <sz val="11"/>
        <color rgb="FF000000"/>
        <rFont val="Calibri"/>
      </rPr>
      <t>"</t>
    </r>
    <r>
      <rPr>
        <b/>
        <sz val="11"/>
        <color rgb="FF000000"/>
        <rFont val="Calibri"/>
      </rPr>
      <t>hosts</t>
    </r>
    <r>
      <rPr>
        <sz val="11"/>
        <color rgb="FF000000"/>
        <rFont val="Calibri"/>
      </rPr>
      <t>"</t>
    </r>
    <r>
      <rPr>
        <sz val="11"/>
        <color rgb="FF000000"/>
        <rFont val="Calibri"/>
      </rPr>
      <t xml:space="preserve"> option to restrict access to Samba.</t>
    </r>
  </si>
  <si>
    <r>
      <rPr>
        <sz val="11"/>
        <color rgb="FF000000"/>
        <rFont val="Calibri"/>
      </rPr>
      <t>Edit the "/etc/samba/smb.conf" file and set the "hosts" option to permit only authorized hosts to access Samba.</t>
    </r>
  </si>
  <si>
    <r>
      <rPr>
        <sz val="11"/>
        <color rgb="FF000000"/>
        <rFont val="Calibri"/>
      </rPr>
      <t>Samba increases the attack surface of the system and must be restricted to communicate only with systems requiring access.</t>
    </r>
  </si>
  <si>
    <r>
      <rPr>
        <sz val="11"/>
        <color rgb="FF000000"/>
        <rFont val="Calibri"/>
      </rPr>
      <t>Examine the "smb.conf" file.</t>
    </r>
    <r>
      <rPr>
        <sz val="11"/>
        <color rgb="FF000000"/>
        <rFont val="Calibri"/>
      </rPr>
      <t xml:space="preserve">
</t>
    </r>
    <r>
      <rPr>
        <sz val="11"/>
        <color rgb="FF000000"/>
        <rFont val="Calibri"/>
      </rPr>
      <t># more /etc/samba/smb.conf</t>
    </r>
    <r>
      <rPr>
        <sz val="11"/>
        <color rgb="FF000000"/>
        <rFont val="Calibri"/>
      </rPr>
      <t xml:space="preserve">
</t>
    </r>
    <r>
      <rPr>
        <sz val="11"/>
        <color rgb="FF000000"/>
        <rFont val="Calibri"/>
      </rPr>
      <t>If the "hosts" option is not present to restrict access to a list of authorized hosts and networks, this is a finding.</t>
    </r>
  </si>
  <si>
    <t>V-1032</t>
  </si>
  <si>
    <r>
      <rPr>
        <sz val="11"/>
        <rFont val="Calibri"/>
      </rPr>
      <t>Users must not be able to change passwords more than once every 24 hours.</t>
    </r>
  </si>
  <si>
    <r>
      <rPr>
        <sz val="11"/>
        <color rgb="FF000000"/>
        <rFont val="Calibri"/>
      </rPr>
      <t>Change the minimum time period between password changes for each user account to 1 day.</t>
    </r>
    <r>
      <rPr>
        <sz val="11"/>
        <color rgb="FF000000"/>
        <rFont val="Calibri"/>
      </rPr>
      <t xml:space="preserve">
</t>
    </r>
    <r>
      <rPr>
        <sz val="11"/>
        <color rgb="FF000000"/>
        <rFont val="Calibri"/>
      </rPr>
      <t># passwd -n 1 &lt;user name&gt;</t>
    </r>
  </si>
  <si>
    <r>
      <rPr>
        <sz val="11"/>
        <color rgb="FF000000"/>
        <rFont val="Calibri"/>
      </rPr>
      <t>The ability to change passwords frequently facilitates users reusing the same password. This can result in users effectively never changing their passwords.  This would be accomplished by users changing their passwords when required and then immediately changing it to the original value.</t>
    </r>
  </si>
  <si>
    <r>
      <rPr>
        <sz val="11"/>
        <color rgb="FF000000"/>
        <rFont val="Calibri"/>
      </rPr>
      <t>Check the minimum time period between password changes for each user account is 1 day.</t>
    </r>
    <r>
      <rPr>
        <sz val="11"/>
        <color rgb="FF000000"/>
        <rFont val="Calibri"/>
      </rPr>
      <t xml:space="preserve">
</t>
    </r>
    <r>
      <rPr>
        <sz val="11"/>
        <color rgb="FF000000"/>
        <rFont val="Calibri"/>
      </rPr>
      <t># cat /etc/shadow | cut -d ':' -f 4 | grep -v 1</t>
    </r>
    <r>
      <rPr>
        <sz val="11"/>
        <color rgb="FF000000"/>
        <rFont val="Calibri"/>
      </rPr>
      <t xml:space="preserve">
</t>
    </r>
    <r>
      <rPr>
        <sz val="11"/>
        <color rgb="FF000000"/>
        <rFont val="Calibri"/>
      </rPr>
      <t>If any results are returned, this is a finding.</t>
    </r>
  </si>
  <si>
    <t>V-1046</t>
  </si>
  <si>
    <r>
      <rPr>
        <sz val="11"/>
        <rFont val="Calibri"/>
      </rPr>
      <t>Root passwords must never be passed over a network in clear text form.</t>
    </r>
  </si>
  <si>
    <r>
      <rPr>
        <sz val="11"/>
        <color rgb="FF000000"/>
        <rFont val="Calibri"/>
      </rPr>
      <t>Enable SSH on the system and use it for all remote connections used to attain root access</t>
    </r>
  </si>
  <si>
    <r>
      <rPr>
        <sz val="11"/>
        <color rgb="FF000000"/>
        <rFont val="Calibri"/>
      </rPr>
      <t>If a user accesses the root account (or any account) using an unencrypted connection, the password is passed over the network in clear text form and is subject to interception and misuse.  This is true even if recommended procedures are followed by logging on to a named account and using the su command to access root.</t>
    </r>
  </si>
  <si>
    <r>
      <rPr>
        <sz val="11"/>
        <color rgb="FF000000"/>
        <rFont val="Calibri"/>
      </rPr>
      <t>Determine if root has logged in over an unencrypted network connection.</t>
    </r>
    <r>
      <rPr>
        <sz val="11"/>
        <color rgb="FF000000"/>
        <rFont val="Calibri"/>
      </rPr>
      <t xml:space="preserve">
</t>
    </r>
    <r>
      <rPr>
        <sz val="11"/>
        <color rgb="FF000000"/>
        <rFont val="Calibri"/>
      </rPr>
      <t>Examine /etc/syslog.conf to confirm the location to which "authpriv" messages are being sent.</t>
    </r>
    <r>
      <rPr>
        <sz val="11"/>
        <color rgb="FF000000"/>
        <rFont val="Calibri"/>
      </rPr>
      <t xml:space="preserve">
</t>
    </r>
    <r>
      <rPr>
        <sz val="11"/>
        <color rgb="FF000000"/>
        <rFont val="Calibri"/>
      </rPr>
      <t># grep authpriv.* /etc/syslog.conf</t>
    </r>
    <r>
      <rPr>
        <sz val="11"/>
        <color rgb="FF000000"/>
        <rFont val="Calibri"/>
      </rPr>
      <t xml:space="preserve">
</t>
    </r>
    <r>
      <rPr>
        <sz val="11"/>
        <color rgb="FF000000"/>
        <rFont val="Calibri"/>
      </rPr>
      <t>Once the file is determined, perform the following command:</t>
    </r>
    <r>
      <rPr>
        <sz val="11"/>
        <color rgb="FF000000"/>
        <rFont val="Calibri"/>
      </rPr>
      <t xml:space="preserve">
</t>
    </r>
    <r>
      <rPr>
        <sz val="11"/>
        <color rgb="FF000000"/>
        <rFont val="Calibri"/>
      </rPr>
      <t># grep password &lt;file&gt; | more</t>
    </r>
    <r>
      <rPr>
        <sz val="11"/>
        <color rgb="FF000000"/>
        <rFont val="Calibri"/>
      </rPr>
      <t xml:space="preserve">
</t>
    </r>
    <r>
      <rPr>
        <sz val="11"/>
        <color rgb="FF000000"/>
        <rFont val="Calibri"/>
      </rPr>
      <t>Look for any lines that do not have sshd as the associated service.</t>
    </r>
    <r>
      <rPr>
        <sz val="11"/>
        <color rgb="FF000000"/>
        <rFont val="Calibri"/>
      </rPr>
      <t xml:space="preserve">
</t>
    </r>
    <r>
      <rPr>
        <sz val="11"/>
        <color rgb="FF000000"/>
        <rFont val="Calibri"/>
      </rPr>
      <t>If root has logged in over the network and sshd is not running, this is a finding.</t>
    </r>
  </si>
  <si>
    <t>V-1047</t>
  </si>
  <si>
    <r>
      <rPr>
        <sz val="11"/>
        <rFont val="Calibri"/>
      </rPr>
      <t>The system must not permit root logins using remote access programs such as ssh.</t>
    </r>
  </si>
  <si>
    <r>
      <rPr>
        <sz val="11"/>
        <color rgb="FF000000"/>
        <rFont val="Calibri"/>
      </rPr>
      <t>Edit the sshd_config file and set the PermitRootLogin option to "no".</t>
    </r>
  </si>
  <si>
    <r>
      <rPr>
        <sz val="11"/>
        <color rgb="FF000000"/>
        <rFont val="Calibri"/>
      </rPr>
      <t>Even though communications are encrypted, an additional layer of security may be gained by extending the policy of not logging directly on as root.  In addition, logging in with a user-specific account preserves the audit trail.</t>
    </r>
  </si>
  <si>
    <r>
      <rPr>
        <sz val="11"/>
        <color rgb="FF000000"/>
        <rFont val="Calibri"/>
      </rPr>
      <t>Determine if the SSH daemon is configured to permit root logins.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grep -v "^#" /etc/ssh/sshd_config | grep -i permitrootlogin</t>
    </r>
    <r>
      <rPr>
        <sz val="11"/>
        <color rgb="FF000000"/>
        <rFont val="Calibri"/>
      </rPr>
      <t xml:space="preserve">
</t>
    </r>
    <r>
      <rPr>
        <sz val="11"/>
        <color rgb="FF000000"/>
        <rFont val="Calibri"/>
      </rPr>
      <t>If the PermitRootLogin entry is not found or is not set to "no", this is a finding.</t>
    </r>
  </si>
  <si>
    <t>V-1048</t>
  </si>
  <si>
    <r>
      <rPr>
        <sz val="11"/>
        <rFont val="Calibri"/>
      </rPr>
      <t>Audio devices must have mode 0660 or less permissive.</t>
    </r>
  </si>
  <si>
    <r>
      <rPr>
        <sz val="11"/>
        <color rgb="FF000000"/>
        <rFont val="Calibri"/>
      </rPr>
      <t>Change the mode of audio devices.</t>
    </r>
    <r>
      <rPr>
        <sz val="11"/>
        <color rgb="FF000000"/>
        <rFont val="Calibri"/>
      </rPr>
      <t xml:space="preserve">
</t>
    </r>
    <r>
      <rPr>
        <sz val="11"/>
        <color rgb="FF000000"/>
        <rFont val="Calibri"/>
      </rPr>
      <t># chmod 0660 &lt;audio device&gt;</t>
    </r>
  </si>
  <si>
    <r>
      <rPr>
        <sz val="11"/>
        <color rgb="FF000000"/>
        <rFont val="Calibri"/>
      </rPr>
      <t>Audio and video devices that are globally accessible have proven to be another security hazard.  There is software that can activate system microphones and video devices connected to user workstations and/or X terminals.  Once the microphone has been activated, it is possible to eavesdrop on otherwise private conversations without the victim being aware of it.  This action effectively changes the user's microphone into a bugging device.</t>
    </r>
  </si>
  <si>
    <r>
      <rPr>
        <sz val="11"/>
        <color rgb="FF000000"/>
        <rFont val="Calibri"/>
      </rPr>
      <t>Check the mode of audio devices.</t>
    </r>
    <r>
      <rPr>
        <sz val="11"/>
        <color rgb="FF000000"/>
        <rFont val="Calibri"/>
      </rPr>
      <t xml:space="preserve">
</t>
    </r>
    <r>
      <rPr>
        <sz val="11"/>
        <color rgb="FF000000"/>
        <rFont val="Calibri"/>
      </rPr>
      <t># ls -lL /dev/audio* /dev/snd/*</t>
    </r>
    <r>
      <rPr>
        <sz val="11"/>
        <color rgb="FF000000"/>
        <rFont val="Calibri"/>
      </rPr>
      <t xml:space="preserve">
</t>
    </r>
    <r>
      <rPr>
        <sz val="11"/>
        <color rgb="FF000000"/>
        <rFont val="Calibri"/>
      </rPr>
      <t>If the mode of audio devices are more permissive than 660, this is a finding.</t>
    </r>
  </si>
  <si>
    <t>V-1049</t>
  </si>
  <si>
    <r>
      <rPr>
        <sz val="11"/>
        <rFont val="Calibri"/>
      </rPr>
      <t>Audio devices must be owned by root.</t>
    </r>
  </si>
  <si>
    <r>
      <rPr>
        <sz val="11"/>
        <color rgb="FF000000"/>
        <rFont val="Calibri"/>
      </rPr>
      <t>Edit the /etc/security/console.perms.d/50-default.perms file and comment the following line:</t>
    </r>
    <r>
      <rPr>
        <sz val="11"/>
        <color rgb="FF000000"/>
        <rFont val="Calibri"/>
      </rPr>
      <t xml:space="preserve">
</t>
    </r>
    <r>
      <rPr>
        <sz val="11"/>
        <color rgb="FF000000"/>
        <rFont val="Calibri"/>
      </rPr>
      <t>&lt;console&gt; 0600 &lt;sound&gt; 0660 root.audio</t>
    </r>
  </si>
  <si>
    <r>
      <rPr>
        <sz val="11"/>
        <color rgb="FF000000"/>
        <rFont val="Calibri"/>
      </rPr>
      <t>Audio and video devices globally accessible have proven to be another security hazard. There is software that can activate system microphones and video devices connected to user workstations and/or X terminals. Once the microphone has been activated, it is possible to eavesdrop on otherwise private conversations without the victim being aware of it. This action effectively changes the user's microphone into a bugging device.</t>
    </r>
  </si>
  <si>
    <r>
      <rPr>
        <sz val="11"/>
        <color rgb="FF000000"/>
        <rFont val="Calibri"/>
      </rPr>
      <t>Check the owner of audio devices.</t>
    </r>
    <r>
      <rPr>
        <sz val="11"/>
        <color rgb="FF000000"/>
        <rFont val="Calibri"/>
      </rPr>
      <t xml:space="preserve">
</t>
    </r>
    <r>
      <rPr>
        <sz val="11"/>
        <color rgb="FF000000"/>
        <rFont val="Calibri"/>
      </rPr>
      <t># ls -lL /dev/audio* /dev/snd/*</t>
    </r>
    <r>
      <rPr>
        <sz val="11"/>
        <color rgb="FF000000"/>
        <rFont val="Calibri"/>
      </rPr>
      <t xml:space="preserve">
</t>
    </r>
    <r>
      <rPr>
        <sz val="11"/>
        <color rgb="FF000000"/>
        <rFont val="Calibri"/>
      </rPr>
      <t>If the owner of any audio device file is not root, this is a finding.</t>
    </r>
  </si>
  <si>
    <t>V-1054</t>
  </si>
  <si>
    <r>
      <rPr>
        <sz val="11"/>
        <rFont val="Calibri"/>
      </rPr>
      <t>The /etc/access.conf file must have a privileged group owner.</t>
    </r>
  </si>
  <si>
    <r>
      <rPr>
        <sz val="11"/>
        <color rgb="FF000000"/>
        <rFont val="Calibri"/>
      </rPr>
      <t>Use the chgrp command to ensure the group owner is root, sys, or bin.</t>
    </r>
    <r>
      <rPr>
        <sz val="11"/>
        <color rgb="FF000000"/>
        <rFont val="Calibri"/>
      </rPr>
      <t xml:space="preserve">
</t>
    </r>
    <r>
      <rPr>
        <sz val="11"/>
        <color rgb="FF000000"/>
        <rFont val="Calibri"/>
      </rPr>
      <t>(for example:</t>
    </r>
    <r>
      <rPr>
        <sz val="11"/>
        <color rgb="FF000000"/>
        <rFont val="Calibri"/>
      </rPr>
      <t xml:space="preserve">
</t>
    </r>
    <r>
      <rPr>
        <sz val="11"/>
        <color rgb="FF000000"/>
        <rFont val="Calibri"/>
      </rPr>
      <t># chgrp root /etc/security/access.conf</t>
    </r>
    <r>
      <rPr>
        <sz val="11"/>
        <color rgb="FF000000"/>
        <rFont val="Calibri"/>
      </rPr>
      <t xml:space="preserve">
</t>
    </r>
    <r>
      <rPr>
        <sz val="11"/>
        <color rgb="FF000000"/>
        <rFont val="Calibri"/>
      </rPr>
      <t>).</t>
    </r>
  </si>
  <si>
    <r>
      <rPr>
        <sz val="11"/>
        <color rgb="FF000000"/>
        <rFont val="Calibri"/>
      </rPr>
      <t>Depending on the access restrictions of the /etc/access.conf file, if the group owner were not a privileged group, it could endanger system security.</t>
    </r>
  </si>
  <si>
    <r>
      <rPr>
        <sz val="11"/>
        <color rgb="FF000000"/>
        <rFont val="Calibri"/>
      </rPr>
      <t>Check access configuration group ownership:</t>
    </r>
    <r>
      <rPr>
        <sz val="11"/>
        <color rgb="FF000000"/>
        <rFont val="Calibri"/>
      </rPr>
      <t xml:space="preserve">
</t>
    </r>
    <r>
      <rPr>
        <sz val="11"/>
        <color rgb="FF000000"/>
        <rFont val="Calibri"/>
      </rPr>
      <t># ls -lL /etc/security/access.conf</t>
    </r>
    <r>
      <rPr>
        <sz val="11"/>
        <color rgb="FF000000"/>
        <rFont val="Calibri"/>
      </rPr>
      <t xml:space="preserve">
</t>
    </r>
    <r>
      <rPr>
        <sz val="11"/>
        <color rgb="FF000000"/>
        <rFont val="Calibri"/>
      </rPr>
      <t>If this file exists and has a group-owner that is not a privileged user, this is a finding.</t>
    </r>
  </si>
  <si>
    <t>V-1055</t>
  </si>
  <si>
    <r>
      <rPr>
        <sz val="11"/>
        <rFont val="Calibri"/>
      </rPr>
      <t>The /etc/security/access.conf file must have mode 0640 or less permissive.</t>
    </r>
  </si>
  <si>
    <r>
      <rPr>
        <sz val="11"/>
        <color rgb="FF000000"/>
        <rFont val="Calibri"/>
      </rPr>
      <t>Use the chmod command to set the permissions to 0640.</t>
    </r>
    <r>
      <rPr>
        <sz val="11"/>
        <color rgb="FF000000"/>
        <rFont val="Calibri"/>
      </rPr>
      <t xml:space="preserve">
</t>
    </r>
    <r>
      <rPr>
        <sz val="11"/>
        <color rgb="FF000000"/>
        <rFont val="Calibri"/>
      </rPr>
      <t>(for example:</t>
    </r>
    <r>
      <rPr>
        <sz val="11"/>
        <color rgb="FF000000"/>
        <rFont val="Calibri"/>
      </rPr>
      <t xml:space="preserve">
</t>
    </r>
    <r>
      <rPr>
        <sz val="11"/>
        <color rgb="FF000000"/>
        <rFont val="Calibri"/>
      </rPr>
      <t># chmod 0640 /etc/security/access.conf</t>
    </r>
    <r>
      <rPr>
        <sz val="11"/>
        <color rgb="FF000000"/>
        <rFont val="Calibri"/>
      </rPr>
      <t xml:space="preserve">
</t>
    </r>
    <r>
      <rPr>
        <sz val="11"/>
        <color rgb="FF000000"/>
        <rFont val="Calibri"/>
      </rPr>
      <t>).</t>
    </r>
  </si>
  <si>
    <r>
      <rPr>
        <sz val="11"/>
        <color rgb="FF000000"/>
        <rFont val="Calibri"/>
      </rPr>
      <t>If the access permissions are more permissive than 0640, system security could be compromised.</t>
    </r>
  </si>
  <si>
    <r>
      <rPr>
        <sz val="11"/>
        <color rgb="FF000000"/>
        <rFont val="Calibri"/>
      </rPr>
      <t>Check access configuration mode:</t>
    </r>
    <r>
      <rPr>
        <sz val="11"/>
        <color rgb="FF000000"/>
        <rFont val="Calibri"/>
      </rPr>
      <t xml:space="preserve">
</t>
    </r>
    <r>
      <rPr>
        <sz val="11"/>
        <color rgb="FF000000"/>
        <rFont val="Calibri"/>
      </rPr>
      <t># ls -lL /etc/security/access.conf</t>
    </r>
    <r>
      <rPr>
        <sz val="11"/>
        <color rgb="FF000000"/>
        <rFont val="Calibri"/>
      </rPr>
      <t xml:space="preserve">
</t>
    </r>
    <r>
      <rPr>
        <sz val="11"/>
        <color rgb="FF000000"/>
        <rFont val="Calibri"/>
      </rPr>
      <t>If this file exists and has a mode more permissive than 0640, this is a finding.</t>
    </r>
  </si>
  <si>
    <t>V-1056</t>
  </si>
  <si>
    <r>
      <rPr>
        <sz val="11"/>
        <rFont val="Calibri"/>
      </rPr>
      <t>The /etc/smb.conf file must be group-owned by root, bin, sys, or system.</t>
    </r>
  </si>
  <si>
    <r>
      <rPr>
        <sz val="11"/>
        <color rgb="FF000000"/>
        <rFont val="Calibri"/>
      </rPr>
      <t>Change the group owner of the smb.conf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root smb.conf</t>
    </r>
  </si>
  <si>
    <r>
      <rPr>
        <sz val="11"/>
        <color rgb="FF000000"/>
        <rFont val="Calibri"/>
      </rPr>
      <t>If the group owner of the "smb.conf" file is not root or a system group, the file may be maliciously modified and the Samba configuration could be compromised.</t>
    </r>
  </si>
  <si>
    <r>
      <rPr>
        <sz val="11"/>
        <color rgb="FF000000"/>
        <rFont val="Calibri"/>
      </rPr>
      <t>Check the group ownership of the "smb.conf"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/etc/samba/smb.conf</t>
    </r>
    <r>
      <rPr>
        <sz val="11"/>
        <color rgb="FF000000"/>
        <rFont val="Calibri"/>
      </rPr>
      <t xml:space="preserve">
</t>
    </r>
    <r>
      <rPr>
        <sz val="11"/>
        <color rgb="FF000000"/>
        <rFont val="Calibri"/>
      </rPr>
      <t>If the "smb.conf" file is not group-owned by root, bin, sys, or system, this is a finding.</t>
    </r>
  </si>
  <si>
    <t>V-1058</t>
  </si>
  <si>
    <r>
      <rPr>
        <sz val="11"/>
        <rFont val="Calibri"/>
      </rPr>
      <t>The smbpasswd file must be group-owned by root.</t>
    </r>
  </si>
  <si>
    <r>
      <rPr>
        <sz val="11"/>
        <color rgb="FF000000"/>
        <rFont val="Calibri"/>
      </rPr>
      <t>Use the chgrp command to ensure that the group owner of the smbpasswd file is root.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For instance:</t>
    </r>
    <r>
      <rPr>
        <sz val="11"/>
        <color rgb="FF000000"/>
        <rFont val="Calibri"/>
      </rPr>
      <t xml:space="preserve">
</t>
    </r>
    <r>
      <rPr>
        <sz val="11"/>
        <color rgb="FF000000"/>
        <rFont val="Calibri"/>
      </rPr>
      <t># chgrp root /etc/samba/passdb.tdb /etc/samba/secrets.tdb</t>
    </r>
  </si>
  <si>
    <r>
      <rPr>
        <sz val="11"/>
        <color rgb="FF000000"/>
        <rFont val="Calibri"/>
      </rPr>
      <t>If the smbpasswd file is not group-owned by root, the smbpasswd file may be maliciously accessed or modified, potentially resulting in the compromise of Samba accounts.</t>
    </r>
  </si>
  <si>
    <r>
      <rPr>
        <sz val="11"/>
        <color rgb="FF000000"/>
        <rFont val="Calibri"/>
      </rPr>
      <t>Check "smbpasswd" ownership:</t>
    </r>
    <r>
      <rPr>
        <sz val="11"/>
        <color rgb="FF000000"/>
        <rFont val="Calibri"/>
      </rPr>
      <t xml:space="preserve">
</t>
    </r>
    <r>
      <rPr>
        <sz val="11"/>
        <color rgb="FF000000"/>
        <rFont val="Calibri"/>
      </rPr>
      <t># ls -lL /etc/samba/passdb.tdb /etc/samba/secrets.tdb</t>
    </r>
    <r>
      <rPr>
        <sz val="11"/>
        <color rgb="FF000000"/>
        <rFont val="Calibri"/>
      </rPr>
      <t xml:space="preserve">
</t>
    </r>
    <r>
      <rPr>
        <sz val="11"/>
        <color rgb="FF000000"/>
        <rFont val="Calibri"/>
      </rPr>
      <t>If the "smbpasswd" file is not group-owned by root, this is a finding.</t>
    </r>
  </si>
  <si>
    <t>V-1059</t>
  </si>
  <si>
    <r>
      <rPr>
        <sz val="11"/>
        <rFont val="Calibri"/>
      </rPr>
      <t>The smbpasswd file must have mode 0600 or less permissive.</t>
    </r>
  </si>
  <si>
    <r>
      <rPr>
        <sz val="11"/>
        <color rgb="FF000000"/>
        <rFont val="Calibri"/>
      </rPr>
      <t>Change the mode of the files maintained through smbpasswd to 0600.</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chmod 0600 /etc/samba/passdb.tdb /etc/samba/secrets.tdb</t>
    </r>
  </si>
  <si>
    <r>
      <rPr>
        <sz val="11"/>
        <color rgb="FF000000"/>
        <rFont val="Calibri"/>
      </rPr>
      <t>If the smbpasswd file has a mode more permissive than 0600, the smbpasswd file may be maliciously accessed or modified, potentially resulting in the compromise of Samba accounts.</t>
    </r>
  </si>
  <si>
    <r>
      <rPr>
        <sz val="11"/>
        <color rgb="FF000000"/>
        <rFont val="Calibri"/>
      </rPr>
      <t>Check the mode of files maintained using "smbpasswd".</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/etc/samba/passdb.tdb /etc/samba/secrets.tdb</t>
    </r>
    <r>
      <rPr>
        <sz val="11"/>
        <color rgb="FF000000"/>
        <rFont val="Calibri"/>
      </rPr>
      <t xml:space="preserve">
</t>
    </r>
    <r>
      <rPr>
        <sz val="11"/>
        <color rgb="FF000000"/>
        <rFont val="Calibri"/>
      </rPr>
      <t>If a "smbpasswd" maintained file has a mode more permissive than 0600, this is a finding.</t>
    </r>
  </si>
  <si>
    <t>V-1061</t>
  </si>
  <si>
    <r>
      <rPr>
        <sz val="11"/>
        <rFont val="Calibri"/>
      </rPr>
      <t>Audio devices must be group-owned by root, sys, bin, or system.</t>
    </r>
  </si>
  <si>
    <r>
      <rPr>
        <sz val="11"/>
        <color rgb="FF000000"/>
        <rFont val="Calibri"/>
      </rPr>
      <t>Change the group-owner of the audio device.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&lt;root, sys, bin, system, audio&gt; &lt;audio device&gt;</t>
    </r>
  </si>
  <si>
    <r>
      <rPr>
        <sz val="11"/>
        <color rgb="FF000000"/>
        <rFont val="Calibri"/>
      </rPr>
      <t>Without privileged group owners, audio devices will be vulnerable to being used as eaves-dropping devices by malicious users or intruders to possibly listen to conversations containing sensitive information.</t>
    </r>
  </si>
  <si>
    <r>
      <rPr>
        <sz val="11"/>
        <color rgb="FF000000"/>
        <rFont val="Calibri"/>
      </rPr>
      <t>Check the group-owner of audio devices.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/dev/audio* /dev/snd/*</t>
    </r>
    <r>
      <rPr>
        <sz val="11"/>
        <color rgb="FF000000"/>
        <rFont val="Calibri"/>
      </rPr>
      <t xml:space="preserve">
</t>
    </r>
    <r>
      <rPr>
        <sz val="11"/>
        <color rgb="FF000000"/>
        <rFont val="Calibri"/>
      </rPr>
      <t>If the group-owner of an audio device is not root, sys, bin, system, or audio this is a finding.</t>
    </r>
  </si>
  <si>
    <t>V-1062</t>
  </si>
  <si>
    <r>
      <rPr>
        <sz val="11"/>
        <rFont val="Calibri"/>
      </rPr>
      <t>The root shell must be located in the / file system.</t>
    </r>
  </si>
  <si>
    <r>
      <rPr>
        <sz val="11"/>
        <color rgb="FF000000"/>
        <rFont val="Calibri"/>
      </rPr>
      <t xml:space="preserve">Change the root account's shell to one present on the / file system. </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Edit /etc/passwd and change the shell for the root account to one present on the / file system (such as /bin/sh, assuming /bin is not on a separate file system). If the system does not store shell configuration in the /etc/passwd file, consult vendor documentation for the correct procedure for the system.</t>
    </r>
  </si>
  <si>
    <r>
      <rPr>
        <sz val="11"/>
        <color rgb="FF000000"/>
        <rFont val="Calibri"/>
      </rPr>
      <t>To ensure the root shell is available in repair and administrative modes, the root shell must be located in the / file system.</t>
    </r>
  </si>
  <si>
    <r>
      <rPr>
        <sz val="11"/>
        <color rgb="FF000000"/>
        <rFont val="Calibri"/>
      </rPr>
      <t>Determine if root's shell executable resides on a dedicated file system.</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Find the location of the root user's shell</t>
    </r>
    <r>
      <rPr>
        <sz val="11"/>
        <color rgb="FF000000"/>
        <rFont val="Calibri"/>
      </rPr>
      <t xml:space="preserve">
</t>
    </r>
    <r>
      <rPr>
        <sz val="11"/>
        <color rgb="FF000000"/>
        <rFont val="Calibri"/>
      </rPr>
      <t># grep "^root" /etc/passwd|cut -d: -f7|cut -d/ -f2</t>
    </r>
    <r>
      <rPr>
        <sz val="11"/>
        <color rgb="FF000000"/>
        <rFont val="Calibri"/>
      </rPr>
      <t xml:space="preserve">
</t>
    </r>
    <r>
      <rPr>
        <sz val="11"/>
        <color rgb="FF000000"/>
        <rFont val="Calibri"/>
      </rPr>
      <t>The result is the top level directory under / where the shell resides (e.g., usr)</t>
    </r>
    <r>
      <rPr>
        <sz val="11"/>
        <color rgb="FF000000"/>
        <rFont val="Calibri"/>
      </rPr>
      <t xml:space="preserve">
</t>
    </r>
    <r>
      <rPr>
        <sz val="11"/>
        <color rgb="FF000000"/>
        <rFont val="Calibri"/>
      </rPr>
      <t>Check if it is on a dedicated file system.</t>
    </r>
    <r>
      <rPr>
        <sz val="11"/>
        <color rgb="FF000000"/>
        <rFont val="Calibri"/>
      </rPr>
      <t xml:space="preserve">
</t>
    </r>
    <r>
      <rPr>
        <sz val="11"/>
        <color rgb="FF000000"/>
        <rFont val="Calibri"/>
      </rPr>
      <t># grep /&lt;top level directory&gt; /etc/fstab</t>
    </r>
    <r>
      <rPr>
        <sz val="11"/>
        <color rgb="FF000000"/>
        <rFont val="Calibri"/>
      </rPr>
      <t xml:space="preserve">
</t>
    </r>
    <r>
      <rPr>
        <sz val="11"/>
        <color rgb="FF000000"/>
        <rFont val="Calibri"/>
      </rPr>
      <t>If /&lt;top level directory&gt; is on a dedicated file system, this is a finding.</t>
    </r>
  </si>
  <si>
    <t>V-4083</t>
  </si>
  <si>
    <r>
      <rPr>
        <sz val="11"/>
        <rFont val="Calibri"/>
      </rPr>
      <t>Graphical desktop environments provided by the system must automatically lock after 15 minutes of inactivity and the system must require users to re-authenticate to unlock the environment. Applications requiring continuous, real-time screen display (i.e., network management products) require the following and need to be documented with the IAO. -The logon session does not have administrator rights. -The display station (i.e., keyboard, monitor, etc.) is located in a controlled access area.</t>
    </r>
  </si>
  <si>
    <r>
      <rPr>
        <sz val="11"/>
        <color rgb="FF000000"/>
        <rFont val="Calibri"/>
      </rPr>
      <t>For the Gnome screen saver, set the idle_activation_enabled flag.</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gconftool-2 --direct --config-source xml:readwrite:/etc/gconf/gconf.xml.mandatory --type bool --set /apps/gnome-screensaver/idle_activation_enabled true</t>
    </r>
  </si>
  <si>
    <r>
      <rPr>
        <sz val="11"/>
        <color rgb="FF000000"/>
        <rFont val="Calibri"/>
      </rPr>
      <t>If graphical desktop sessions do not lock the session after 15 minutes of inactivity, requiring re-authentication to resume operations, the system or individual data could be compromised by an alert intruder who could exploit the oversight.  This requirement applies to graphical desktop environments provided by the system to locally attached displays and input devices as well as to graphical desktop environments provided to remote systems, including thin clients.</t>
    </r>
  </si>
  <si>
    <r>
      <rPr>
        <sz val="11"/>
        <color rgb="FF000000"/>
        <rFont val="Calibri"/>
      </rPr>
      <t>If the "xorg-x11-server-Xorg" package is not installed, this is not applicable.</t>
    </r>
    <r>
      <rPr>
        <sz val="11"/>
        <color rgb="FF000000"/>
        <rFont val="Calibri"/>
      </rPr>
      <t xml:space="preserve">
</t>
    </r>
    <r>
      <rPr>
        <sz val="11"/>
        <color rgb="FF000000"/>
        <rFont val="Calibri"/>
      </rPr>
      <t>For the Gnome screen saver, check the idle_activation_enabled flag.</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gconftool-2 --direct --config-source xml:readwrite:/etc/gconf/gconf.xml.mandatory --get /apps/gnome-screensaver/idle_activation_enabled</t>
    </r>
    <r>
      <rPr>
        <sz val="11"/>
        <color rgb="FF000000"/>
        <rFont val="Calibri"/>
      </rPr>
      <t xml:space="preserve">
</t>
    </r>
    <r>
      <rPr>
        <sz val="11"/>
        <color rgb="FF000000"/>
        <rFont val="Calibri"/>
      </rPr>
      <t>If this does not return "true" and a documented exception has not been made by the IAO, this is a finding.</t>
    </r>
  </si>
  <si>
    <t>V-4084</t>
  </si>
  <si>
    <r>
      <rPr>
        <sz val="11"/>
        <rFont val="Calibri"/>
      </rPr>
      <t>The system must prohibit the reuse of passwords within five iterations.</t>
    </r>
  </si>
  <si>
    <r>
      <rPr>
        <sz val="11"/>
        <color rgb="FF000000"/>
        <rFont val="Calibri"/>
      </rPr>
      <t>Create the password history file.</t>
    </r>
    <r>
      <rPr>
        <sz val="11"/>
        <color rgb="FF000000"/>
        <rFont val="Calibri"/>
      </rPr>
      <t xml:space="preserve">
</t>
    </r>
    <r>
      <rPr>
        <sz val="11"/>
        <color rgb="FF000000"/>
        <rFont val="Calibri"/>
      </rPr>
      <t># touch /etc/security/opasswd</t>
    </r>
    <r>
      <rPr>
        <sz val="11"/>
        <color rgb="FF000000"/>
        <rFont val="Calibri"/>
      </rPr>
      <t xml:space="preserve">
</t>
    </r>
    <r>
      <rPr>
        <sz val="11"/>
        <color rgb="FF000000"/>
        <rFont val="Calibri"/>
      </rPr>
      <t># chown root:root /etc/security/opasswd</t>
    </r>
    <r>
      <rPr>
        <sz val="11"/>
        <color rgb="FF000000"/>
        <rFont val="Calibri"/>
      </rPr>
      <t xml:space="preserve">
</t>
    </r>
    <r>
      <rPr>
        <sz val="11"/>
        <color rgb="FF000000"/>
        <rFont val="Calibri"/>
      </rPr>
      <t># chmod 0600 /etc/security/opasswd</t>
    </r>
    <r>
      <rPr>
        <sz val="11"/>
        <color rgb="FF000000"/>
        <rFont val="Calibri"/>
      </rPr>
      <t xml:space="preserve">
</t>
    </r>
    <r>
      <rPr>
        <sz val="11"/>
        <color rgb="FF000000"/>
        <rFont val="Calibri"/>
      </rPr>
      <t>Enable password history.</t>
    </r>
    <r>
      <rPr>
        <sz val="11"/>
        <color rgb="FF000000"/>
        <rFont val="Calibri"/>
      </rPr>
      <t xml:space="preserve">
</t>
    </r>
    <r>
      <rPr>
        <sz val="11"/>
        <color rgb="FF000000"/>
        <rFont val="Calibri"/>
      </rPr>
      <t>If /etc/pam.d/system-auth references /etc/pam.d/system-auth-ac refer to the man page for system-auth-ac for a description of how to add options not configurable with authconfig. Edit /etc/pam.d/system-auth to include the remember option on any "password pam_unix" or "password pam_history" lines set to at least 5.</t>
    </r>
  </si>
  <si>
    <r>
      <rPr>
        <sz val="11"/>
        <color rgb="FF000000"/>
        <rFont val="Calibri"/>
      </rPr>
      <t>If a user, or root, used the same password continuously or was allowed to change it back shortly after being forced to change it to something else, it would provide a potential intruder with the opportunity to keep guessing at one user's password until it was guessed correctly.</t>
    </r>
  </si>
  <si>
    <r>
      <rPr>
        <sz val="11"/>
        <color rgb="FF000000"/>
        <rFont val="Calibri"/>
      </rPr>
      <t># ls /etc/security/opasswd</t>
    </r>
    <r>
      <rPr>
        <sz val="11"/>
        <color rgb="FF000000"/>
        <rFont val="Calibri"/>
      </rPr>
      <t xml:space="preserve">
</t>
    </r>
    <r>
      <rPr>
        <sz val="11"/>
        <color rgb="FF000000"/>
        <rFont val="Calibri"/>
      </rPr>
      <t>If /etc/security/opasswd does not exist, then this is a finding.</t>
    </r>
    <r>
      <rPr>
        <sz val="11"/>
        <color rgb="FF000000"/>
        <rFont val="Calibri"/>
      </rPr>
      <t xml:space="preserve">
</t>
    </r>
    <r>
      <rPr>
        <sz val="11"/>
        <color rgb="FF000000"/>
        <rFont val="Calibri"/>
      </rPr>
      <t># grep password /etc/pam.d/system-auth| egrep '(pam_pwhistory.so|pam_unix.so|pam_cracklib.so)' | grep remember</t>
    </r>
    <r>
      <rPr>
        <sz val="11"/>
        <color rgb="FF000000"/>
        <rFont val="Calibri"/>
      </rPr>
      <t xml:space="preserve">
</t>
    </r>
    <r>
      <rPr>
        <sz val="11"/>
        <color rgb="FF000000"/>
        <rFont val="Calibri"/>
      </rPr>
      <t>If the "remember" option in /etc/pam.d/system-auth is not 5 or greater, this is a finding.</t>
    </r>
    <r>
      <rPr>
        <sz val="11"/>
        <color rgb="FF000000"/>
        <rFont val="Calibri"/>
      </rPr>
      <t xml:space="preserve">
</t>
    </r>
    <r>
      <rPr>
        <sz val="11"/>
        <color rgb="FF000000"/>
        <rFont val="Calibri"/>
      </rPr>
      <t>Check for system-auth-ac inclusions.</t>
    </r>
    <r>
      <rPr>
        <sz val="11"/>
        <color rgb="FF000000"/>
        <rFont val="Calibri"/>
      </rPr>
      <t xml:space="preserve">
</t>
    </r>
    <r>
      <rPr>
        <sz val="11"/>
        <color rgb="FF000000"/>
        <rFont val="Calibri"/>
      </rPr>
      <t># grep -c system-auth-ac /etc/pam.d/*</t>
    </r>
    <r>
      <rPr>
        <sz val="11"/>
        <color rgb="FF000000"/>
        <rFont val="Calibri"/>
      </rPr>
      <t xml:space="preserve">
</t>
    </r>
    <r>
      <rPr>
        <sz val="11"/>
        <color rgb="FF000000"/>
        <rFont val="Calibri"/>
      </rPr>
      <t>If the system-auth-ac file is included anywhere</t>
    </r>
    <r>
      <rPr>
        <sz val="11"/>
        <color rgb="FF000000"/>
        <rFont val="Calibri"/>
      </rPr>
      <t xml:space="preserve">
</t>
    </r>
    <r>
      <rPr>
        <sz val="11"/>
        <color rgb="FF000000"/>
        <rFont val="Calibri"/>
      </rPr>
      <t># more /etc/pam.d/system-auth-ac | grep password | egrep '(pam_pwhistory.so|pam_unix.so|pam_cracklib.so)' | grep remember</t>
    </r>
    <r>
      <rPr>
        <sz val="11"/>
        <color rgb="FF000000"/>
        <rFont val="Calibri"/>
      </rPr>
      <t xml:space="preserve">
</t>
    </r>
    <r>
      <rPr>
        <sz val="11"/>
        <color rgb="FF000000"/>
        <rFont val="Calibri"/>
      </rPr>
      <t>If in /etc/pam.d/system-auth-ac is referenced by another file and the "remember" option is not set to 5 or greater this is a finding.</t>
    </r>
  </si>
  <si>
    <t>V-4087</t>
  </si>
  <si>
    <r>
      <rPr>
        <sz val="11"/>
        <rFont val="Calibri"/>
      </rPr>
      <t>User start-up files must not execute world-writable programs.</t>
    </r>
  </si>
  <si>
    <r>
      <rPr>
        <sz val="11"/>
        <color rgb="FF000000"/>
        <rFont val="Calibri"/>
      </rPr>
      <t>Remove the world-writable permission of files referenced by local initialization scripts, or remove the references to these files in the local initialization scripts.</t>
    </r>
  </si>
  <si>
    <r>
      <rPr>
        <sz val="11"/>
        <color rgb="FF000000"/>
        <rFont val="Calibri"/>
      </rPr>
      <t>If start-up files execute world-writable programs, especially in unprotected directories, they could be maliciously modified to become trojans that destroy user files or otherwise compromise the system at the user, or higher, level.  If the system is compromised at the user level, it is much easier to eventually compromise the system at the root and network level.</t>
    </r>
  </si>
  <si>
    <r>
      <rPr>
        <sz val="11"/>
        <color rgb="FF000000"/>
        <rFont val="Calibri"/>
      </rPr>
      <t>Determine the world writable files on the system (Note: ignore all files under /proc):</t>
    </r>
    <r>
      <rPr>
        <sz val="11"/>
        <color rgb="FF000000"/>
        <rFont val="Calibri"/>
      </rPr>
      <t xml:space="preserve">
</t>
    </r>
    <r>
      <rPr>
        <sz val="11"/>
        <color rgb="FF000000"/>
        <rFont val="Calibri"/>
      </rPr>
      <t># find / -perm -002 -a -type f -exec ls -ld {} \; | &lt;more or redirect the output to a file&gt;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find / -perm -002 -a -type d -exec ls -ld {} \; | &lt;more or redirect the output to a file&gt;</t>
    </r>
    <r>
      <rPr>
        <sz val="11"/>
        <color rgb="FF000000"/>
        <rFont val="Calibri"/>
      </rPr>
      <t xml:space="preserve">
</t>
    </r>
    <r>
      <rPr>
        <sz val="11"/>
        <color rgb="FF000000"/>
        <rFont val="Calibri"/>
      </rPr>
      <t xml:space="preserve">View the password file to determine where the home directories for users are: </t>
    </r>
    <r>
      <rPr>
        <sz val="11"/>
        <color rgb="FF000000"/>
        <rFont val="Calibri"/>
      </rPr>
      <t xml:space="preserve">
</t>
    </r>
    <r>
      <rPr>
        <sz val="11"/>
        <color rgb="FF000000"/>
        <rFont val="Calibri"/>
      </rPr>
      <t># more /etc/passwd</t>
    </r>
    <r>
      <rPr>
        <sz val="11"/>
        <color rgb="FF000000"/>
        <rFont val="Calibri"/>
      </rPr>
      <t xml:space="preserve">
</t>
    </r>
    <r>
      <rPr>
        <sz val="11"/>
        <color rgb="FF000000"/>
        <rFont val="Calibri"/>
      </rPr>
      <t>Once the directory for the human users is determined, grep for the lists of world writable files and directories within the users’ home directories.</t>
    </r>
    <r>
      <rPr>
        <sz val="11"/>
        <color rgb="FF000000"/>
        <rFont val="Calibri"/>
      </rPr>
      <t xml:space="preserve">
</t>
    </r>
    <r>
      <rPr>
        <sz val="11"/>
        <color rgb="FF000000"/>
        <rFont val="Calibri"/>
      </rPr>
      <t>An example would be:</t>
    </r>
    <r>
      <rPr>
        <sz val="11"/>
        <color rgb="FF000000"/>
        <rFont val="Calibri"/>
      </rPr>
      <t xml:space="preserve">
</t>
    </r>
    <r>
      <rPr>
        <sz val="11"/>
        <color rgb="FF000000"/>
        <rFont val="Calibri"/>
      </rPr>
      <t xml:space="preserve"># grep /opt/app/bin/daemon /home/*/.*  </t>
    </r>
    <r>
      <rPr>
        <sz val="11"/>
        <color rgb="FF000000"/>
        <rFont val="Calibri"/>
      </rPr>
      <t xml:space="preserve">
</t>
    </r>
    <r>
      <rPr>
        <sz val="11"/>
        <color rgb="FF000000"/>
        <rFont val="Calibri"/>
      </rPr>
      <t>where /home is the directory for the human users on the system and /opt/app/bin/daemon is a world writable file.</t>
    </r>
  </si>
  <si>
    <t>V-4089</t>
  </si>
  <si>
    <r>
      <rPr>
        <sz val="11"/>
        <rFont val="Calibri"/>
      </rPr>
      <t>All system start-up files must be owned by root.</t>
    </r>
  </si>
  <si>
    <r>
      <rPr>
        <sz val="11"/>
        <color rgb="FF000000"/>
        <rFont val="Calibri"/>
      </rPr>
      <t>Change the ownership of the run control script(s) with incorrect ownership.</t>
    </r>
    <r>
      <rPr>
        <sz val="11"/>
        <color rgb="FF000000"/>
        <rFont val="Calibri"/>
      </rPr>
      <t xml:space="preserve">
</t>
    </r>
    <r>
      <rPr>
        <sz val="11"/>
        <color rgb="FF000000"/>
        <rFont val="Calibri"/>
      </rPr>
      <t># find /etc -name "[SK][0-9]*"|xargs stat -L -c %U:%n|egrep -v "^root:"|cut -d: -f2|xargs chown root</t>
    </r>
  </si>
  <si>
    <r>
      <rPr>
        <sz val="11"/>
        <color rgb="FF000000"/>
        <rFont val="Calibri"/>
      </rPr>
      <t>System start-up files not owned by root could lead to system compromise by allowing malicious users or applications to modify them for unauthorized purposes.  This could lead to system and network compromise.</t>
    </r>
  </si>
  <si>
    <r>
      <rPr>
        <sz val="11"/>
        <color rgb="FF000000"/>
        <rFont val="Calibri"/>
      </rPr>
      <t>Check run control scripts' ownership.</t>
    </r>
    <r>
      <rPr>
        <sz val="11"/>
        <color rgb="FF000000"/>
        <rFont val="Calibri"/>
      </rPr>
      <t xml:space="preserve">
</t>
    </r>
    <r>
      <rPr>
        <sz val="11"/>
        <color rgb="FF000000"/>
        <rFont val="Calibri"/>
      </rPr>
      <t># ls -lL /etc/rc* /etc/init.d</t>
    </r>
    <r>
      <rPr>
        <sz val="11"/>
        <color rgb="FF000000"/>
        <rFont val="Calibri"/>
      </rPr>
      <t xml:space="preserve">
</t>
    </r>
    <r>
      <rPr>
        <sz val="11"/>
        <color rgb="FF000000"/>
        <rFont val="Calibri"/>
      </rPr>
      <t>Alternatively:</t>
    </r>
    <r>
      <rPr>
        <sz val="11"/>
        <color rgb="FF000000"/>
        <rFont val="Calibri"/>
      </rPr>
      <t xml:space="preserve">
</t>
    </r>
    <r>
      <rPr>
        <sz val="11"/>
        <color rgb="FF000000"/>
        <rFont val="Calibri"/>
      </rPr>
      <t># find /etc -name "[SK][0-9]*"|xargs stat -L -c %U:%n</t>
    </r>
    <r>
      <rPr>
        <sz val="11"/>
        <color rgb="FF000000"/>
        <rFont val="Calibri"/>
      </rPr>
      <t xml:space="preserve">
</t>
    </r>
    <r>
      <rPr>
        <sz val="11"/>
        <color rgb="FF000000"/>
        <rFont val="Calibri"/>
      </rPr>
      <t>If any run control script is not owned by root or bin, this is a finding.</t>
    </r>
  </si>
  <si>
    <t>V-4090</t>
  </si>
  <si>
    <r>
      <rPr>
        <sz val="11"/>
        <rFont val="Calibri"/>
      </rPr>
      <t>All system start-up files must be group-owned by root, sys, bin, other, or system.</t>
    </r>
  </si>
  <si>
    <r>
      <rPr>
        <sz val="11"/>
        <color rgb="FF000000"/>
        <rFont val="Calibri"/>
      </rPr>
      <t>Change the group ownership of the run control script(s) with incorrect group ownership.</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root &lt;run control script&gt;</t>
    </r>
    <r>
      <rPr>
        <sz val="11"/>
        <color rgb="FF000000"/>
        <rFont val="Calibri"/>
      </rPr>
      <t xml:space="preserve">
</t>
    </r>
    <r>
      <rPr>
        <sz val="11"/>
        <color rgb="FF000000"/>
        <rFont val="Calibri"/>
      </rPr>
      <t># find /etc -name "[SK][0-9]*"|xargs stat -L -c %G:%n|egrep -v "^(root|sys|bin|other):"|cut -d: -f2|xargs chgrp root</t>
    </r>
  </si>
  <si>
    <r>
      <rPr>
        <sz val="11"/>
        <color rgb="FF000000"/>
        <rFont val="Calibri"/>
      </rPr>
      <t>If system start-up files do not have a group owner of root or a system group, the files may be modified by malicious users or intruders.</t>
    </r>
  </si>
  <si>
    <r>
      <rPr>
        <sz val="11"/>
        <color rgb="FF000000"/>
        <rFont val="Calibri"/>
      </rPr>
      <t>Check run control scripts' group ownership.</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/etc/rc* /etc/init.d</t>
    </r>
    <r>
      <rPr>
        <sz val="11"/>
        <color rgb="FF000000"/>
        <rFont val="Calibri"/>
      </rPr>
      <t xml:space="preserve">
</t>
    </r>
    <r>
      <rPr>
        <sz val="11"/>
        <color rgb="FF000000"/>
        <rFont val="Calibri"/>
      </rPr>
      <t>Alternatively:</t>
    </r>
    <r>
      <rPr>
        <sz val="11"/>
        <color rgb="FF000000"/>
        <rFont val="Calibri"/>
      </rPr>
      <t xml:space="preserve">
</t>
    </r>
    <r>
      <rPr>
        <sz val="11"/>
        <color rgb="FF000000"/>
        <rFont val="Calibri"/>
      </rPr>
      <t># find /etc -name "[SK][0-9]*"|xargs stat -L -c %G:%n|egrep -v "^(root|sys|bin|other):"</t>
    </r>
    <r>
      <rPr>
        <sz val="11"/>
        <color rgb="FF000000"/>
        <rFont val="Calibri"/>
      </rPr>
      <t xml:space="preserve">
</t>
    </r>
    <r>
      <rPr>
        <sz val="11"/>
        <color rgb="FF000000"/>
        <rFont val="Calibri"/>
      </rPr>
      <t>If any run control script is not group-owned by root, sys, bin, or other system groups, this is a finding.</t>
    </r>
  </si>
  <si>
    <t>V-4091</t>
  </si>
  <si>
    <r>
      <rPr>
        <sz val="11"/>
        <rFont val="Calibri"/>
      </rPr>
      <t>System start-up files must only execute programs owned by a privileged UID or an application.</t>
    </r>
  </si>
  <si>
    <r>
      <rPr>
        <sz val="11"/>
        <color rgb="FF000000"/>
        <rFont val="Calibri"/>
      </rPr>
      <t>Change the ownership of the file executed from system startup scripts to root, bin, sys, or other.</t>
    </r>
    <r>
      <rPr>
        <sz val="11"/>
        <color rgb="FF000000"/>
        <rFont val="Calibri"/>
      </rPr>
      <t xml:space="preserve">
</t>
    </r>
    <r>
      <rPr>
        <sz val="11"/>
        <color rgb="FF000000"/>
        <rFont val="Calibri"/>
      </rPr>
      <t># chown root &lt;executed file&gt;</t>
    </r>
  </si>
  <si>
    <r>
      <rPr>
        <sz val="11"/>
        <color rgb="FF000000"/>
        <rFont val="Calibri"/>
      </rPr>
      <t>System start-up files executing programs owned by other than root (or another privileged user) or an application indicating the system may have been compromised.</t>
    </r>
  </si>
  <si>
    <r>
      <rPr>
        <sz val="11"/>
        <color rgb="FF000000"/>
        <rFont val="Calibri"/>
      </rPr>
      <t xml:space="preserve">Determine the programs executed by system start-up files. Determine the ownership of the executed programs. </t>
    </r>
    <r>
      <rPr>
        <sz val="11"/>
        <color rgb="FF000000"/>
        <rFont val="Calibri"/>
      </rPr>
      <t xml:space="preserve">
</t>
    </r>
    <r>
      <rPr>
        <sz val="11"/>
        <color rgb="FF000000"/>
        <rFont val="Calibri"/>
      </rPr>
      <t># cat /etc/rc*/* /etc/init.d/* | more</t>
    </r>
    <r>
      <rPr>
        <sz val="11"/>
        <color rgb="FF000000"/>
        <rFont val="Calibri"/>
      </rPr>
      <t xml:space="preserve">
</t>
    </r>
    <r>
      <rPr>
        <sz val="11"/>
        <color rgb="FF000000"/>
        <rFont val="Calibri"/>
      </rPr>
      <t># ls -l &lt;executed program&gt;</t>
    </r>
    <r>
      <rPr>
        <sz val="11"/>
        <color rgb="FF000000"/>
        <rFont val="Calibri"/>
      </rPr>
      <t xml:space="preserve">
</t>
    </r>
    <r>
      <rPr>
        <sz val="11"/>
        <color rgb="FF000000"/>
        <rFont val="Calibri"/>
      </rPr>
      <t>Alternatively:</t>
    </r>
    <r>
      <rPr>
        <sz val="11"/>
        <color rgb="FF000000"/>
        <rFont val="Calibri"/>
      </rPr>
      <t xml:space="preserve">
</t>
    </r>
    <r>
      <rPr>
        <sz val="11"/>
        <color rgb="FF000000"/>
        <rFont val="Calibri"/>
      </rPr>
      <t># for FILE in `egrep -r "/" /etc/rc.* /etc/init.d|awk '/^.*[^\/][0-9A-Za-z_\/]*/{print $2}'|egrep "^/"|sort|uniq`;do if [ -e $FILE ]; then stat -L -c '%U:%n' $FILE;fi;done</t>
    </r>
    <r>
      <rPr>
        <sz val="11"/>
        <color rgb="FF000000"/>
        <rFont val="Calibri"/>
      </rPr>
      <t xml:space="preserve">
</t>
    </r>
    <r>
      <rPr>
        <sz val="11"/>
        <color rgb="FF000000"/>
        <rFont val="Calibri"/>
      </rPr>
      <t>This provides a list of files referenced by initialization scripts and their associated UIDs.</t>
    </r>
    <r>
      <rPr>
        <sz val="11"/>
        <color rgb="FF000000"/>
        <rFont val="Calibri"/>
      </rPr>
      <t xml:space="preserve">
</t>
    </r>
    <r>
      <rPr>
        <sz val="11"/>
        <color rgb="FF000000"/>
        <rFont val="Calibri"/>
      </rPr>
      <t>If any file is run by an initialization file and is not owned by root, sys, bin, or in rare cases, an application account, this is a finding.</t>
    </r>
  </si>
  <si>
    <t>V-4246</t>
  </si>
  <si>
    <r>
      <rPr>
        <sz val="11"/>
        <rFont val="Calibri"/>
      </rPr>
      <t>System BIOS or system controllers supporting password protection must have administrator accounts/passwords configured, and no others.</t>
    </r>
  </si>
  <si>
    <r>
      <rPr>
        <sz val="11"/>
        <color rgb="FF000000"/>
        <rFont val="Calibri"/>
      </rPr>
      <t>Access the system's BIOS or system controller. Set a supervisor/administrator password if one has not been set. Disable a user-level password if one has been set.</t>
    </r>
  </si>
  <si>
    <r>
      <rPr>
        <sz val="11"/>
        <color rgb="FF000000"/>
        <rFont val="Calibri"/>
      </rPr>
      <t>A system's BIOS or system controller handles the initial startup of a system and its configuration must be protected from unauthorized modification. When the BIOS or system controller supports the creation of user accounts or passwords, such protections must be used and accounts/passwords only assigned to system administrators. Failure to protect BIOS or system controller settings could result in Denial of Service or compromise of the system resulting from unauthorized configuration changes.</t>
    </r>
  </si>
  <si>
    <r>
      <rPr>
        <sz val="11"/>
        <color rgb="FF000000"/>
        <rFont val="Calibri"/>
      </rPr>
      <t>On systems with a BIOS or system controller, verify a supervisor or administrator password is set. If a password is not set, this is a finding.</t>
    </r>
    <r>
      <rPr>
        <sz val="11"/>
        <color rgb="FF000000"/>
        <rFont val="Calibri"/>
      </rPr>
      <t xml:space="preserve">
</t>
    </r>
    <r>
      <rPr>
        <sz val="11"/>
        <color rgb="FF000000"/>
        <rFont val="Calibri"/>
      </rPr>
      <t>If the BIOS or system controller supports user-level access in addition to supervisor/administrator access, determine if this access is enabled. If so, this is a finding.</t>
    </r>
  </si>
  <si>
    <t>V-4247</t>
  </si>
  <si>
    <r>
      <rPr>
        <sz val="11"/>
        <rFont val="Calibri"/>
      </rPr>
      <t>The system must not use removable media as the boot loader.</t>
    </r>
  </si>
  <si>
    <r>
      <rPr>
        <sz val="11"/>
        <color rgb="FF000000"/>
        <rFont val="Calibri"/>
      </rPr>
      <t>Configure the system to use a bootloader installed on fixed media.</t>
    </r>
  </si>
  <si>
    <r>
      <rPr>
        <sz val="11"/>
        <color rgb="FF000000"/>
        <rFont val="Calibri"/>
      </rPr>
      <t>Malicious users with removable boot media can gain access to a system configured to use removable media as the boot loader.</t>
    </r>
  </si>
  <si>
    <r>
      <rPr>
        <sz val="11"/>
        <color rgb="FF000000"/>
        <rFont val="Calibri"/>
      </rPr>
      <t>Ask the SA if the system uses removable media for the boot loader.  If it does, this is a finding.</t>
    </r>
  </si>
  <si>
    <t>V-4248</t>
  </si>
  <si>
    <r>
      <rPr>
        <sz val="11"/>
        <rFont val="Calibri"/>
      </rPr>
      <t>For systems capable of using GRUB, the system must be configured with GRUB as the default boot loader unless another boot loader has been authorized, justified, and documented using site-defined procedures.</t>
    </r>
  </si>
  <si>
    <r>
      <rPr>
        <sz val="11"/>
        <color rgb="FF000000"/>
        <rFont val="Calibri"/>
      </rPr>
      <t>Configure the system to use the GRUB bootloader or document, justify, and authorize the alternate bootloader.</t>
    </r>
  </si>
  <si>
    <r>
      <rPr>
        <sz val="11"/>
        <color rgb="FF000000"/>
        <rFont val="Calibri"/>
      </rPr>
      <t>GRUB is a versatile boot loader used by several platforms that can provide authentication for access to the system or boot loader.</t>
    </r>
  </si>
  <si>
    <r>
      <rPr>
        <sz val="11"/>
        <color rgb="FF000000"/>
        <rFont val="Calibri"/>
      </rPr>
      <t>Determine if the system uses the GRUB boot loader;</t>
    </r>
    <r>
      <rPr>
        <sz val="11"/>
        <color rgb="FF000000"/>
        <rFont val="Calibri"/>
      </rPr>
      <t xml:space="preserve">
</t>
    </r>
    <r>
      <rPr>
        <sz val="11"/>
        <color rgb="FF000000"/>
        <rFont val="Calibri"/>
      </rPr>
      <t># ls -l /boot/grub/grub.conf</t>
    </r>
    <r>
      <rPr>
        <sz val="11"/>
        <color rgb="FF000000"/>
        <rFont val="Calibri"/>
      </rPr>
      <t xml:space="preserve">
</t>
    </r>
    <r>
      <rPr>
        <sz val="11"/>
        <color rgb="FF000000"/>
        <rFont val="Calibri"/>
      </rPr>
      <t>If no grub.conf file exists, and the bootloader on the system has not been authorized, justified, and documented, this is a finding.</t>
    </r>
  </si>
  <si>
    <t>V-4249</t>
  </si>
  <si>
    <r>
      <rPr>
        <sz val="11"/>
        <rFont val="Calibri"/>
      </rPr>
      <t>The system boot loader must require authentication.</t>
    </r>
  </si>
  <si>
    <r>
      <rPr>
        <sz val="11"/>
        <color rgb="FF000000"/>
        <rFont val="Calibri"/>
      </rPr>
      <t>The GRUB console boot loader can be configured to use an MD5 encrypted password by adding password --md5 password-hash to the "/boot/grub/grub.conf" file. Use "/sbin/grub-md5-crypt" to generate MD5 passwords from the command line.</t>
    </r>
  </si>
  <si>
    <r>
      <rPr>
        <sz val="11"/>
        <color rgb="FF000000"/>
        <rFont val="Calibri"/>
      </rPr>
      <t>If the system's boot loader does not require authentication, users with console access to the system may be able to alter the system boot configuration or boot the system into single user or maintenance mode, which could result in Denial of Service or unauthorized privileged access to the system.</t>
    </r>
  </si>
  <si>
    <r>
      <rPr>
        <sz val="11"/>
        <color rgb="FF000000"/>
        <rFont val="Calibri"/>
      </rPr>
      <t>Check the "/boot/grub/grub.conf" or "/boot/grub/menu.lst" files.</t>
    </r>
    <r>
      <rPr>
        <sz val="11"/>
        <color rgb="FF000000"/>
        <rFont val="Calibri"/>
      </rPr>
      <t xml:space="preserve">
</t>
    </r>
    <r>
      <rPr>
        <sz val="11"/>
        <color rgb="FF000000"/>
        <rFont val="Calibri"/>
      </rPr>
      <t># more /boot/grub/menu.lst</t>
    </r>
    <r>
      <rPr>
        <sz val="11"/>
        <color rgb="FF000000"/>
        <rFont val="Calibri"/>
      </rPr>
      <t xml:space="preserve">
</t>
    </r>
    <r>
      <rPr>
        <sz val="11"/>
        <color rgb="FF000000"/>
        <rFont val="Calibri"/>
      </rPr>
      <t>Check for a password configuration line, such as:</t>
    </r>
    <r>
      <rPr>
        <sz val="11"/>
        <color rgb="FF000000"/>
        <rFont val="Calibri"/>
      </rPr>
      <t xml:space="preserve">
</t>
    </r>
    <r>
      <rPr>
        <sz val="11"/>
        <color rgb="FF000000"/>
        <rFont val="Calibri"/>
      </rPr>
      <t>password --md5 &lt;password-hash&gt;</t>
    </r>
    <r>
      <rPr>
        <sz val="11"/>
        <color rgb="FF000000"/>
        <rFont val="Calibri"/>
      </rPr>
      <t xml:space="preserve">
</t>
    </r>
    <r>
      <rPr>
        <sz val="11"/>
        <color rgb="FF000000"/>
        <rFont val="Calibri"/>
      </rPr>
      <t>This line should be just below the line beginning with "timeout". Please note &lt;password-hash&gt; will be replaced by the actual MD5 encrypted password. If the password line is not in either of the files, this is a finding.</t>
    </r>
    <r>
      <rPr>
        <sz val="11"/>
        <color rgb="FF000000"/>
        <rFont val="Calibri"/>
      </rPr>
      <t xml:space="preserve">
</t>
    </r>
    <r>
      <rPr>
        <sz val="11"/>
        <color rgb="FF000000"/>
        <rFont val="Calibri"/>
      </rPr>
      <t>For any bootloader other than GRUB which has been authorized, justified and documented for use on the system refer to the vendor documentation on password support. If the bootloader does not support encrypted passwords, this is a finding.</t>
    </r>
  </si>
  <si>
    <t>V-4250</t>
  </si>
  <si>
    <r>
      <rPr>
        <sz val="11"/>
        <rFont val="Calibri"/>
      </rPr>
      <t>The system</t>
    </r>
    <r>
      <rPr>
        <sz val="11"/>
        <color rgb="FF000000"/>
        <rFont val="Calibri"/>
      </rPr>
      <t>'</t>
    </r>
    <r>
      <rPr>
        <sz val="11"/>
        <color rgb="FF000000"/>
        <rFont val="Calibri"/>
      </rPr>
      <t>s boot loader configuration file(s) must have mode 0600 or less permissive.</t>
    </r>
  </si>
  <si>
    <r>
      <rPr>
        <sz val="11"/>
        <color rgb="FF000000"/>
        <rFont val="Calibri"/>
      </rPr>
      <t>Change the mode of the grub.conf file to 0600.</t>
    </r>
    <r>
      <rPr>
        <sz val="11"/>
        <color rgb="FF000000"/>
        <rFont val="Calibri"/>
      </rPr>
      <t xml:space="preserve">
</t>
    </r>
    <r>
      <rPr>
        <sz val="11"/>
        <color rgb="FF000000"/>
        <rFont val="Calibri"/>
      </rPr>
      <t># chmod 0600 /boot/grub/grub.conf</t>
    </r>
  </si>
  <si>
    <r>
      <rPr>
        <sz val="11"/>
        <color rgb="FF000000"/>
        <rFont val="Calibri"/>
      </rPr>
      <t>File permissions greater than 0600 on boot loader configuration files could allow an unauthorized user to view or modify sensitive information pertaining to system boot instructions.</t>
    </r>
  </si>
  <si>
    <r>
      <rPr>
        <sz val="11"/>
        <color rgb="FF000000"/>
        <rFont val="Calibri"/>
      </rPr>
      <t>Check /boot/grub/grub.conf permissions:</t>
    </r>
    <r>
      <rPr>
        <sz val="11"/>
        <color rgb="FF000000"/>
        <rFont val="Calibri"/>
      </rPr>
      <t xml:space="preserve">
</t>
    </r>
    <r>
      <rPr>
        <sz val="11"/>
        <color rgb="FF000000"/>
        <rFont val="Calibri"/>
      </rPr>
      <t># ls -lL /boot/grub/grub.conf</t>
    </r>
    <r>
      <rPr>
        <sz val="11"/>
        <color rgb="FF000000"/>
        <rFont val="Calibri"/>
      </rPr>
      <t xml:space="preserve">
</t>
    </r>
    <r>
      <rPr>
        <sz val="11"/>
        <color rgb="FF000000"/>
        <rFont val="Calibri"/>
      </rPr>
      <t>If /boot/grub/grub.conf has a mode more permissive than 0600, then this is a finding.</t>
    </r>
    <r>
      <rPr>
        <sz val="11"/>
        <color rgb="FF000000"/>
        <rFont val="Calibri"/>
      </rPr>
      <t xml:space="preserve">
</t>
    </r>
    <r>
      <rPr>
        <sz val="11"/>
        <color rgb="FF000000"/>
        <rFont val="Calibri"/>
      </rPr>
      <t>For any bootloader other than GRUB which has been authorized, justified and documented for use on the system refer to the vendor documentation for the location of the configuration file. If the bootloader configuration file has a mode more permissive than 0600, this is a finding.</t>
    </r>
  </si>
  <si>
    <t>V-4255</t>
  </si>
  <si>
    <r>
      <rPr>
        <sz val="11"/>
        <rFont val="Calibri"/>
      </rPr>
      <t>If the system boots from removable media, it must be stored in a safe or similarly secured container.</t>
    </r>
  </si>
  <si>
    <r>
      <rPr>
        <sz val="11"/>
        <color rgb="FF000000"/>
        <rFont val="Calibri"/>
      </rPr>
      <t>Store the system boot media in a secure container when not in use.</t>
    </r>
  </si>
  <si>
    <r>
      <rPr>
        <sz val="11"/>
        <color rgb="FF000000"/>
        <rFont val="Calibri"/>
      </rPr>
      <t>Storing the boot loader on removable media in an insecure location could allow a malicious user to modify the systems boot instructions or boot to an insecure operating system.</t>
    </r>
  </si>
  <si>
    <r>
      <rPr>
        <sz val="11"/>
        <color rgb="FF000000"/>
        <rFont val="Calibri"/>
      </rPr>
      <t>Ask the SA if the system boots from removable media. If so, ask if the boot media is stored in a secure container when not in use. If it is not, this is a finding.</t>
    </r>
  </si>
  <si>
    <t>V-4268</t>
  </si>
  <si>
    <r>
      <rPr>
        <sz val="11"/>
        <rFont val="Calibri"/>
      </rPr>
      <t>The system must not have special privilege accounts, such as shutdown and halt.</t>
    </r>
  </si>
  <si>
    <r>
      <rPr>
        <sz val="11"/>
        <color rgb="FF000000"/>
        <rFont val="Calibri"/>
      </rPr>
      <t>Remove any special privilege accounts, such as shutdown and halt, from the /etc/passwd and /etc/shadow files using the "userdel" or "system-config-users" commands.</t>
    </r>
  </si>
  <si>
    <r>
      <rPr>
        <sz val="11"/>
        <color rgb="FF000000"/>
        <rFont val="Calibri"/>
      </rPr>
      <t>If special privilege accounts are compromised, the accounts could provide privileges to execute malicious commands on a system.</t>
    </r>
  </si>
  <si>
    <r>
      <rPr>
        <sz val="11"/>
        <color rgb="FF000000"/>
        <rFont val="Calibri"/>
      </rPr>
      <t>Perform the following to check for unnecessary privileged accounts:</t>
    </r>
    <r>
      <rPr>
        <sz val="11"/>
        <color rgb="FF000000"/>
        <rFont val="Calibri"/>
      </rPr>
      <t xml:space="preserve">
</t>
    </r>
    <r>
      <rPr>
        <sz val="11"/>
        <color rgb="FF000000"/>
        <rFont val="Calibri"/>
      </rPr>
      <t># grep "^shutdown" /etc/passwd</t>
    </r>
    <r>
      <rPr>
        <sz val="11"/>
        <color rgb="FF000000"/>
        <rFont val="Calibri"/>
      </rPr>
      <t xml:space="preserve">
</t>
    </r>
    <r>
      <rPr>
        <sz val="11"/>
        <color rgb="FF000000"/>
        <rFont val="Calibri"/>
      </rPr>
      <t># grep "^halt" /etc/passwd</t>
    </r>
    <r>
      <rPr>
        <sz val="11"/>
        <color rgb="FF000000"/>
        <rFont val="Calibri"/>
      </rPr>
      <t xml:space="preserve">
</t>
    </r>
    <r>
      <rPr>
        <sz val="11"/>
        <color rgb="FF000000"/>
        <rFont val="Calibri"/>
      </rPr>
      <t># grep "^reboot" /etc/passwd</t>
    </r>
    <r>
      <rPr>
        <sz val="11"/>
        <color rgb="FF000000"/>
        <rFont val="Calibri"/>
      </rPr>
      <t xml:space="preserve">
</t>
    </r>
    <r>
      <rPr>
        <sz val="11"/>
        <color rgb="FF000000"/>
        <rFont val="Calibri"/>
      </rPr>
      <t>If any unnecessary privileged accounts exist this is a finding.</t>
    </r>
  </si>
  <si>
    <t>V-4269</t>
  </si>
  <si>
    <r>
      <rPr>
        <sz val="11"/>
        <rFont val="Calibri"/>
      </rPr>
      <t>The system must not have unnecessary accounts.</t>
    </r>
  </si>
  <si>
    <r>
      <rPr>
        <sz val="11"/>
        <color rgb="FF000000"/>
        <rFont val="Calibri"/>
      </rPr>
      <t>Remove all unnecessary accounts from the /etc/passwd file before connecting a system to the network. Other accounts that are associated with a service not in use should also be removed.</t>
    </r>
  </si>
  <si>
    <r>
      <rPr>
        <sz val="11"/>
        <color rgb="FF000000"/>
        <rFont val="Calibri"/>
      </rPr>
      <t>Accounts providing no operational purpose provide additional opportunities for system compromise.  Unnecessary accounts include user accounts for individuals not requiring access to the system and application accounts for applications not installed on the system.</t>
    </r>
  </si>
  <si>
    <r>
      <rPr>
        <sz val="11"/>
        <color rgb="FF000000"/>
        <rFont val="Calibri"/>
      </rPr>
      <t xml:space="preserve">Check the system for unnecessary user accounts. </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xml:space="preserve"># more /etc/passwd </t>
    </r>
    <r>
      <rPr>
        <sz val="11"/>
        <color rgb="FF000000"/>
        <rFont val="Calibri"/>
      </rPr>
      <t xml:space="preserve">
</t>
    </r>
    <r>
      <rPr>
        <sz val="11"/>
        <color rgb="FF000000"/>
        <rFont val="Calibri"/>
      </rPr>
      <t>Obtain a list of authorized accounts from the IAO.  If any unnecessary accounts are found on the system, this is a finding.</t>
    </r>
  </si>
  <si>
    <t>V-4273</t>
  </si>
  <si>
    <r>
      <rPr>
        <sz val="11"/>
        <rFont val="Calibri"/>
      </rPr>
      <t>The /etc/news/incoming.conf (or equivalent) must have mode 0600 or less permissive.</t>
    </r>
  </si>
  <si>
    <r>
      <rPr>
        <sz val="11"/>
        <color rgb="FF000000"/>
        <rFont val="Calibri"/>
      </rPr>
      <t>Change the mode of the "/etc/news/incoming.conf" file to 0600.</t>
    </r>
    <r>
      <rPr>
        <sz val="11"/>
        <color rgb="FF000000"/>
        <rFont val="Calibri"/>
      </rPr>
      <t xml:space="preserve">
</t>
    </r>
    <r>
      <rPr>
        <sz val="11"/>
        <color rgb="FF000000"/>
        <rFont val="Calibri"/>
      </rPr>
      <t># chmod 0600 /etc/news/incoming.conf</t>
    </r>
  </si>
  <si>
    <r>
      <rPr>
        <sz val="11"/>
        <color rgb="FF000000"/>
        <rFont val="Calibri"/>
      </rPr>
      <t>Excessive permissions on the "incoming.conf" file may allow unauthorized modification which could lead to Denial-of-Service to authorized users or provide access to unauthorized users.</t>
    </r>
  </si>
  <si>
    <r>
      <rPr>
        <sz val="11"/>
        <color rgb="FF000000"/>
        <rFont val="Calibri"/>
      </rPr>
      <t>RHEL uses the InternetNewsDaemon (innd) news server. The file corresponding to "/etc/news/hosts.nntp" is "/etc/news/incoming.conf". Check the permissions for "/etc/news/incoming.conf".</t>
    </r>
    <r>
      <rPr>
        <sz val="11"/>
        <color rgb="FF000000"/>
        <rFont val="Calibri"/>
      </rPr>
      <t xml:space="preserve">
</t>
    </r>
    <r>
      <rPr>
        <sz val="11"/>
        <color rgb="FF000000"/>
        <rFont val="Calibri"/>
      </rPr>
      <t># ls -lL /etc/news/incoming.conf</t>
    </r>
    <r>
      <rPr>
        <sz val="11"/>
        <color rgb="FF000000"/>
        <rFont val="Calibri"/>
      </rPr>
      <t xml:space="preserve">
</t>
    </r>
    <r>
      <rPr>
        <sz val="11"/>
        <color rgb="FF000000"/>
        <rFont val="Calibri"/>
      </rPr>
      <t>If "/etc/news/incoming.conf" has a mode more permissive than 0600, this is a finding.</t>
    </r>
  </si>
  <si>
    <t>V-4274</t>
  </si>
  <si>
    <r>
      <rPr>
        <sz val="11"/>
        <rFont val="Calibri"/>
      </rPr>
      <t>The /etc/news/infeed.conf (or equivalent) must have mode 0600 or less permissive.</t>
    </r>
  </si>
  <si>
    <r>
      <rPr>
        <sz val="11"/>
        <color rgb="FF000000"/>
        <rFont val="Calibri"/>
      </rPr>
      <t>Change the mode of "/etc/news/infeed.conf" to 0600.</t>
    </r>
    <r>
      <rPr>
        <sz val="11"/>
        <color rgb="FF000000"/>
        <rFont val="Calibri"/>
      </rPr>
      <t xml:space="preserve">
</t>
    </r>
    <r>
      <rPr>
        <sz val="11"/>
        <color rgb="FF000000"/>
        <rFont val="Calibri"/>
      </rPr>
      <t># chmod 0600 /etc/news/infeed.conf</t>
    </r>
  </si>
  <si>
    <r>
      <rPr>
        <sz val="11"/>
        <color rgb="FF000000"/>
        <rFont val="Calibri"/>
      </rPr>
      <t>Excessive permissions on the "" file may allow unauthorized modification which could lead to Denial of Service to authorized users or provide access to unauthorized users.</t>
    </r>
  </si>
  <si>
    <r>
      <rPr>
        <sz val="11"/>
        <color rgb="FF000000"/>
        <rFont val="Calibri"/>
      </rPr>
      <t>RHEL uses the InternetNewsDaemon (innd) news server. The file that corresponds to "/etc/news/hosts.nntp.nolimit" is "/etc/news/infeed.conf". Check the permissions for "/etc/news/infeed.conf".</t>
    </r>
    <r>
      <rPr>
        <sz val="11"/>
        <color rgb="FF000000"/>
        <rFont val="Calibri"/>
      </rPr>
      <t xml:space="preserve">
</t>
    </r>
    <r>
      <rPr>
        <sz val="11"/>
        <color rgb="FF000000"/>
        <rFont val="Calibri"/>
      </rPr>
      <t># ls -lL /etc/news/infeed.conf</t>
    </r>
    <r>
      <rPr>
        <sz val="11"/>
        <color rgb="FF000000"/>
        <rFont val="Calibri"/>
      </rPr>
      <t xml:space="preserve">
</t>
    </r>
    <r>
      <rPr>
        <sz val="11"/>
        <color rgb="FF000000"/>
        <rFont val="Calibri"/>
      </rPr>
      <t>If "/etc/news/infeed.conf" has a mode more permissive than 0600, this is a finding.</t>
    </r>
  </si>
  <si>
    <t>V-4275</t>
  </si>
  <si>
    <r>
      <rPr>
        <sz val="11"/>
        <rFont val="Calibri"/>
      </rPr>
      <t>The /etc/news/readers.conf (or equivalent) must have mode 0600 or less permissive.</t>
    </r>
  </si>
  <si>
    <r>
      <rPr>
        <sz val="11"/>
        <color rgb="FF000000"/>
        <rFont val="Calibri"/>
      </rPr>
      <t>Change the mode of the /etc/news/readers.conf file to 0600.</t>
    </r>
    <r>
      <rPr>
        <sz val="11"/>
        <color rgb="FF000000"/>
        <rFont val="Calibri"/>
      </rPr>
      <t xml:space="preserve">
</t>
    </r>
    <r>
      <rPr>
        <sz val="11"/>
        <color rgb="FF000000"/>
        <rFont val="Calibri"/>
      </rPr>
      <t># chmod 0600 /etc/news/readers.conf</t>
    </r>
  </si>
  <si>
    <r>
      <rPr>
        <sz val="11"/>
        <color rgb="FF000000"/>
        <rFont val="Calibri"/>
      </rPr>
      <t>Excessive permissions on the readers.conf file may allow unauthorized modification which could lead to Denial of Service to authorized users or provide access to unauthorized users.</t>
    </r>
  </si>
  <si>
    <r>
      <rPr>
        <sz val="11"/>
        <color rgb="FF000000"/>
        <rFont val="Calibri"/>
      </rPr>
      <t>Check the permissions for "/etc/news/readers.conf".</t>
    </r>
    <r>
      <rPr>
        <sz val="11"/>
        <color rgb="FF000000"/>
        <rFont val="Calibri"/>
      </rPr>
      <t xml:space="preserve">
</t>
    </r>
    <r>
      <rPr>
        <sz val="11"/>
        <color rgb="FF000000"/>
        <rFont val="Calibri"/>
      </rPr>
      <t># ls -lL /etc/news/readers.conf</t>
    </r>
    <r>
      <rPr>
        <sz val="11"/>
        <color rgb="FF000000"/>
        <rFont val="Calibri"/>
      </rPr>
      <t xml:space="preserve">
</t>
    </r>
    <r>
      <rPr>
        <sz val="11"/>
        <color rgb="FF000000"/>
        <rFont val="Calibri"/>
      </rPr>
      <t>If /etc/news/readers.conf has a mode more permissive than 0600, this is a finding.</t>
    </r>
  </si>
  <si>
    <t>V-4276</t>
  </si>
  <si>
    <r>
      <rPr>
        <sz val="11"/>
        <rFont val="Calibri"/>
      </rPr>
      <t>The /etc/news/passwd.nntp file (or equivalent) must have mode 0600 or less permissive.</t>
    </r>
  </si>
  <si>
    <r>
      <rPr>
        <sz val="11"/>
        <color rgb="FF000000"/>
        <rFont val="Calibri"/>
      </rPr>
      <t>Change the mode of the "/etc/news/passwd.nntp" file.</t>
    </r>
    <r>
      <rPr>
        <sz val="11"/>
        <color rgb="FF000000"/>
        <rFont val="Calibri"/>
      </rPr>
      <t xml:space="preserve">
</t>
    </r>
    <r>
      <rPr>
        <sz val="11"/>
        <color rgb="FF000000"/>
        <rFont val="Calibri"/>
      </rPr>
      <t># chmod 0600 /etc/news/passwd.nntp</t>
    </r>
  </si>
  <si>
    <r>
      <rPr>
        <sz val="11"/>
        <color rgb="FF000000"/>
        <rFont val="Calibri"/>
      </rPr>
      <t>File permissions more permissive than 0600 for "/etc/news/passwd.nntp" may allow access to privileged information by system intruders or malicious users.</t>
    </r>
  </si>
  <si>
    <r>
      <rPr>
        <sz val="11"/>
        <color rgb="FF000000"/>
        <rFont val="Calibri"/>
      </rPr>
      <t>Check "/etc/news/passwd.nntp" permissions:</t>
    </r>
    <r>
      <rPr>
        <sz val="11"/>
        <color rgb="FF000000"/>
        <rFont val="Calibri"/>
      </rPr>
      <t xml:space="preserve">
</t>
    </r>
    <r>
      <rPr>
        <sz val="11"/>
        <color rgb="FF000000"/>
        <rFont val="Calibri"/>
      </rPr>
      <t># ls -lL /etc/news/passwd.nntp</t>
    </r>
    <r>
      <rPr>
        <sz val="11"/>
        <color rgb="FF000000"/>
        <rFont val="Calibri"/>
      </rPr>
      <t xml:space="preserve">
</t>
    </r>
    <r>
      <rPr>
        <sz val="11"/>
        <color rgb="FF000000"/>
        <rFont val="Calibri"/>
      </rPr>
      <t>If "/etc/news/passwd.nntp" has a mode more permissive than 0600, this is a finding.</t>
    </r>
  </si>
  <si>
    <t>V-4277</t>
  </si>
  <si>
    <r>
      <rPr>
        <sz val="11"/>
        <rFont val="Calibri"/>
      </rPr>
      <t>Files in /etc/news must be owned by root or news.</t>
    </r>
  </si>
  <si>
    <r>
      <rPr>
        <sz val="11"/>
        <color rgb="FF000000"/>
        <rFont val="Calibri"/>
      </rPr>
      <t>Change the ownership of the files in "/etc/news" to root or news.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chown root /etc/news/*</t>
    </r>
  </si>
  <si>
    <r>
      <rPr>
        <sz val="11"/>
        <color rgb="FF000000"/>
        <rFont val="Calibri"/>
      </rPr>
      <t>If critical system files are not owned by a privileged user, system integrity could be compromised.</t>
    </r>
  </si>
  <si>
    <r>
      <rPr>
        <sz val="11"/>
        <color rgb="FF000000"/>
        <rFont val="Calibri"/>
      </rPr>
      <t>Check the ownership of the files in "/etc/news".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-al /etc/news</t>
    </r>
    <r>
      <rPr>
        <sz val="11"/>
        <color rgb="FF000000"/>
        <rFont val="Calibri"/>
      </rPr>
      <t xml:space="preserve">
</t>
    </r>
    <r>
      <rPr>
        <sz val="11"/>
        <color rgb="FF000000"/>
        <rFont val="Calibri"/>
      </rPr>
      <t>If any files are not owned by root or news, this is a finding.</t>
    </r>
  </si>
  <si>
    <t>V-4278</t>
  </si>
  <si>
    <r>
      <rPr>
        <sz val="11"/>
        <rFont val="Calibri"/>
      </rPr>
      <t>The files in /etc/news must be group-owned by root or news.</t>
    </r>
  </si>
  <si>
    <r>
      <rPr>
        <sz val="11"/>
        <color rgb="FF000000"/>
        <rFont val="Calibri"/>
      </rPr>
      <t>Change the group-owner of the files in "/etc/news" to root or news.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root /etc/news/*</t>
    </r>
  </si>
  <si>
    <r>
      <rPr>
        <sz val="11"/>
        <color rgb="FF000000"/>
        <rFont val="Calibri"/>
      </rPr>
      <t>If critical system files do not have a privileged group-owner, system integrity could be compromised.</t>
    </r>
  </si>
  <si>
    <r>
      <rPr>
        <sz val="11"/>
        <color rgb="FF000000"/>
        <rFont val="Calibri"/>
      </rPr>
      <t>Check "/etc/news" files group ownership:</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-al /etc/news</t>
    </r>
    <r>
      <rPr>
        <sz val="11"/>
        <color rgb="FF000000"/>
        <rFont val="Calibri"/>
      </rPr>
      <t xml:space="preserve">
</t>
    </r>
    <r>
      <rPr>
        <sz val="11"/>
        <color rgb="FF000000"/>
        <rFont val="Calibri"/>
      </rPr>
      <t>If "/etc/news" files are not group-owned by root or news, this is a finding.</t>
    </r>
  </si>
  <si>
    <t>V-4295</t>
  </si>
  <si>
    <r>
      <rPr>
        <sz val="11"/>
        <rFont val="Calibri"/>
      </rPr>
      <t>The SSH daemon must be configured to only use the SSHv2 protocol.</t>
    </r>
  </si>
  <si>
    <r>
      <rPr>
        <sz val="11"/>
        <color rgb="FF000000"/>
        <rFont val="Calibri"/>
      </rPr>
      <t>Edit the sshd_config file and set the "Protocol" setting to "2". If using the F-Secure SSH server, set the "Ssh1Compatibility" setting to "no".</t>
    </r>
    <r>
      <rPr>
        <sz val="11"/>
        <color rgb="FF000000"/>
        <rFont val="Calibri"/>
      </rPr>
      <t xml:space="preserve">
</t>
    </r>
    <r>
      <rPr>
        <sz val="11"/>
        <color rgb="FF000000"/>
        <rFont val="Calibri"/>
      </rPr>
      <t>Restart the SSH daemon.</t>
    </r>
    <r>
      <rPr>
        <sz val="11"/>
        <color rgb="FF000000"/>
        <rFont val="Calibri"/>
      </rPr>
      <t xml:space="preserve">
</t>
    </r>
    <r>
      <rPr>
        <sz val="11"/>
        <color rgb="FF000000"/>
        <rFont val="Calibri"/>
      </rPr>
      <t># /sbin/service sshd restart</t>
    </r>
  </si>
  <si>
    <r>
      <rPr>
        <sz val="11"/>
        <color rgb="FF000000"/>
        <rFont val="Calibri"/>
      </rPr>
      <t>SSHv1 is not a DoD-approved protocol and has many well-known vulnerability exploits.  Exploits of the SSH daemon could provide immediate root access to the system.</t>
    </r>
  </si>
  <si>
    <r>
      <rPr>
        <sz val="11"/>
        <color rgb="FF000000"/>
        <rFont val="Calibri"/>
      </rPr>
      <t xml:space="preserve">Locate the sshd_config file: </t>
    </r>
    <r>
      <rPr>
        <sz val="11"/>
        <color rgb="FF000000"/>
        <rFont val="Calibri"/>
      </rPr>
      <t xml:space="preserve">
</t>
    </r>
    <r>
      <rPr>
        <sz val="11"/>
        <color rgb="FF000000"/>
        <rFont val="Calibri"/>
      </rPr>
      <t># more /etc/ssh/sshd_config</t>
    </r>
    <r>
      <rPr>
        <sz val="11"/>
        <color rgb="FF000000"/>
        <rFont val="Calibri"/>
      </rPr>
      <t xml:space="preserve">
</t>
    </r>
    <r>
      <rPr>
        <sz val="11"/>
        <color rgb="FF000000"/>
        <rFont val="Calibri"/>
      </rPr>
      <t>Examine the file. If the variables 'Protocol 2,1' or 'Protocol 1' are defined on a line without a leading comment, this is a finding.</t>
    </r>
    <r>
      <rPr>
        <sz val="11"/>
        <color rgb="FF000000"/>
        <rFont val="Calibri"/>
      </rPr>
      <t xml:space="preserve">
</t>
    </r>
    <r>
      <rPr>
        <sz val="11"/>
        <color rgb="FF000000"/>
        <rFont val="Calibri"/>
      </rPr>
      <t>If the SSH server is F-Secure, the variable name for SSH 1 compatibility is 'Ssh1Compatibility', not 'protocol'. If the variable 'Ssh1Compatiblity' is set to 'yes', then this is a finding.</t>
    </r>
  </si>
  <si>
    <t>V-4298</t>
  </si>
  <si>
    <r>
      <rPr>
        <sz val="11"/>
        <rFont val="Calibri"/>
      </rPr>
      <t>Remote consoles must be disabled or protected from unauthorized access.</t>
    </r>
  </si>
  <si>
    <r>
      <rPr>
        <sz val="11"/>
        <color rgb="FF000000"/>
        <rFont val="Calibri"/>
      </rPr>
      <t>Create if needed and set the contents of /etc/securetty to a "console" or "tty" device.</t>
    </r>
    <r>
      <rPr>
        <sz val="11"/>
        <color rgb="FF000000"/>
        <rFont val="Calibri"/>
      </rPr>
      <t xml:space="preserve">
</t>
    </r>
    <r>
      <rPr>
        <sz val="11"/>
        <color rgb="FF000000"/>
        <rFont val="Calibri"/>
      </rPr>
      <t># echo console &gt; /etc/securetty</t>
    </r>
    <r>
      <rPr>
        <sz val="11"/>
        <color rgb="FF000000"/>
        <rFont val="Calibri"/>
      </rPr>
      <t xml:space="preserve">
</t>
    </r>
    <r>
      <rPr>
        <sz val="11"/>
        <color rgb="FF000000"/>
        <rFont val="Calibri"/>
      </rPr>
      <t xml:space="preserve">or </t>
    </r>
    <r>
      <rPr>
        <sz val="11"/>
        <color rgb="FF000000"/>
        <rFont val="Calibri"/>
      </rPr>
      <t xml:space="preserve">
</t>
    </r>
    <r>
      <rPr>
        <sz val="11"/>
        <color rgb="FF000000"/>
        <rFont val="Calibri"/>
      </rPr>
      <t># echo tty1 &gt; /etc/securetty</t>
    </r>
  </si>
  <si>
    <r>
      <rPr>
        <sz val="11"/>
        <color rgb="FF000000"/>
        <rFont val="Calibri"/>
      </rPr>
      <t>The remote console feature provides an additional means of access to the system which could allow unauthorized access if not disabled or properly secured.  With virtualization technologies, remote console access is essential as there is no physical console for virtual machines.  Remote console access must be protected in the same manner as any other remote privileged access method.</t>
    </r>
  </si>
  <si>
    <t>V-4301</t>
  </si>
  <si>
    <r>
      <rPr>
        <sz val="11"/>
        <rFont val="Calibri"/>
      </rPr>
      <t>The system clock must be synchronized to an authoritative DoD time source.</t>
    </r>
  </si>
  <si>
    <r>
      <rPr>
        <sz val="11"/>
        <color rgb="FF000000"/>
        <rFont val="Calibri"/>
      </rPr>
      <t>Use an authoritative local time server or a time server operated by the U.S. government.  Ensure all systems in the facility feed from one or more local time servers which feed from the authoritative U.S. government time server.</t>
    </r>
  </si>
  <si>
    <r>
      <rPr>
        <sz val="11"/>
        <color rgb="FF000000"/>
        <rFont val="Calibri"/>
      </rPr>
      <t>To assure the accuracy of the system clock, it must be synchronized with an authoritative time source within DoD.  Many system functions, including time-based login and activity restrictions, automated reports, system logs, and audit records depend on an accurate system clock.  If there is no confidence in the correctness of the system clock, time-based functions may not operate as intended and records may be of diminished value.</t>
    </r>
    <r>
      <rPr>
        <sz val="11"/>
        <color rgb="FF000000"/>
        <rFont val="Calibri"/>
      </rPr>
      <t xml:space="preserve">
</t>
    </r>
    <r>
      <rPr>
        <sz val="11"/>
        <color rgb="FF000000"/>
        <rFont val="Calibri"/>
      </rPr>
      <t>Authoritative time sources include authorized time servers within the enclave that synchronize with upstream authoritative sources.  Specific requirements for the upstream synchronization of network time protocol (NTP) servers are covered in the Network Other Devices STIG.</t>
    </r>
    <r>
      <rPr>
        <sz val="11"/>
        <color rgb="FF000000"/>
        <rFont val="Calibri"/>
      </rPr>
      <t xml:space="preserve">
</t>
    </r>
    <r>
      <rPr>
        <sz val="11"/>
        <color rgb="FF000000"/>
        <rFont val="Calibri"/>
      </rPr>
      <t>For systems located on isolated or closed networks, it is not necessary to synchronize with a global authoritative time source.  If a global authoritative time source is not available to systems on an isolated network, a local authoritative time source must be established on this network and used by the systems connected to this network.  This is necessary to provide the ability to correlate events and allow for the correct operation of time-dependent protocols between systems on the isolated network.</t>
    </r>
    <r>
      <rPr>
        <sz val="11"/>
        <color rgb="FF000000"/>
        <rFont val="Calibri"/>
      </rPr>
      <t xml:space="preserve">
</t>
    </r>
    <r>
      <rPr>
        <sz val="11"/>
        <color rgb="FF000000"/>
        <rFont val="Calibri"/>
      </rPr>
      <t>If the system is completely isolated (i.e., it has no connections to networks or other systems), time synchronization is not required as no correlation of events between systems will be necessary. If the system is completely isolated, this requirement is not applicable.</t>
    </r>
  </si>
  <si>
    <r>
      <rPr>
        <sz val="11"/>
        <color rgb="FF000000"/>
        <rFont val="Calibri"/>
      </rPr>
      <t>Check if NTP running:</t>
    </r>
    <r>
      <rPr>
        <sz val="11"/>
        <color rgb="FF000000"/>
        <rFont val="Calibri"/>
      </rPr>
      <t xml:space="preserve">
</t>
    </r>
    <r>
      <rPr>
        <sz val="11"/>
        <color rgb="FF000000"/>
        <rFont val="Calibri"/>
      </rPr>
      <t># ps -ef | egrep "xntpd|ntpd"</t>
    </r>
    <r>
      <rPr>
        <sz val="11"/>
        <color rgb="FF000000"/>
        <rFont val="Calibri"/>
      </rPr>
      <t xml:space="preserve">
</t>
    </r>
    <r>
      <rPr>
        <sz val="11"/>
        <color rgb="FF000000"/>
        <rFont val="Calibri"/>
      </rPr>
      <t>Check if "ntpd -qg" scheduled to run:</t>
    </r>
    <r>
      <rPr>
        <sz val="11"/>
        <color rgb="FF000000"/>
        <rFont val="Calibri"/>
      </rPr>
      <t xml:space="preserve">
</t>
    </r>
    <r>
      <rPr>
        <sz val="11"/>
        <color rgb="FF000000"/>
        <rFont val="Calibri"/>
      </rPr>
      <t># grep "ntpd -qg" /var/spool/cron/*</t>
    </r>
    <r>
      <rPr>
        <sz val="11"/>
        <color rgb="FF000000"/>
        <rFont val="Calibri"/>
      </rPr>
      <t xml:space="preserve">
</t>
    </r>
    <r>
      <rPr>
        <sz val="11"/>
        <color rgb="FF000000"/>
        <rFont val="Calibri"/>
      </rPr>
      <t># grep "ntpd -qg" /etc/cron.d/*</t>
    </r>
    <r>
      <rPr>
        <sz val="11"/>
        <color rgb="FF000000"/>
        <rFont val="Calibri"/>
      </rPr>
      <t xml:space="preserve">
</t>
    </r>
    <r>
      <rPr>
        <sz val="11"/>
        <color rgb="FF000000"/>
        <rFont val="Calibri"/>
      </rPr>
      <t># grep "ntpd -qg" /etc/cron.daily/*</t>
    </r>
    <r>
      <rPr>
        <sz val="11"/>
        <color rgb="FF000000"/>
        <rFont val="Calibri"/>
      </rPr>
      <t xml:space="preserve">
</t>
    </r>
    <r>
      <rPr>
        <sz val="11"/>
        <color rgb="FF000000"/>
        <rFont val="Calibri"/>
      </rPr>
      <t># grep "ntpd -qg" /etc/cron.hourly/*</t>
    </r>
    <r>
      <rPr>
        <sz val="11"/>
        <color rgb="FF000000"/>
        <rFont val="Calibri"/>
      </rPr>
      <t xml:space="preserve">
</t>
    </r>
    <r>
      <rPr>
        <sz val="11"/>
        <color rgb="FF000000"/>
        <rFont val="Calibri"/>
      </rPr>
      <t># grep "ntpd -qg" /etc/cron.monthly/*</t>
    </r>
    <r>
      <rPr>
        <sz val="11"/>
        <color rgb="FF000000"/>
        <rFont val="Calibri"/>
      </rPr>
      <t xml:space="preserve">
</t>
    </r>
    <r>
      <rPr>
        <sz val="11"/>
        <color rgb="FF000000"/>
        <rFont val="Calibri"/>
      </rPr>
      <t># grep "ntpd -qg" /etc/cron.weekly/*</t>
    </r>
    <r>
      <rPr>
        <sz val="11"/>
        <color rgb="FF000000"/>
        <rFont val="Calibri"/>
      </rPr>
      <t xml:space="preserve">
</t>
    </r>
    <r>
      <rPr>
        <sz val="11"/>
        <color rgb="FF000000"/>
        <rFont val="Calibri"/>
      </rPr>
      <t>If NTP is running or "ntpd -qg" is found:</t>
    </r>
    <r>
      <rPr>
        <sz val="11"/>
        <color rgb="FF000000"/>
        <rFont val="Calibri"/>
      </rPr>
      <t xml:space="preserve">
</t>
    </r>
    <r>
      <rPr>
        <sz val="11"/>
        <color rgb="FF000000"/>
        <rFont val="Calibri"/>
      </rPr>
      <t># more /etc/ntp.conf</t>
    </r>
    <r>
      <rPr>
        <sz val="11"/>
        <color rgb="FF000000"/>
        <rFont val="Calibri"/>
      </rPr>
      <t xml:space="preserve">
</t>
    </r>
    <r>
      <rPr>
        <sz val="11"/>
        <color rgb="FF000000"/>
        <rFont val="Calibri"/>
      </rPr>
      <t>Confirm the timeservers and peers or multicast client (as applicable) are local or authoritative U.S. DoD sources appropriate for the level of classification which the network operates.</t>
    </r>
    <r>
      <rPr>
        <sz val="11"/>
        <color rgb="FF000000"/>
        <rFont val="Calibri"/>
      </rPr>
      <t xml:space="preserve">
</t>
    </r>
    <r>
      <rPr>
        <sz val="11"/>
        <color rgb="FF000000"/>
        <rFont val="Calibri"/>
      </rPr>
      <t>If a non-local/non-authoritative time-server is used, this is a finding.</t>
    </r>
  </si>
  <si>
    <t>V-4304</t>
  </si>
  <si>
    <r>
      <rPr>
        <sz val="11"/>
        <rFont val="Calibri"/>
      </rPr>
      <t>The root file system must employ journaling or another mechanism ensuring file system consistency.</t>
    </r>
  </si>
  <si>
    <r>
      <rPr>
        <sz val="11"/>
        <color rgb="FF000000"/>
        <rFont val="Calibri"/>
      </rPr>
      <t>Implement file system journaling for the root file system, or use a file system with other mechanisms to ensure file system consistency. If the root file system supports journaling, enable it. If the file system does not support journaling or another mechanism to ensure file system consistency, a migration to a different file system will be necessary.</t>
    </r>
  </si>
  <si>
    <r>
      <rPr>
        <sz val="11"/>
        <color rgb="FF000000"/>
        <rFont val="Calibri"/>
      </rPr>
      <t>File system journaling, or logging, can allow reconstruction of file system data after a system crash,  preserving the integrity of data that may have otherwise been lost.  Journaling file systems typically do not require consistency checks upon booting after a crash, which can improve system availability.  Some file systems employ other mechanisms to ensure consistency also satisfying this requirement.</t>
    </r>
  </si>
  <si>
    <r>
      <rPr>
        <sz val="11"/>
        <color rgb="FF000000"/>
        <rFont val="Calibri"/>
      </rPr>
      <t xml:space="preserve">Logging should be enabled for those types of file systems not turning on logging by default. </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mount</t>
    </r>
    <r>
      <rPr>
        <sz val="11"/>
        <color rgb="FF000000"/>
        <rFont val="Calibri"/>
      </rPr>
      <t xml:space="preserve">
</t>
    </r>
    <r>
      <rPr>
        <sz val="11"/>
        <color rgb="FF000000"/>
        <rFont val="Calibri"/>
      </rPr>
      <t>JFS, VXFS, HFS, XFS, reiserfs, EXT3 and EXT4 all turn logging on by default and will not be a finding. The ZFS file system uses other mechanisms to provide for file system consistency, and will not be a finding. For other file systems types, if the root file system does not support journaling this is a finding. If the 'nolog' option is set on the root file system that does support journaling, this is a finding.</t>
    </r>
  </si>
  <si>
    <t>V-4321</t>
  </si>
  <si>
    <r>
      <rPr>
        <sz val="11"/>
        <rFont val="Calibri"/>
      </rPr>
      <t>The system must not run Samba unless needed.</t>
    </r>
  </si>
  <si>
    <r>
      <rPr>
        <sz val="11"/>
        <color rgb="FF000000"/>
        <rFont val="Calibri"/>
      </rPr>
      <t>If there is no functional need for Samba and the daemon is running, disable the daemon by killing the process ID as noted from the output of ps -ef |grep smbd. The samba package should also be removed or not installed if there is no functional requirement.</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rpm -qa |grep samba</t>
    </r>
    <r>
      <rPr>
        <sz val="11"/>
        <color rgb="FF000000"/>
        <rFont val="Calibri"/>
      </rPr>
      <t xml:space="preserve">
</t>
    </r>
    <r>
      <rPr>
        <sz val="11"/>
        <color rgb="FF000000"/>
        <rFont val="Calibri"/>
      </rPr>
      <t>This will show whether "samba" or "samba3x" is installed. To remove:</t>
    </r>
    <r>
      <rPr>
        <sz val="11"/>
        <color rgb="FF000000"/>
        <rFont val="Calibri"/>
      </rPr>
      <t xml:space="preserve">
</t>
    </r>
    <r>
      <rPr>
        <sz val="11"/>
        <color rgb="FF000000"/>
        <rFont val="Calibri"/>
      </rPr>
      <t>rpm --erase samba</t>
    </r>
    <r>
      <rPr>
        <sz val="11"/>
        <color rgb="FF000000"/>
        <rFont val="Calibri"/>
      </rPr>
      <t xml:space="preserve">
</t>
    </r>
    <r>
      <rPr>
        <sz val="11"/>
        <color rgb="FF000000"/>
        <rFont val="Calibri"/>
      </rPr>
      <t>or</t>
    </r>
    <r>
      <rPr>
        <sz val="11"/>
        <color rgb="FF000000"/>
        <rFont val="Calibri"/>
      </rPr>
      <t xml:space="preserve">
</t>
    </r>
    <r>
      <rPr>
        <sz val="11"/>
        <color rgb="FF000000"/>
        <rFont val="Calibri"/>
      </rPr>
      <t>rpm --erase samba3x</t>
    </r>
  </si>
  <si>
    <r>
      <rPr>
        <sz val="11"/>
        <color rgb="FF000000"/>
        <rFont val="Calibri"/>
      </rPr>
      <t>Samba is a tool used for the sharing of files and printers between Windows and UNIX operating systems.  It provides access to sensitive files and, therefore, poses a security risk if compromised.</t>
    </r>
  </si>
  <si>
    <r>
      <rPr>
        <sz val="11"/>
        <color rgb="FF000000"/>
        <rFont val="Calibri"/>
      </rPr>
      <t>Check the system for a running Samba server.</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ps -ef |grep smbd</t>
    </r>
    <r>
      <rPr>
        <sz val="11"/>
        <color rgb="FF000000"/>
        <rFont val="Calibri"/>
      </rPr>
      <t xml:space="preserve">
</t>
    </r>
    <r>
      <rPr>
        <sz val="11"/>
        <color rgb="FF000000"/>
        <rFont val="Calibri"/>
      </rPr>
      <t>If the Samba server is running, ask the SA if the Samba server is operationally required. If it is not, this is a finding.</t>
    </r>
  </si>
  <si>
    <t>V-4334</t>
  </si>
  <si>
    <r>
      <rPr>
        <sz val="11"/>
        <rFont val="Calibri"/>
      </rPr>
      <t>The /etc/sysctl.conf file must be owned by root.</t>
    </r>
  </si>
  <si>
    <r>
      <rPr>
        <sz val="11"/>
        <color rgb="FF000000"/>
        <rFont val="Calibri"/>
      </rPr>
      <t>Use the chown command to change the owner of /etc/sysctl.conf to root:</t>
    </r>
    <r>
      <rPr>
        <sz val="11"/>
        <color rgb="FF000000"/>
        <rFont val="Calibri"/>
      </rPr>
      <t xml:space="preserve">
</t>
    </r>
    <r>
      <rPr>
        <sz val="11"/>
        <color rgb="FF000000"/>
        <rFont val="Calibri"/>
      </rPr>
      <t># chown root /etc/sysctl.conf</t>
    </r>
  </si>
  <si>
    <r>
      <rPr>
        <sz val="11"/>
        <color rgb="FF000000"/>
        <rFont val="Calibri"/>
      </rPr>
      <t>The sysctl.conf file specifies the values for kernel parameters to be set on boot.  These settings can affect the system's security.</t>
    </r>
  </si>
  <si>
    <r>
      <rPr>
        <sz val="11"/>
        <color rgb="FF000000"/>
        <rFont val="Calibri"/>
      </rPr>
      <t>Check /etc/sysctl.conf ownership.</t>
    </r>
    <r>
      <rPr>
        <sz val="11"/>
        <color rgb="FF000000"/>
        <rFont val="Calibri"/>
      </rPr>
      <t xml:space="preserve">
</t>
    </r>
    <r>
      <rPr>
        <sz val="11"/>
        <color rgb="FF000000"/>
        <rFont val="Calibri"/>
      </rPr>
      <t xml:space="preserve"># ls -lL /etc/sysctl.conf </t>
    </r>
    <r>
      <rPr>
        <sz val="11"/>
        <color rgb="FF000000"/>
        <rFont val="Calibri"/>
      </rPr>
      <t xml:space="preserve">
</t>
    </r>
    <r>
      <rPr>
        <sz val="11"/>
        <color rgb="FF000000"/>
        <rFont val="Calibri"/>
      </rPr>
      <t>If /etc/sysctl.conf is not owned by root, this is a finding.</t>
    </r>
  </si>
  <si>
    <t>V-4335</t>
  </si>
  <si>
    <r>
      <rPr>
        <sz val="11"/>
        <rFont val="Calibri"/>
      </rPr>
      <t>The /etc/sysctl.conf file must be group-owned by root.</t>
    </r>
  </si>
  <si>
    <r>
      <rPr>
        <sz val="11"/>
        <color rgb="FF000000"/>
        <rFont val="Calibri"/>
      </rPr>
      <t>Use the chgrp command to change the group owner of /etc/sysctl.conf to root:</t>
    </r>
    <r>
      <rPr>
        <sz val="11"/>
        <color rgb="FF000000"/>
        <rFont val="Calibri"/>
      </rPr>
      <t xml:space="preserve">
</t>
    </r>
    <r>
      <rPr>
        <sz val="11"/>
        <color rgb="FF000000"/>
        <rFont val="Calibri"/>
      </rPr>
      <t># chgrp root /etc/sysctl.conf</t>
    </r>
  </si>
  <si>
    <r>
      <rPr>
        <sz val="11"/>
        <color rgb="FF000000"/>
        <rFont val="Calibri"/>
      </rPr>
      <t xml:space="preserve">Check /etc/sysctl.conf group ownership: </t>
    </r>
    <r>
      <rPr>
        <sz val="11"/>
        <color rgb="FF000000"/>
        <rFont val="Calibri"/>
      </rPr>
      <t xml:space="preserve">
</t>
    </r>
    <r>
      <rPr>
        <sz val="11"/>
        <color rgb="FF000000"/>
        <rFont val="Calibri"/>
      </rPr>
      <t xml:space="preserve"># ls -lL /etc/sysctl.conf </t>
    </r>
    <r>
      <rPr>
        <sz val="11"/>
        <color rgb="FF000000"/>
        <rFont val="Calibri"/>
      </rPr>
      <t xml:space="preserve">
</t>
    </r>
    <r>
      <rPr>
        <sz val="11"/>
        <color rgb="FF000000"/>
        <rFont val="Calibri"/>
      </rPr>
      <t>If /etc/sysctl.conf is not group-owned by root, this is a finding.</t>
    </r>
  </si>
  <si>
    <t>V-4336</t>
  </si>
  <si>
    <r>
      <rPr>
        <sz val="11"/>
        <rFont val="Calibri"/>
      </rPr>
      <t>The /etc/sysctl.conf file must have mode 0600 or less permissive.</t>
    </r>
  </si>
  <si>
    <r>
      <rPr>
        <sz val="11"/>
        <color rgb="FF000000"/>
        <rFont val="Calibri"/>
      </rPr>
      <t>Use the chmod command to change the mode of the /etc/sysctl.conf file.</t>
    </r>
    <r>
      <rPr>
        <sz val="11"/>
        <color rgb="FF000000"/>
        <rFont val="Calibri"/>
      </rPr>
      <t xml:space="preserve">
</t>
    </r>
    <r>
      <rPr>
        <sz val="11"/>
        <color rgb="FF000000"/>
        <rFont val="Calibri"/>
      </rPr>
      <t># chmod 0600 /etc/sysctl.conf</t>
    </r>
  </si>
  <si>
    <r>
      <rPr>
        <sz val="11"/>
        <color rgb="FF000000"/>
        <rFont val="Calibri"/>
      </rPr>
      <t>Check /etc/sysctl.conf permissions:</t>
    </r>
    <r>
      <rPr>
        <sz val="11"/>
        <color rgb="FF000000"/>
        <rFont val="Calibri"/>
      </rPr>
      <t xml:space="preserve">
</t>
    </r>
    <r>
      <rPr>
        <sz val="11"/>
        <color rgb="FF000000"/>
        <rFont val="Calibri"/>
      </rPr>
      <t># ls -lL /etc/sysctl.conf</t>
    </r>
    <r>
      <rPr>
        <sz val="11"/>
        <color rgb="FF000000"/>
        <rFont val="Calibri"/>
      </rPr>
      <t xml:space="preserve">
</t>
    </r>
    <r>
      <rPr>
        <sz val="11"/>
        <color rgb="FF000000"/>
        <rFont val="Calibri"/>
      </rPr>
      <t>If /etc/sysctl.conf has a mode more permissive than 0600, this is a finding.</t>
    </r>
  </si>
  <si>
    <t>V-4339</t>
  </si>
  <si>
    <r>
      <rPr>
        <sz val="11"/>
        <rFont val="Calibri"/>
      </rPr>
      <t>The Linux NFS Server must not have the insecure file locking option.</t>
    </r>
  </si>
  <si>
    <r>
      <rPr>
        <sz val="11"/>
        <color rgb="FF000000"/>
        <rFont val="Calibri"/>
      </rPr>
      <t>Remove the "insecure_locks" option from all NFS exports on the system.</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Edit /etc/exports and remove all instances of the insecure_locks option.</t>
    </r>
    <r>
      <rPr>
        <sz val="11"/>
        <color rgb="FF000000"/>
        <rFont val="Calibri"/>
      </rPr>
      <t xml:space="preserve">
</t>
    </r>
    <r>
      <rPr>
        <sz val="11"/>
        <color rgb="FF000000"/>
        <rFont val="Calibri"/>
      </rPr>
      <t>Re-export the file systems to make the setting take effect.</t>
    </r>
    <r>
      <rPr>
        <sz val="11"/>
        <color rgb="FF000000"/>
        <rFont val="Calibri"/>
      </rPr>
      <t xml:space="preserve">
</t>
    </r>
    <r>
      <rPr>
        <sz val="11"/>
        <color rgb="FF000000"/>
        <rFont val="Calibri"/>
      </rPr>
      <t># exportfs -a</t>
    </r>
  </si>
  <si>
    <r>
      <rPr>
        <sz val="11"/>
        <color rgb="FF000000"/>
        <rFont val="Calibri"/>
      </rPr>
      <t>Insecure file locking could allow for sensitive data to be viewed or edited by an unauthorized user.</t>
    </r>
  </si>
  <si>
    <r>
      <rPr>
        <sz val="11"/>
        <color rgb="FF000000"/>
        <rFont val="Calibri"/>
      </rPr>
      <t>Determine if an NFS server is running on the system by:</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ps -ef |grep nfsd</t>
    </r>
    <r>
      <rPr>
        <sz val="11"/>
        <color rgb="FF000000"/>
        <rFont val="Calibri"/>
      </rPr>
      <t xml:space="preserve">
</t>
    </r>
    <r>
      <rPr>
        <sz val="11"/>
        <color rgb="FF000000"/>
        <rFont val="Calibri"/>
      </rPr>
      <t>If an NFS server is running, confirm it is not configured with the insecure_locks option by:</t>
    </r>
    <r>
      <rPr>
        <sz val="11"/>
        <color rgb="FF000000"/>
        <rFont val="Calibri"/>
      </rPr>
      <t xml:space="preserve">
</t>
    </r>
    <r>
      <rPr>
        <sz val="11"/>
        <color rgb="FF000000"/>
        <rFont val="Calibri"/>
      </rPr>
      <t># exportfs -v</t>
    </r>
    <r>
      <rPr>
        <sz val="11"/>
        <color rgb="FF000000"/>
        <rFont val="Calibri"/>
      </rPr>
      <t xml:space="preserve">
</t>
    </r>
    <r>
      <rPr>
        <sz val="11"/>
        <color rgb="FF000000"/>
        <rFont val="Calibri"/>
      </rPr>
      <t>The example below would be a finding:</t>
    </r>
    <r>
      <rPr>
        <sz val="11"/>
        <color rgb="FF000000"/>
        <rFont val="Calibri"/>
      </rPr>
      <t xml:space="preserve">
</t>
    </r>
    <r>
      <rPr>
        <sz val="11"/>
        <color rgb="FF000000"/>
        <rFont val="Calibri"/>
      </rPr>
      <t xml:space="preserve">      /misc/export       speedy.example.com(rw,insecure_locks)</t>
    </r>
  </si>
  <si>
    <t>V-4342</t>
  </si>
  <si>
    <r>
      <rPr>
        <sz val="11"/>
        <rFont val="Calibri"/>
      </rPr>
      <t>The x86 CTRL-ALT-DELETE key sequence must be disabled.</t>
    </r>
  </si>
  <si>
    <r>
      <rPr>
        <sz val="11"/>
        <color rgb="FF000000"/>
        <rFont val="Calibri"/>
      </rPr>
      <t>Ensure the CTRL-ALT-DELETE key sequence has been disabled and attempts to use the sequence are logged.</t>
    </r>
    <r>
      <rPr>
        <sz val="11"/>
        <color rgb="FF000000"/>
        <rFont val="Calibri"/>
      </rPr>
      <t xml:space="preserve">
</t>
    </r>
    <r>
      <rPr>
        <sz val="11"/>
        <color rgb="FF000000"/>
        <rFont val="Calibri"/>
      </rPr>
      <t>In the /etc/inittab file replace:</t>
    </r>
    <r>
      <rPr>
        <sz val="11"/>
        <color rgb="FF000000"/>
        <rFont val="Calibri"/>
      </rPr>
      <t xml:space="preserve">
</t>
    </r>
    <r>
      <rPr>
        <sz val="11"/>
        <color rgb="FF000000"/>
        <rFont val="Calibri"/>
      </rPr>
      <t>ca::ctrlaltdel:/sbin/shutdown -t3 -r now</t>
    </r>
    <r>
      <rPr>
        <sz val="11"/>
        <color rgb="FF000000"/>
        <rFont val="Calibri"/>
      </rPr>
      <t xml:space="preserve">
</t>
    </r>
    <r>
      <rPr>
        <sz val="11"/>
        <color rgb="FF000000"/>
        <rFont val="Calibri"/>
      </rPr>
      <t>with</t>
    </r>
    <r>
      <rPr>
        <sz val="11"/>
        <color rgb="FF000000"/>
        <rFont val="Calibri"/>
      </rPr>
      <t xml:space="preserve">
</t>
    </r>
    <r>
      <rPr>
        <sz val="11"/>
        <color rgb="FF000000"/>
        <rFont val="Calibri"/>
      </rPr>
      <t>ca:nil:ctrlaltdel:/usr/bin/logger -p security.info "Ctrl-Alt-Del was pressed"</t>
    </r>
  </si>
  <si>
    <r>
      <rPr>
        <sz val="11"/>
        <color rgb="FF000000"/>
        <rFont val="Calibri"/>
      </rPr>
      <t>Undesirable reboots can occur if the CTRL-ALT-DELETE key sequence is not disabled.  Such reboots may cause a loss of data or loss of access to critical information.</t>
    </r>
  </si>
  <si>
    <r>
      <rPr>
        <sz val="11"/>
        <color rgb="FF000000"/>
        <rFont val="Calibri"/>
      </rPr>
      <t>Verify that reboot  using the CTRL-ALT-DELETE key sequence  has been disabled by performing:</t>
    </r>
    <r>
      <rPr>
        <sz val="11"/>
        <color rgb="FF000000"/>
        <rFont val="Calibri"/>
      </rPr>
      <t xml:space="preserve">
</t>
    </r>
    <r>
      <rPr>
        <sz val="11"/>
        <color rgb="FF000000"/>
        <rFont val="Calibri"/>
      </rPr>
      <t># grep ctrlaltdel /etc/inittab</t>
    </r>
    <r>
      <rPr>
        <sz val="11"/>
        <color rgb="FF000000"/>
        <rFont val="Calibri"/>
      </rPr>
      <t xml:space="preserve">
</t>
    </r>
    <r>
      <rPr>
        <sz val="11"/>
        <color rgb="FF000000"/>
        <rFont val="Calibri"/>
      </rPr>
      <t>If the line returned does not specify "/usr/bin/logger", or is not commented out, this is a finding.</t>
    </r>
  </si>
  <si>
    <t>V-4346</t>
  </si>
  <si>
    <r>
      <rPr>
        <sz val="11"/>
        <rFont val="Calibri"/>
      </rPr>
      <t>The Linux PAM system must not grant sole access to admin privileges to the first user who logs into the console.</t>
    </r>
  </si>
  <si>
    <r>
      <rPr>
        <sz val="11"/>
        <color rgb="FF000000"/>
        <rFont val="Calibri"/>
      </rPr>
      <t xml:space="preserve">Configure PAM to not grant sole access of administrative privileges to the first user logged in at the console.  </t>
    </r>
    <r>
      <rPr>
        <sz val="11"/>
        <color rgb="FF000000"/>
        <rFont val="Calibri"/>
      </rPr>
      <t xml:space="preserve">
</t>
    </r>
    <r>
      <rPr>
        <sz val="11"/>
        <color rgb="FF000000"/>
        <rFont val="Calibri"/>
      </rPr>
      <t>Identify any instances of pam_console.</t>
    </r>
    <r>
      <rPr>
        <sz val="11"/>
        <color rgb="FF000000"/>
        <rFont val="Calibri"/>
      </rPr>
      <t xml:space="preserve">
</t>
    </r>
    <r>
      <rPr>
        <sz val="11"/>
        <color rgb="FF000000"/>
        <rFont val="Calibri"/>
      </rPr>
      <t># cd /etc/pam.d</t>
    </r>
    <r>
      <rPr>
        <sz val="11"/>
        <color rgb="FF000000"/>
        <rFont val="Calibri"/>
      </rPr>
      <t xml:space="preserve">
</t>
    </r>
    <r>
      <rPr>
        <sz val="11"/>
        <color rgb="FF000000"/>
        <rFont val="Calibri"/>
      </rPr>
      <t># grep pam_console.so *</t>
    </r>
    <r>
      <rPr>
        <sz val="11"/>
        <color rgb="FF000000"/>
        <rFont val="Calibri"/>
      </rPr>
      <t xml:space="preserve">
</t>
    </r>
    <r>
      <rPr>
        <sz val="11"/>
        <color rgb="FF000000"/>
        <rFont val="Calibri"/>
      </rPr>
      <t>For any files containing an un-commented reference to pam_console.so, edit the file and remove or comment out the reference.</t>
    </r>
    <r>
      <rPr>
        <sz val="11"/>
        <color rgb="FF000000"/>
        <rFont val="Calibri"/>
      </rPr>
      <t xml:space="preserve">
</t>
    </r>
    <r>
      <rPr>
        <sz val="11"/>
        <color rgb="FF000000"/>
        <rFont val="Calibri"/>
      </rPr>
      <t>Remove the console.perms file if it exists:</t>
    </r>
    <r>
      <rPr>
        <sz val="11"/>
        <color rgb="FF000000"/>
        <rFont val="Calibri"/>
      </rPr>
      <t xml:space="preserve">
</t>
    </r>
    <r>
      <rPr>
        <sz val="11"/>
        <color rgb="FF000000"/>
        <rFont val="Calibri"/>
      </rPr>
      <t># rm /etc/security/console.perms</t>
    </r>
  </si>
  <si>
    <r>
      <rPr>
        <sz val="11"/>
        <color rgb="FF000000"/>
        <rFont val="Calibri"/>
      </rPr>
      <t>If an unauthorized user has been granted privileged access while logged in at the console, the security posture of a system could be greatly compromised.  Additionally, such a situation could deny legitimate root access from another terminal.</t>
    </r>
  </si>
  <si>
    <r>
      <rPr>
        <sz val="11"/>
        <color rgb="FF000000"/>
        <rFont val="Calibri"/>
      </rPr>
      <t>Ensure the pam_console.so module is not configured in any files in /etc/pam.d by:</t>
    </r>
    <r>
      <rPr>
        <sz val="11"/>
        <color rgb="FF000000"/>
        <rFont val="Calibri"/>
      </rPr>
      <t xml:space="preserve">
</t>
    </r>
    <r>
      <rPr>
        <sz val="11"/>
        <color rgb="FF000000"/>
        <rFont val="Calibri"/>
      </rPr>
      <t xml:space="preserve">	#  cd /etc/pam.d</t>
    </r>
    <r>
      <rPr>
        <sz val="11"/>
        <color rgb="FF000000"/>
        <rFont val="Calibri"/>
      </rPr>
      <t xml:space="preserve">
</t>
    </r>
    <r>
      <rPr>
        <sz val="11"/>
        <color rgb="FF000000"/>
        <rFont val="Calibri"/>
      </rPr>
      <t xml:space="preserve">	#  grep pam_console.so *</t>
    </r>
    <r>
      <rPr>
        <sz val="11"/>
        <color rgb="FF000000"/>
        <rFont val="Calibri"/>
      </rPr>
      <t xml:space="preserve">
</t>
    </r>
    <r>
      <rPr>
        <sz val="11"/>
        <color rgb="FF000000"/>
        <rFont val="Calibri"/>
      </rPr>
      <t>Or</t>
    </r>
    <r>
      <rPr>
        <sz val="11"/>
        <color rgb="FF000000"/>
        <rFont val="Calibri"/>
      </rPr>
      <t xml:space="preserve">
</t>
    </r>
    <r>
      <rPr>
        <sz val="11"/>
        <color rgb="FF000000"/>
        <rFont val="Calibri"/>
      </rPr>
      <t xml:space="preserve">	# 	ls -la /etc/security/console.perms</t>
    </r>
    <r>
      <rPr>
        <sz val="11"/>
        <color rgb="FF000000"/>
        <rFont val="Calibri"/>
      </rPr>
      <t xml:space="preserve">
</t>
    </r>
    <r>
      <rPr>
        <sz val="11"/>
        <color rgb="FF000000"/>
        <rFont val="Calibri"/>
      </rPr>
      <t>If either the pam_console.so entry or the file /etc/security/console.perms is found then this is a finding.</t>
    </r>
  </si>
  <si>
    <t>V-4357</t>
  </si>
  <si>
    <r>
      <rPr>
        <sz val="11"/>
        <rFont val="Calibri"/>
      </rPr>
      <t>Audit logs must be rotated daily.</t>
    </r>
  </si>
  <si>
    <r>
      <rPr>
        <sz val="11"/>
        <color rgb="FF000000"/>
        <rFont val="Calibri"/>
      </rPr>
      <t>Configure a cron job or other automated process to rotate the audit logs on a daily basis.</t>
    </r>
  </si>
  <si>
    <r>
      <rPr>
        <sz val="11"/>
        <color rgb="FF000000"/>
        <rFont val="Calibri"/>
      </rPr>
      <t>Rotate audit logs daily to preserve audit file system space and to conform to the DoD/DISA requirement.  If it is not rotated daily and moved to another location, then there is more of a chance for the compromise of audit data by malicious users.</t>
    </r>
  </si>
  <si>
    <r>
      <rPr>
        <sz val="11"/>
        <color rgb="FF000000"/>
        <rFont val="Calibri"/>
      </rPr>
      <t>Check for any crontab entries that rotate audit logs.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crontab -l</t>
    </r>
    <r>
      <rPr>
        <sz val="11"/>
        <color rgb="FF000000"/>
        <rFont val="Calibri"/>
      </rPr>
      <t xml:space="preserve">
</t>
    </r>
    <r>
      <rPr>
        <sz val="11"/>
        <color rgb="FF000000"/>
        <rFont val="Calibri"/>
      </rPr>
      <t>If such a cron job is found, this is not a finding.</t>
    </r>
    <r>
      <rPr>
        <sz val="11"/>
        <color rgb="FF000000"/>
        <rFont val="Calibri"/>
      </rPr>
      <t xml:space="preserve">
</t>
    </r>
    <r>
      <rPr>
        <sz val="11"/>
        <color rgb="FF000000"/>
        <rFont val="Calibri"/>
      </rPr>
      <t>Otherwise, query the SA. If there is a process automatically rotating audit logs, this is not a finding. If the SA manually rotates audit logs, this is a finding, because if the SA is not there, it will not be accomplished. If the audit output is not archived daily, to tape or disk, this is a finding. This can be ascertained by looking at the audit log directory and, if more than one file is there, or if the file does not have today's date, this is a finding.</t>
    </r>
  </si>
  <si>
    <t>V-4358</t>
  </si>
  <si>
    <r>
      <rPr>
        <sz val="11"/>
        <rFont val="Calibri"/>
      </rPr>
      <t>The cron.deny file must have mode 0600 or less permissive.</t>
    </r>
  </si>
  <si>
    <r>
      <rPr>
        <sz val="11"/>
        <color rgb="FF000000"/>
        <rFont val="Calibri"/>
      </rPr>
      <t>Change the mode of the cron.deny file.</t>
    </r>
    <r>
      <rPr>
        <sz val="11"/>
        <color rgb="FF000000"/>
        <rFont val="Calibri"/>
      </rPr>
      <t xml:space="preserve">
</t>
    </r>
    <r>
      <rPr>
        <sz val="11"/>
        <color rgb="FF000000"/>
        <rFont val="Calibri"/>
      </rPr>
      <t># chmod 0600 /etc/cron.deny</t>
    </r>
  </si>
  <si>
    <r>
      <rPr>
        <sz val="11"/>
        <color rgb="FF000000"/>
        <rFont val="Calibri"/>
      </rPr>
      <t>If file permissions for cron.deny are more permissive than 0600, sensitive information could be viewed or edited by unauthorized users.</t>
    </r>
  </si>
  <si>
    <r>
      <rPr>
        <sz val="11"/>
        <color rgb="FF000000"/>
        <rFont val="Calibri"/>
      </rPr>
      <t>Check the mode of the cron.deny file.</t>
    </r>
    <r>
      <rPr>
        <sz val="11"/>
        <color rgb="FF000000"/>
        <rFont val="Calibri"/>
      </rPr>
      <t xml:space="preserve">
</t>
    </r>
    <r>
      <rPr>
        <sz val="11"/>
        <color rgb="FF000000"/>
        <rFont val="Calibri"/>
      </rPr>
      <t># ls -lL /etc/cron.deny</t>
    </r>
    <r>
      <rPr>
        <sz val="11"/>
        <color rgb="FF000000"/>
        <rFont val="Calibri"/>
      </rPr>
      <t xml:space="preserve">
</t>
    </r>
    <r>
      <rPr>
        <sz val="11"/>
        <color rgb="FF000000"/>
        <rFont val="Calibri"/>
      </rPr>
      <t>If the cron.deny file does not exist this is not a finding.</t>
    </r>
    <r>
      <rPr>
        <sz val="11"/>
        <color rgb="FF000000"/>
        <rFont val="Calibri"/>
      </rPr>
      <t xml:space="preserve">
</t>
    </r>
    <r>
      <rPr>
        <sz val="11"/>
        <color rgb="FF000000"/>
        <rFont val="Calibri"/>
      </rPr>
      <t>If the cron.deny file exists and the mode is more permissive than 0600, this is a finding.</t>
    </r>
  </si>
  <si>
    <t>V-4360</t>
  </si>
  <si>
    <r>
      <rPr>
        <sz val="11"/>
        <rFont val="Calibri"/>
      </rPr>
      <t>Cron programs must not set the umask to a value less restrictive than 077.</t>
    </r>
  </si>
  <si>
    <r>
      <rPr>
        <sz val="11"/>
        <color rgb="FF000000"/>
        <rFont val="Calibri"/>
      </rPr>
      <t>Edit cron script files and modify the umask to 077.</t>
    </r>
  </si>
  <si>
    <r>
      <rPr>
        <sz val="11"/>
        <color rgb="FF000000"/>
        <rFont val="Calibri"/>
      </rPr>
      <t>The umask controls the default access mode assigned to newly created files.  A umask of 077 limits new files to mode 700 or less permissive.  Although umask is often represented as a 4-digit octal number, the first digit representing special access modes is typically ignored or required to be 0.</t>
    </r>
  </si>
  <si>
    <r>
      <rPr>
        <sz val="11"/>
        <color rgb="FF000000"/>
        <rFont val="Calibri"/>
      </rPr>
      <t>Determine if there are any crontabs by viewing a long listing of the directory. If there are crontabs, examine them to determine what cron jobs exist. Check for any programs  specifying an umask more permissive than 077:</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/var/spool/cron</t>
    </r>
    <r>
      <rPr>
        <sz val="11"/>
        <color rgb="FF000000"/>
        <rFont val="Calibri"/>
      </rPr>
      <t xml:space="preserve">
</t>
    </r>
    <r>
      <rPr>
        <sz val="11"/>
        <color rgb="FF000000"/>
        <rFont val="Calibri"/>
      </rPr>
      <t># ls -lL /etc/cron.d /etc/cron.daily /etc/cron.hourly /etc/cron.monthly /etc/cron.weekly</t>
    </r>
    <r>
      <rPr>
        <sz val="11"/>
        <color rgb="FF000000"/>
        <rFont val="Calibri"/>
      </rPr>
      <t xml:space="preserve">
</t>
    </r>
    <r>
      <rPr>
        <sz val="11"/>
        <color rgb="FF000000"/>
        <rFont val="Calibri"/>
      </rPr>
      <t xml:space="preserve">or </t>
    </r>
    <r>
      <rPr>
        <sz val="11"/>
        <color rgb="FF000000"/>
        <rFont val="Calibri"/>
      </rPr>
      <t xml:space="preserve">
</t>
    </r>
    <r>
      <rPr>
        <sz val="11"/>
        <color rgb="FF000000"/>
        <rFont val="Calibri"/>
      </rPr>
      <t># ls -lL /etc/cron.*|grep -v deny</t>
    </r>
    <r>
      <rPr>
        <sz val="11"/>
        <color rgb="FF000000"/>
        <rFont val="Calibri"/>
      </rPr>
      <t xml:space="preserve">
</t>
    </r>
    <r>
      <rPr>
        <sz val="11"/>
        <color rgb="FF000000"/>
        <rFont val="Calibri"/>
      </rPr>
      <t># cat &lt;crontab file&gt;</t>
    </r>
    <r>
      <rPr>
        <sz val="11"/>
        <color rgb="FF000000"/>
        <rFont val="Calibri"/>
      </rPr>
      <t xml:space="preserve">
</t>
    </r>
    <r>
      <rPr>
        <sz val="11"/>
        <color rgb="FF000000"/>
        <rFont val="Calibri"/>
      </rPr>
      <t># grep umask &lt;cron program&gt;</t>
    </r>
    <r>
      <rPr>
        <sz val="11"/>
        <color rgb="FF000000"/>
        <rFont val="Calibri"/>
      </rPr>
      <t xml:space="preserve">
</t>
    </r>
    <r>
      <rPr>
        <sz val="11"/>
        <color rgb="FF000000"/>
        <rFont val="Calibri"/>
      </rPr>
      <t>If there are no cron jobs present, this vulnerability is not applicable. If any cron job contains an umask more permissive than 077, this is a finding.</t>
    </r>
  </si>
  <si>
    <t>V-4361</t>
  </si>
  <si>
    <r>
      <rPr>
        <sz val="11"/>
        <rFont val="Calibri"/>
      </rPr>
      <t>The cron.allow file must be owned by root, bin, or sys.</t>
    </r>
  </si>
  <si>
    <r>
      <rPr>
        <sz val="11"/>
        <color rgb="FF000000"/>
        <rFont val="Calibri"/>
      </rPr>
      <t># chown root /etc/cron.allow</t>
    </r>
  </si>
  <si>
    <r>
      <rPr>
        <sz val="11"/>
        <color rgb="FF000000"/>
        <rFont val="Calibri"/>
      </rPr>
      <t>If the owner of the cron.allow file is not set to root, bin, or sys, the possibility exists for an unauthorized user to view or to edit sensitive information.</t>
    </r>
  </si>
  <si>
    <r>
      <rPr>
        <sz val="11"/>
        <color rgb="FF000000"/>
        <rFont val="Calibri"/>
      </rPr>
      <t># ls -lL /etc/cron.allow</t>
    </r>
    <r>
      <rPr>
        <sz val="11"/>
        <color rgb="FF000000"/>
        <rFont val="Calibri"/>
      </rPr>
      <t xml:space="preserve">
</t>
    </r>
    <r>
      <rPr>
        <sz val="11"/>
        <color rgb="FF000000"/>
        <rFont val="Calibri"/>
      </rPr>
      <t>If the cron.allow file is not owned by root, sys, or bin, this is a finding.</t>
    </r>
  </si>
  <si>
    <t>V-4364</t>
  </si>
  <si>
    <r>
      <rPr>
        <sz val="11"/>
        <rFont val="Calibri"/>
      </rPr>
      <t xml:space="preserve">The </t>
    </r>
    <r>
      <rPr>
        <sz val="11"/>
        <color rgb="FF000000"/>
        <rFont val="Calibri"/>
      </rPr>
      <t>"</t>
    </r>
    <r>
      <rPr>
        <b/>
        <sz val="11"/>
        <color rgb="FF000000"/>
        <rFont val="Calibri"/>
      </rPr>
      <t>at</t>
    </r>
    <r>
      <rPr>
        <sz val="11"/>
        <color rgb="FF000000"/>
        <rFont val="Calibri"/>
      </rPr>
      <t>"</t>
    </r>
    <r>
      <rPr>
        <sz val="11"/>
        <color rgb="FF000000"/>
        <rFont val="Calibri"/>
      </rPr>
      <t xml:space="preserve"> directory must have mode 0755 or less permissive.</t>
    </r>
  </si>
  <si>
    <r>
      <rPr>
        <sz val="11"/>
        <color rgb="FF000000"/>
        <rFont val="Calibri"/>
      </rPr>
      <t>Change the mode of the "at" directory to 0755.</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chmod 0755 &lt;at directory&gt;</t>
    </r>
  </si>
  <si>
    <r>
      <rPr>
        <sz val="11"/>
        <color rgb="FF000000"/>
        <rFont val="Calibri"/>
      </rPr>
      <t>If the "at" directory has a mode more permissive than 0755, unauthorized users could be allowed to view or to edit files containing sensitive information within the "at" directory.  Unauthorized modifications could result in Denial of Service to authorized "at" jobs.</t>
    </r>
  </si>
  <si>
    <r>
      <rPr>
        <sz val="11"/>
        <color rgb="FF000000"/>
        <rFont val="Calibri"/>
      </rPr>
      <t>Check the mode of the "at" directory.</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-ld /var/spool/at</t>
    </r>
    <r>
      <rPr>
        <sz val="11"/>
        <color rgb="FF000000"/>
        <rFont val="Calibri"/>
      </rPr>
      <t xml:space="preserve">
</t>
    </r>
    <r>
      <rPr>
        <sz val="11"/>
        <color rgb="FF000000"/>
        <rFont val="Calibri"/>
      </rPr>
      <t>If the directory mode is more permissive than 0755, this is a finding.</t>
    </r>
  </si>
  <si>
    <t>V-4365</t>
  </si>
  <si>
    <r>
      <rPr>
        <sz val="11"/>
        <rFont val="Calibri"/>
      </rPr>
      <t>The at directory must be owned by root, bin, sys, daemon, or cron.</t>
    </r>
  </si>
  <si>
    <r>
      <rPr>
        <sz val="11"/>
        <color rgb="FF000000"/>
        <rFont val="Calibri"/>
      </rPr>
      <t>Change the owner of the "at" directory to root, bin, sys, or system.</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chown &lt;root or other system account&gt; &lt;"at" directory&gt;</t>
    </r>
  </si>
  <si>
    <r>
      <rPr>
        <sz val="11"/>
        <color rgb="FF000000"/>
        <rFont val="Calibri"/>
      </rPr>
      <t>If the owner of the "at" directory is not root, bin, or sys, unauthorized users could be allowed to view or edit files containing sensitive information within the directory.</t>
    </r>
  </si>
  <si>
    <r>
      <rPr>
        <sz val="11"/>
        <color rgb="FF000000"/>
        <rFont val="Calibri"/>
      </rPr>
      <t>Check the ownership of the "at" directory:</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-ld /var/spool/at</t>
    </r>
    <r>
      <rPr>
        <sz val="11"/>
        <color rgb="FF000000"/>
        <rFont val="Calibri"/>
      </rPr>
      <t xml:space="preserve">
</t>
    </r>
    <r>
      <rPr>
        <sz val="11"/>
        <color rgb="FF000000"/>
        <rFont val="Calibri"/>
      </rPr>
      <t>If the directory is not owned by root, sys, bin, daemon, or cron, this is a finding.</t>
    </r>
  </si>
  <si>
    <t>V-4366</t>
  </si>
  <si>
    <r>
      <rPr>
        <sz val="11"/>
        <rFont val="Calibri"/>
      </rPr>
      <t>"</t>
    </r>
    <r>
      <rPr>
        <b/>
        <sz val="11"/>
        <color rgb="FF000000"/>
        <rFont val="Calibri"/>
      </rPr>
      <t>At</t>
    </r>
    <r>
      <rPr>
        <sz val="11"/>
        <color rgb="FF000000"/>
        <rFont val="Calibri"/>
      </rPr>
      <t>"</t>
    </r>
    <r>
      <rPr>
        <sz val="11"/>
        <color rgb="FF000000"/>
        <rFont val="Calibri"/>
      </rPr>
      <t xml:space="preserve"> jobs must not set the umask to a value less restrictive than 077.</t>
    </r>
  </si>
  <si>
    <r>
      <rPr>
        <sz val="11"/>
        <color rgb="FF000000"/>
        <rFont val="Calibri"/>
      </rPr>
      <t>Edit "at" jobs or referenced scripts to remove "umask" commands that set umask to a value less restrictive than 077.</t>
    </r>
  </si>
  <si>
    <r>
      <rPr>
        <sz val="11"/>
        <color rgb="FF000000"/>
        <rFont val="Calibri"/>
      </rPr>
      <t>The umask controls the default access mode assigned to newly created files.  A umask of 077 limits new files to mode 700 or less permissive.  Although umask is often represented as a 4-digit number, the first digit representing special access modes is typically ignored or required to be 0.</t>
    </r>
  </si>
  <si>
    <r>
      <rPr>
        <sz val="11"/>
        <color rgb="FF000000"/>
        <rFont val="Calibri"/>
      </rPr>
      <t>Determine what "at" jobs exist on the system.</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/var/spool/at</t>
    </r>
    <r>
      <rPr>
        <sz val="11"/>
        <color rgb="FF000000"/>
        <rFont val="Calibri"/>
      </rPr>
      <t xml:space="preserve">
</t>
    </r>
    <r>
      <rPr>
        <sz val="11"/>
        <color rgb="FF000000"/>
        <rFont val="Calibri"/>
      </rPr>
      <t>If there are no "at" jobs present, this is not applicable.</t>
    </r>
    <r>
      <rPr>
        <sz val="11"/>
        <color rgb="FF000000"/>
        <rFont val="Calibri"/>
      </rPr>
      <t xml:space="preserve">
</t>
    </r>
    <r>
      <rPr>
        <sz val="11"/>
        <color rgb="FF000000"/>
        <rFont val="Calibri"/>
      </rPr>
      <t>Determine if any of the "at" jobs or any scripts referenced execute the "umask" command. Check for any umask setting more permissive than 077.</t>
    </r>
    <r>
      <rPr>
        <sz val="11"/>
        <color rgb="FF000000"/>
        <rFont val="Calibri"/>
      </rPr>
      <t xml:space="preserve">
</t>
    </r>
    <r>
      <rPr>
        <sz val="11"/>
        <color rgb="FF000000"/>
        <rFont val="Calibri"/>
      </rPr>
      <t># grep umask &lt;at job or referenced script&gt;</t>
    </r>
    <r>
      <rPr>
        <sz val="11"/>
        <color rgb="FF000000"/>
        <rFont val="Calibri"/>
      </rPr>
      <t xml:space="preserve">
</t>
    </r>
    <r>
      <rPr>
        <sz val="11"/>
        <color rgb="FF000000"/>
        <rFont val="Calibri"/>
      </rPr>
      <t>If any "at" job or referenced script sets umask to a value more permissive than 077, this is a finding.</t>
    </r>
  </si>
  <si>
    <t>V-4367</t>
  </si>
  <si>
    <r>
      <rPr>
        <sz val="11"/>
        <rFont val="Calibri"/>
      </rPr>
      <t>The at.allow file must be owned by root, bin, or sys.</t>
    </r>
  </si>
  <si>
    <r>
      <rPr>
        <sz val="11"/>
        <color rgb="FF000000"/>
        <rFont val="Calibri"/>
      </rPr>
      <t>Change the owner of the at.allow file.</t>
    </r>
    <r>
      <rPr>
        <sz val="11"/>
        <color rgb="FF000000"/>
        <rFont val="Calibri"/>
      </rPr>
      <t xml:space="preserve">
</t>
    </r>
    <r>
      <rPr>
        <sz val="11"/>
        <color rgb="FF000000"/>
        <rFont val="Calibri"/>
      </rPr>
      <t># chown root /etc/at.allow</t>
    </r>
  </si>
  <si>
    <r>
      <rPr>
        <sz val="11"/>
        <color rgb="FF000000"/>
        <rFont val="Calibri"/>
      </rPr>
      <t>If the owner of the at.allow file is not set to root, bin, or sys, unauthorized users could be allowed to view or edit sensitive information contained within the file.</t>
    </r>
  </si>
  <si>
    <r>
      <rPr>
        <sz val="11"/>
        <color rgb="FF000000"/>
        <rFont val="Calibri"/>
      </rPr>
      <t># ls -lL /etc/at.allow</t>
    </r>
    <r>
      <rPr>
        <sz val="11"/>
        <color rgb="FF000000"/>
        <rFont val="Calibri"/>
      </rPr>
      <t xml:space="preserve">
</t>
    </r>
    <r>
      <rPr>
        <sz val="11"/>
        <color rgb="FF000000"/>
        <rFont val="Calibri"/>
      </rPr>
      <t>If the at.allow file is not owned by root, sys, or bin, this is a finding.</t>
    </r>
  </si>
  <si>
    <t>V-4368</t>
  </si>
  <si>
    <r>
      <rPr>
        <sz val="11"/>
        <rFont val="Calibri"/>
      </rPr>
      <t>The at.deny file must be owned by root, bin, or sys.</t>
    </r>
  </si>
  <si>
    <r>
      <rPr>
        <sz val="11"/>
        <color rgb="FF000000"/>
        <rFont val="Calibri"/>
      </rPr>
      <t>Change the owner of the at.deny file.</t>
    </r>
    <r>
      <rPr>
        <sz val="11"/>
        <color rgb="FF000000"/>
        <rFont val="Calibri"/>
      </rPr>
      <t xml:space="preserve">
</t>
    </r>
    <r>
      <rPr>
        <sz val="11"/>
        <color rgb="FF000000"/>
        <rFont val="Calibri"/>
      </rPr>
      <t># chown root /etc/at.deny</t>
    </r>
  </si>
  <si>
    <r>
      <rPr>
        <sz val="11"/>
        <color rgb="FF000000"/>
        <rFont val="Calibri"/>
      </rPr>
      <t>If the owner of the at.deny file is not set to root, bin, or sys, unauthorized users could be allowed to view or edit sensitive information contained within the file.</t>
    </r>
  </si>
  <si>
    <r>
      <rPr>
        <sz val="11"/>
        <color rgb="FF000000"/>
        <rFont val="Calibri"/>
      </rPr>
      <t># ls -lL /etc/at.deny</t>
    </r>
    <r>
      <rPr>
        <sz val="11"/>
        <color rgb="FF000000"/>
        <rFont val="Calibri"/>
      </rPr>
      <t xml:space="preserve">
</t>
    </r>
    <r>
      <rPr>
        <sz val="11"/>
        <color rgb="FF000000"/>
        <rFont val="Calibri"/>
      </rPr>
      <t>If the at.deny file is not owned by root, sys, or bin, this is a finding.</t>
    </r>
  </si>
  <si>
    <t>V-4369</t>
  </si>
  <si>
    <r>
      <rPr>
        <sz val="11"/>
        <rFont val="Calibri"/>
      </rPr>
      <t>The traceroute command owner must be root.</t>
    </r>
  </si>
  <si>
    <r>
      <rPr>
        <sz val="11"/>
        <color rgb="FF000000"/>
        <rFont val="Calibri"/>
      </rPr>
      <t>Change the owner of the traceroute command to root.</t>
    </r>
    <r>
      <rPr>
        <sz val="11"/>
        <color rgb="FF000000"/>
        <rFont val="Calibri"/>
      </rPr>
      <t xml:space="preserve">
</t>
    </r>
    <r>
      <rPr>
        <sz val="11"/>
        <color rgb="FF000000"/>
        <rFont val="Calibri"/>
      </rPr>
      <t>Example:</t>
    </r>
    <r>
      <rPr>
        <sz val="11"/>
        <color rgb="FF000000"/>
        <rFont val="Calibri"/>
      </rPr>
      <t xml:space="preserve">
</t>
    </r>
    <r>
      <rPr>
        <sz val="11"/>
        <color rgb="FF000000"/>
        <rFont val="Calibri"/>
      </rPr>
      <t># chown root /bin/traceroute</t>
    </r>
  </si>
  <si>
    <r>
      <rPr>
        <sz val="11"/>
        <color rgb="FF000000"/>
        <rFont val="Calibri"/>
      </rPr>
      <t>If the traceroute command owner has not been set to root, an unauthorized user could use this command to obtain knowledge of the network topology inside the firewall.  This information may allow an attacker to determine trusted routers and other network information potentially leading to system and network compromise.</t>
    </r>
  </si>
  <si>
    <r>
      <rPr>
        <sz val="11"/>
        <color rgb="FF000000"/>
        <rFont val="Calibri"/>
      </rPr>
      <t># ls -lL /bin/traceroute</t>
    </r>
    <r>
      <rPr>
        <sz val="11"/>
        <color rgb="FF000000"/>
        <rFont val="Calibri"/>
      </rPr>
      <t xml:space="preserve">
</t>
    </r>
    <r>
      <rPr>
        <sz val="11"/>
        <color rgb="FF000000"/>
        <rFont val="Calibri"/>
      </rPr>
      <t>If the traceroute command is not owned by root, this is a finding.</t>
    </r>
  </si>
  <si>
    <t>V-4370</t>
  </si>
  <si>
    <r>
      <rPr>
        <sz val="11"/>
        <rFont val="Calibri"/>
      </rPr>
      <t>The traceroute command must be group-owned by sys, bin, root, or system.</t>
    </r>
  </si>
  <si>
    <r>
      <rPr>
        <sz val="11"/>
        <color rgb="FF000000"/>
        <rFont val="Calibri"/>
      </rPr>
      <t>Change the group-owner of the traceroute command to root.</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root /bin/traceroute</t>
    </r>
  </si>
  <si>
    <r>
      <rPr>
        <sz val="11"/>
        <color rgb="FF000000"/>
        <rFont val="Calibri"/>
      </rPr>
      <t>If the group owner of the traceroute command has not been set to a system group, unauthorized users could have access to the command and use it to gain information regarding a network's topology inside of the firewall.  This information may allow an attacker to determine trusted routers and other network information potentially leading to system and network compromise.</t>
    </r>
  </si>
  <si>
    <r>
      <rPr>
        <sz val="11"/>
        <color rgb="FF000000"/>
        <rFont val="Calibri"/>
      </rPr>
      <t>Check the group ownership of the traceroute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/bin/traceroute</t>
    </r>
    <r>
      <rPr>
        <sz val="11"/>
        <color rgb="FF000000"/>
        <rFont val="Calibri"/>
      </rPr>
      <t xml:space="preserve">
</t>
    </r>
    <r>
      <rPr>
        <sz val="11"/>
        <color rgb="FF000000"/>
        <rFont val="Calibri"/>
      </rPr>
      <t>If the traceroute command is not group-owned by root, sys, bin, or system, this is a finding.</t>
    </r>
  </si>
  <si>
    <t>V-4371</t>
  </si>
  <si>
    <r>
      <rPr>
        <sz val="11"/>
        <rFont val="Calibri"/>
      </rPr>
      <t>The traceroute file must have mode 0700 or less permissive.</t>
    </r>
  </si>
  <si>
    <r>
      <rPr>
        <sz val="11"/>
        <color rgb="FF000000"/>
        <rFont val="Calibri"/>
      </rPr>
      <t>Change the mode of the traceroute command.</t>
    </r>
    <r>
      <rPr>
        <sz val="11"/>
        <color rgb="FF000000"/>
        <rFont val="Calibri"/>
      </rPr>
      <t xml:space="preserve">
</t>
    </r>
    <r>
      <rPr>
        <sz val="11"/>
        <color rgb="FF000000"/>
        <rFont val="Calibri"/>
      </rPr>
      <t># chmod 0700 /bin/traceroute</t>
    </r>
  </si>
  <si>
    <r>
      <rPr>
        <sz val="11"/>
        <color rgb="FF000000"/>
        <rFont val="Calibri"/>
      </rPr>
      <t>If the mode of the traceroute executable is more permissive than 0700, malicious code could be inserted by an attacker and triggered whenever the traceroute command is executed by authorized users.  Additionally, if an unauthorized user is granted executable permissions to the traceroute command, it could be used to gain information about the network topology behind the firewall.  This information may allow an attacker to determine trusted routers and other network information potentially leading to system and network compromise.</t>
    </r>
  </si>
  <si>
    <r>
      <rPr>
        <sz val="11"/>
        <color rgb="FF000000"/>
        <rFont val="Calibri"/>
      </rPr>
      <t># ls -lL /bin/traceroute</t>
    </r>
    <r>
      <rPr>
        <sz val="11"/>
        <color rgb="FF000000"/>
        <rFont val="Calibri"/>
      </rPr>
      <t xml:space="preserve">
</t>
    </r>
    <r>
      <rPr>
        <sz val="11"/>
        <color rgb="FF000000"/>
        <rFont val="Calibri"/>
      </rPr>
      <t>If the traceroute command has a mode more permissive than 0700, this is a finding.</t>
    </r>
  </si>
  <si>
    <t>V-4382</t>
  </si>
  <si>
    <r>
      <rPr>
        <sz val="11"/>
        <rFont val="Calibri"/>
      </rPr>
      <t>Administrative accounts must not run a web browser, except as needed for local service administration.</t>
    </r>
  </si>
  <si>
    <r>
      <rPr>
        <sz val="11"/>
        <color rgb="FF000000"/>
        <rFont val="Calibri"/>
      </rPr>
      <t>Enforce policy requiring administrative accounts use web browsers only for local service administration.</t>
    </r>
  </si>
  <si>
    <r>
      <rPr>
        <sz val="11"/>
        <color rgb="FF000000"/>
        <rFont val="Calibri"/>
      </rPr>
      <t>If a web browser flaw is exploited while running as a privileged user, the entire system could be compromised.</t>
    </r>
    <r>
      <rPr>
        <sz val="11"/>
        <color rgb="FF000000"/>
        <rFont val="Calibri"/>
      </rPr>
      <t xml:space="preserve">
</t>
    </r>
    <r>
      <rPr>
        <sz val="11"/>
        <color rgb="FF000000"/>
        <rFont val="Calibri"/>
      </rPr>
      <t>Specific exceptions for local service administration should be documented in site-defined policy.  These exceptions may include HTTP(S)-based tools used for the administration of the local system, services, or attached devices.  Examples of possible exceptions are HP's System Management Homepage (SMH), the CUPS administrative interface, and Sun's StorageTek Common Array Manager (CAM) when these services are running on the local system.</t>
    </r>
  </si>
  <si>
    <r>
      <rPr>
        <sz val="11"/>
        <color rgb="FF000000"/>
        <rFont val="Calibri"/>
      </rPr>
      <t>Look in the root account home directory for a .mozilla directory. If none exists, this is not a finding. If there is one, verify with the root users and the IAO the intent of the browsing.  If the browsing is not limited to authorized local services administration, this is a finding.</t>
    </r>
  </si>
  <si>
    <t>V-4384</t>
  </si>
  <si>
    <r>
      <rPr>
        <sz val="11"/>
        <rFont val="Calibri"/>
      </rPr>
      <t>The SMTP service</t>
    </r>
    <r>
      <rPr>
        <sz val="11"/>
        <color rgb="FF000000"/>
        <rFont val="Calibri"/>
      </rPr>
      <t>'</t>
    </r>
    <r>
      <rPr>
        <sz val="11"/>
        <color rgb="FF000000"/>
        <rFont val="Calibri"/>
      </rPr>
      <t>s SMTP greeting must not provide version information.</t>
    </r>
  </si>
  <si>
    <r>
      <rPr>
        <sz val="11"/>
        <color rgb="FF000000"/>
        <rFont val="Calibri"/>
      </rPr>
      <t>Ensure sendmail or Postfix has been configured to mask the version information.</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for sendmail:</t>
    </r>
    <r>
      <rPr>
        <sz val="11"/>
        <color rgb="FF000000"/>
        <rFont val="Calibri"/>
      </rPr>
      <t xml:space="preserve">
</t>
    </r>
    <r>
      <rPr>
        <sz val="11"/>
        <color rgb="FF000000"/>
        <rFont val="Calibri"/>
      </rPr>
      <t>Edit the /etc/mail/sendmail.mc file to mask the veresion number by editing the line with "dnl" as follows:</t>
    </r>
    <r>
      <rPr>
        <sz val="11"/>
        <color rgb="FF000000"/>
        <rFont val="Calibri"/>
      </rPr>
      <t xml:space="preserve">
</t>
    </r>
    <r>
      <rPr>
        <sz val="11"/>
        <color rgb="FF000000"/>
        <rFont val="Calibri"/>
      </rPr>
      <t>define(`confSMTP_LOGIN_MSG', ` Mail Server Ready ; $b')dnl</t>
    </r>
    <r>
      <rPr>
        <sz val="11"/>
        <color rgb="FF000000"/>
        <rFont val="Calibri"/>
      </rPr>
      <t xml:space="preserve">
</t>
    </r>
    <r>
      <rPr>
        <sz val="11"/>
        <color rgb="FF000000"/>
        <rFont val="Calibri"/>
      </rPr>
      <t>rebuild the sendmail.cf file.</t>
    </r>
    <r>
      <rPr>
        <sz val="11"/>
        <color rgb="FF000000"/>
        <rFont val="Calibri"/>
      </rPr>
      <t xml:space="preserve">
</t>
    </r>
    <r>
      <rPr>
        <sz val="11"/>
        <color rgb="FF000000"/>
        <rFont val="Calibri"/>
      </rPr>
      <t>for Postfix:</t>
    </r>
    <r>
      <rPr>
        <sz val="11"/>
        <color rgb="FF000000"/>
        <rFont val="Calibri"/>
      </rPr>
      <t xml:space="preserve">
</t>
    </r>
    <r>
      <rPr>
        <sz val="11"/>
        <color rgb="FF000000"/>
        <rFont val="Calibri"/>
      </rPr>
      <t>Examine the "smtpd_banner" line of /etc/postfix/main.conf and remove any "$mail_version" entry on it or comment the entire "smtpd_banner" line to use the default value which does not display the version information.</t>
    </r>
  </si>
  <si>
    <r>
      <rPr>
        <sz val="11"/>
        <color rgb="FF000000"/>
        <rFont val="Calibri"/>
      </rPr>
      <t>The version of the SMTP service can be used by attackers to plan an attack based on vulnerabilities present in the specific version.</t>
    </r>
  </si>
  <si>
    <r>
      <rPr>
        <sz val="11"/>
        <color rgb="FF000000"/>
        <rFont val="Calibri"/>
      </rPr>
      <t>To check for the version of either sendmail or Postfix being displayed in the greeting:</t>
    </r>
    <r>
      <rPr>
        <sz val="11"/>
        <color rgb="FF000000"/>
        <rFont val="Calibri"/>
      </rPr>
      <t xml:space="preserve">
</t>
    </r>
    <r>
      <rPr>
        <sz val="11"/>
        <color rgb="FF000000"/>
        <rFont val="Calibri"/>
      </rPr>
      <t># telnet localhost 25</t>
    </r>
    <r>
      <rPr>
        <sz val="11"/>
        <color rgb="FF000000"/>
        <rFont val="Calibri"/>
      </rPr>
      <t xml:space="preserve">
</t>
    </r>
    <r>
      <rPr>
        <sz val="11"/>
        <color rgb="FF000000"/>
        <rFont val="Calibri"/>
      </rPr>
      <t>If a version number is displayed, this is a finding.</t>
    </r>
  </si>
  <si>
    <t>V-4385</t>
  </si>
  <si>
    <r>
      <rPr>
        <sz val="11"/>
        <rFont val="Calibri"/>
      </rPr>
      <t>The system must not use .forward files.</t>
    </r>
  </si>
  <si>
    <r>
      <rPr>
        <sz val="11"/>
        <color rgb="FF000000"/>
        <rFont val="Calibri"/>
      </rPr>
      <t>Disable forwarding for sendmail and remove .forward files from the system</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Edit the /etc/mail/sendmail.mc file to change the ForwardPath entry to a null path by adding the line</t>
    </r>
    <r>
      <rPr>
        <sz val="11"/>
        <color rgb="FF000000"/>
        <rFont val="Calibri"/>
      </rPr>
      <t xml:space="preserve">
</t>
    </r>
    <r>
      <rPr>
        <sz val="11"/>
        <color rgb="FF000000"/>
        <rFont val="Calibri"/>
      </rPr>
      <t>define(`confFORWARD_PATH',`')</t>
    </r>
    <r>
      <rPr>
        <sz val="11"/>
        <color rgb="FF000000"/>
        <rFont val="Calibri"/>
      </rPr>
      <t xml:space="preserve">
</t>
    </r>
    <r>
      <rPr>
        <sz val="11"/>
        <color rgb="FF000000"/>
        <rFont val="Calibri"/>
      </rPr>
      <t>rebuild the sendmail.cf file.</t>
    </r>
    <r>
      <rPr>
        <sz val="11"/>
        <color rgb="FF000000"/>
        <rFont val="Calibri"/>
      </rPr>
      <t xml:space="preserve">
</t>
    </r>
    <r>
      <rPr>
        <sz val="11"/>
        <color rgb="FF000000"/>
        <rFont val="Calibri"/>
      </rPr>
      <t>If the /etc/mail/sendmail.mc file does not exist, the sendmail.cf file should be updated directly.</t>
    </r>
    <r>
      <rPr>
        <sz val="11"/>
        <color rgb="FF000000"/>
        <rFont val="Calibri"/>
      </rPr>
      <t xml:space="preserve">
</t>
    </r>
    <r>
      <rPr>
        <sz val="11"/>
        <color rgb="FF000000"/>
        <rFont val="Calibri"/>
      </rPr>
      <t>Remove all .forward files on the system</t>
    </r>
    <r>
      <rPr>
        <sz val="11"/>
        <color rgb="FF000000"/>
        <rFont val="Calibri"/>
      </rPr>
      <t xml:space="preserve">
</t>
    </r>
    <r>
      <rPr>
        <sz val="11"/>
        <color rgb="FF000000"/>
        <rFont val="Calibri"/>
      </rPr>
      <t># find / -name .forward -delete</t>
    </r>
  </si>
  <si>
    <r>
      <rPr>
        <sz val="11"/>
        <color rgb="FF000000"/>
        <rFont val="Calibri"/>
      </rPr>
      <t>The .forward file allows users to automatically forward mail to another system. Use of .forward files could allow the unauthorized forwarding of mail and could potentially create mail loops which could degrade system performance.</t>
    </r>
  </si>
  <si>
    <r>
      <rPr>
        <sz val="11"/>
        <color rgb="FF000000"/>
        <rFont val="Calibri"/>
      </rPr>
      <t>Check forwarding capability from sendmail.</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grep "O ForwardPath" /etc/mail/sendmail.cf</t>
    </r>
    <r>
      <rPr>
        <sz val="11"/>
        <color rgb="FF000000"/>
        <rFont val="Calibri"/>
      </rPr>
      <t xml:space="preserve">
</t>
    </r>
    <r>
      <rPr>
        <sz val="11"/>
        <color rgb="FF000000"/>
        <rFont val="Calibri"/>
      </rPr>
      <t>If the entry contains a file path, this is a finding.</t>
    </r>
    <r>
      <rPr>
        <sz val="11"/>
        <color rgb="FF000000"/>
        <rFont val="Calibri"/>
      </rPr>
      <t xml:space="preserve">
</t>
    </r>
    <r>
      <rPr>
        <sz val="11"/>
        <color rgb="FF000000"/>
        <rFont val="Calibri"/>
      </rPr>
      <t>Search for any .forward in users home directories on the system by:</t>
    </r>
    <r>
      <rPr>
        <sz val="11"/>
        <color rgb="FF000000"/>
        <rFont val="Calibri"/>
      </rPr>
      <t xml:space="preserve">
</t>
    </r>
    <r>
      <rPr>
        <sz val="11"/>
        <color rgb="FF000000"/>
        <rFont val="Calibri"/>
      </rPr>
      <t># for pwline in `cut -d: -f1,6 /etc/passwd`; do homedir=`echo ${pwline}|cut -d: -f2`;username=`echo ${pwline} | cut -d: -f1`;echo $username `stat -c %n $homedir/.forward 2&gt;null`; done|egrep "\.forward"</t>
    </r>
    <r>
      <rPr>
        <sz val="11"/>
        <color rgb="FF000000"/>
        <rFont val="Calibri"/>
      </rPr>
      <t xml:space="preserve">
</t>
    </r>
    <r>
      <rPr>
        <sz val="11"/>
        <color rgb="FF000000"/>
        <rFont val="Calibri"/>
      </rPr>
      <t>If any users have a .forward file in their home directory, this is a finding.</t>
    </r>
  </si>
  <si>
    <t>V-4387</t>
  </si>
  <si>
    <r>
      <rPr>
        <sz val="11"/>
        <rFont val="Calibri"/>
      </rPr>
      <t>Anonymous FTP accounts must not have a functional shell.</t>
    </r>
  </si>
  <si>
    <r>
      <rPr>
        <sz val="11"/>
        <color rgb="FF000000"/>
        <rFont val="Calibri"/>
      </rPr>
      <t>Configure anonymous FTP accounts to use a non-functional shell. If necessary, edit the /etc/passwd file to remove any functioning shells associated with the ftp account and replace them with non-functioning shells, such as /dev/null.</t>
    </r>
  </si>
  <si>
    <r>
      <rPr>
        <sz val="11"/>
        <color rgb="FF000000"/>
        <rFont val="Calibri"/>
      </rPr>
      <t>If an anonymous FTP account has been configured to use a functional shell, attackers could gain access to the shell if the account is compromised.</t>
    </r>
  </si>
  <si>
    <r>
      <rPr>
        <sz val="11"/>
        <color rgb="FF000000"/>
        <rFont val="Calibri"/>
      </rPr>
      <t>Check the shell for the anonymous FTP account.</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cat /etc/passwd | grep -i "^ftp:" | awk -F":" '{print$7}'</t>
    </r>
    <r>
      <rPr>
        <sz val="11"/>
        <color rgb="FF000000"/>
        <rFont val="Calibri"/>
      </rPr>
      <t xml:space="preserve">
</t>
    </r>
    <r>
      <rPr>
        <sz val="11"/>
        <color rgb="FF000000"/>
        <rFont val="Calibri"/>
      </rPr>
      <t>If the seventh field is empty (the entry ends with a ':') or if the seventh field does not contain one of the following, this is a finding:</t>
    </r>
    <r>
      <rPr>
        <sz val="11"/>
        <color rgb="FF000000"/>
        <rFont val="Calibri"/>
      </rPr>
      <t xml:space="preserve">
</t>
    </r>
    <r>
      <rPr>
        <sz val="11"/>
        <color rgb="FF000000"/>
        <rFont val="Calibri"/>
      </rPr>
      <t>/bin/false</t>
    </r>
    <r>
      <rPr>
        <sz val="11"/>
        <color rgb="FF000000"/>
        <rFont val="Calibri"/>
      </rPr>
      <t xml:space="preserve">
</t>
    </r>
    <r>
      <rPr>
        <sz val="11"/>
        <color rgb="FF000000"/>
        <rFont val="Calibri"/>
      </rPr>
      <t>/dev/null</t>
    </r>
    <r>
      <rPr>
        <sz val="11"/>
        <color rgb="FF000000"/>
        <rFont val="Calibri"/>
      </rPr>
      <t xml:space="preserve">
</t>
    </r>
    <r>
      <rPr>
        <sz val="11"/>
        <color rgb="FF000000"/>
        <rFont val="Calibri"/>
      </rPr>
      <t>/usr/bin/false</t>
    </r>
    <r>
      <rPr>
        <sz val="11"/>
        <color rgb="FF000000"/>
        <rFont val="Calibri"/>
      </rPr>
      <t xml:space="preserve">
</t>
    </r>
    <r>
      <rPr>
        <sz val="11"/>
        <color rgb="FF000000"/>
        <rFont val="Calibri"/>
      </rPr>
      <t>/bin/true</t>
    </r>
    <r>
      <rPr>
        <sz val="11"/>
        <color rgb="FF000000"/>
        <rFont val="Calibri"/>
      </rPr>
      <t xml:space="preserve">
</t>
    </r>
    <r>
      <rPr>
        <sz val="11"/>
        <color rgb="FF000000"/>
        <rFont val="Calibri"/>
      </rPr>
      <t>/sbin/nologin</t>
    </r>
  </si>
  <si>
    <t>V-4392</t>
  </si>
  <si>
    <r>
      <rPr>
        <sz val="11"/>
        <rFont val="Calibri"/>
      </rPr>
      <t>If the system is a Network Management System (NMS) server, it must only run the NMS and any software required by the NMS.</t>
    </r>
  </si>
  <si>
    <r>
      <rPr>
        <sz val="11"/>
        <color rgb="FF000000"/>
        <rFont val="Calibri"/>
      </rPr>
      <t>Ensure only authorized software is loaded on a designated NMS server. Authorized software is limited to the NMS software itself, a database management system for the NMS server if necessary, and network management software.</t>
    </r>
  </si>
  <si>
    <r>
      <rPr>
        <sz val="11"/>
        <color rgb="FF000000"/>
        <rFont val="Calibri"/>
      </rPr>
      <t>Installing extraneous software on a system designated as a dedicated Network Management System (NMS) server poses a security threat to the system and the network. Should an attacker gain access to the NMS through unauthorized software, the entire network may be susceptible to malicious activity.</t>
    </r>
  </si>
  <si>
    <r>
      <rPr>
        <sz val="11"/>
        <color rgb="FF000000"/>
        <rFont val="Calibri"/>
      </rPr>
      <t>Ask the SA if this is an NMS server. If it is an NMS server, then ask what other applications run on it. If there is anything other than network management software and DBMS software used only for the storage and inquiry of NMS data, this is a finding.</t>
    </r>
  </si>
  <si>
    <t>V-4393</t>
  </si>
  <si>
    <r>
      <rPr>
        <sz val="11"/>
        <rFont val="Calibri"/>
      </rPr>
      <t>The /etc/syslog.conf file must be owned by root.</t>
    </r>
  </si>
  <si>
    <r>
      <rPr>
        <sz val="11"/>
        <color rgb="FF000000"/>
        <rFont val="Calibri"/>
      </rPr>
      <t>Use the chown command to set the owner to root.</t>
    </r>
    <r>
      <rPr>
        <sz val="11"/>
        <color rgb="FF000000"/>
        <rFont val="Calibri"/>
      </rPr>
      <t xml:space="preserve">
</t>
    </r>
    <r>
      <rPr>
        <sz val="11"/>
        <color rgb="FF000000"/>
        <rFont val="Calibri"/>
      </rPr>
      <t xml:space="preserve"># chown root /etc/syslog.conf   </t>
    </r>
    <r>
      <rPr>
        <sz val="11"/>
        <color rgb="FF000000"/>
        <rFont val="Calibri"/>
      </rPr>
      <t xml:space="preserve">
</t>
    </r>
    <r>
      <rPr>
        <sz val="11"/>
        <color rgb="FF000000"/>
        <rFont val="Calibri"/>
      </rPr>
      <t>Or:</t>
    </r>
    <r>
      <rPr>
        <sz val="11"/>
        <color rgb="FF000000"/>
        <rFont val="Calibri"/>
      </rPr>
      <t xml:space="preserve">
</t>
    </r>
    <r>
      <rPr>
        <sz val="11"/>
        <color rgb="FF000000"/>
        <rFont val="Calibri"/>
      </rPr>
      <t># chown root /etc/rsyslog.conf</t>
    </r>
  </si>
  <si>
    <r>
      <rPr>
        <sz val="11"/>
        <color rgb="FF000000"/>
        <rFont val="Calibri"/>
      </rPr>
      <t>If the /etc/syslog.conf file is not owned by root, unauthorized users could be allowed to view, edit, or delete important system messages handled by the syslog facility.</t>
    </r>
  </si>
  <si>
    <r>
      <rPr>
        <sz val="11"/>
        <color rgb="FF000000"/>
        <rFont val="Calibri"/>
      </rPr>
      <t>Check /etc/syslog.conf or /etc/rsyslog.conf ownership:</t>
    </r>
    <r>
      <rPr>
        <sz val="11"/>
        <color rgb="FF000000"/>
        <rFont val="Calibri"/>
      </rPr>
      <t xml:space="preserve">
</t>
    </r>
    <r>
      <rPr>
        <sz val="11"/>
        <color rgb="FF000000"/>
        <rFont val="Calibri"/>
      </rPr>
      <t>For syslog:</t>
    </r>
    <r>
      <rPr>
        <sz val="11"/>
        <color rgb="FF000000"/>
        <rFont val="Calibri"/>
      </rPr>
      <t xml:space="preserve">
</t>
    </r>
    <r>
      <rPr>
        <sz val="11"/>
        <color rgb="FF000000"/>
        <rFont val="Calibri"/>
      </rPr>
      <t># ls -lL /etc/syslog.conf</t>
    </r>
    <r>
      <rPr>
        <sz val="11"/>
        <color rgb="FF000000"/>
        <rFont val="Calibri"/>
      </rPr>
      <t xml:space="preserve">
</t>
    </r>
    <r>
      <rPr>
        <sz val="11"/>
        <color rgb="FF000000"/>
        <rFont val="Calibri"/>
      </rPr>
      <t>For rsyslog:</t>
    </r>
    <r>
      <rPr>
        <sz val="11"/>
        <color rgb="FF000000"/>
        <rFont val="Calibri"/>
      </rPr>
      <t xml:space="preserve">
</t>
    </r>
    <r>
      <rPr>
        <sz val="11"/>
        <color rgb="FF000000"/>
        <rFont val="Calibri"/>
      </rPr>
      <t># ls -lL /etc/rsyslog.conf</t>
    </r>
    <r>
      <rPr>
        <sz val="11"/>
        <color rgb="FF000000"/>
        <rFont val="Calibri"/>
      </rPr>
      <t xml:space="preserve">
</t>
    </r>
    <r>
      <rPr>
        <sz val="11"/>
        <color rgb="FF000000"/>
        <rFont val="Calibri"/>
      </rPr>
      <t>If /etc/syslog.conf or /etc/rsyslog.conf is not owned by root, this is a finding.</t>
    </r>
  </si>
  <si>
    <t>V-4394</t>
  </si>
  <si>
    <r>
      <rPr>
        <sz val="11"/>
        <rFont val="Calibri"/>
      </rPr>
      <t>The /etc/syslog.conf file must be group-owned by root, bin, sys, or system.</t>
    </r>
  </si>
  <si>
    <r>
      <rPr>
        <sz val="11"/>
        <color rgb="FF000000"/>
        <rFont val="Calibri"/>
      </rPr>
      <t>Procedure:</t>
    </r>
    <r>
      <rPr>
        <sz val="11"/>
        <color rgb="FF000000"/>
        <rFont val="Calibri"/>
      </rPr>
      <t xml:space="preserve">
</t>
    </r>
    <r>
      <rPr>
        <sz val="11"/>
        <color rgb="FF000000"/>
        <rFont val="Calibri"/>
      </rPr>
      <t xml:space="preserve"># chgrp root /etc/syslog.conf   </t>
    </r>
    <r>
      <rPr>
        <sz val="11"/>
        <color rgb="FF000000"/>
        <rFont val="Calibri"/>
      </rPr>
      <t xml:space="preserve">
</t>
    </r>
    <r>
      <rPr>
        <sz val="11"/>
        <color rgb="FF000000"/>
        <rFont val="Calibri"/>
      </rPr>
      <t>Or</t>
    </r>
    <r>
      <rPr>
        <sz val="11"/>
        <color rgb="FF000000"/>
        <rFont val="Calibri"/>
      </rPr>
      <t xml:space="preserve">
</t>
    </r>
    <r>
      <rPr>
        <sz val="11"/>
        <color rgb="FF000000"/>
        <rFont val="Calibri"/>
      </rPr>
      <t># chgrp root /etc/rsyslog.conf</t>
    </r>
  </si>
  <si>
    <r>
      <rPr>
        <sz val="11"/>
        <color rgb="FF000000"/>
        <rFont val="Calibri"/>
      </rPr>
      <t>If the group owner of /etc/syslog.conf is not root, bin, or sys, unauthorized users could be permitted to view, edit, or delete important system messages handled by the syslog facility.</t>
    </r>
  </si>
  <si>
    <r>
      <rPr>
        <sz val="11"/>
        <color rgb="FF000000"/>
        <rFont val="Calibri"/>
      </rPr>
      <t>Check /etc/syslog.conf or /etc/rsyslog.conf group ownership.</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/etc/syslog.conf</t>
    </r>
    <r>
      <rPr>
        <sz val="11"/>
        <color rgb="FF000000"/>
        <rFont val="Calibri"/>
      </rPr>
      <t xml:space="preserve">
</t>
    </r>
    <r>
      <rPr>
        <sz val="11"/>
        <color rgb="FF000000"/>
        <rFont val="Calibri"/>
      </rPr>
      <t>Or:</t>
    </r>
    <r>
      <rPr>
        <sz val="11"/>
        <color rgb="FF000000"/>
        <rFont val="Calibri"/>
      </rPr>
      <t xml:space="preserve">
</t>
    </r>
    <r>
      <rPr>
        <sz val="11"/>
        <color rgb="FF000000"/>
        <rFont val="Calibri"/>
      </rPr>
      <t># ls -lL /etc/syslog.conf</t>
    </r>
    <r>
      <rPr>
        <sz val="11"/>
        <color rgb="FF000000"/>
        <rFont val="Calibri"/>
      </rPr>
      <t xml:space="preserve">
</t>
    </r>
    <r>
      <rPr>
        <sz val="11"/>
        <color rgb="FF000000"/>
        <rFont val="Calibri"/>
      </rPr>
      <t>If /etc/syslog.conf or /etc/rsyslog.conf is not group owned by root, sys, bin, or system, this is a finding.</t>
    </r>
  </si>
  <si>
    <t>V-4395</t>
  </si>
  <si>
    <r>
      <rPr>
        <sz val="11"/>
        <rFont val="Calibri"/>
      </rPr>
      <t>The system must only use remote syslog servers (log hosts) that is justified and documented using site-defined procedures.</t>
    </r>
  </si>
  <si>
    <r>
      <rPr>
        <sz val="11"/>
        <color rgb="FF000000"/>
        <rFont val="Calibri"/>
      </rPr>
      <t>Remove or document the referenced undocumented log host.</t>
    </r>
  </si>
  <si>
    <r>
      <rPr>
        <sz val="11"/>
        <color rgb="FF000000"/>
        <rFont val="Calibri"/>
      </rPr>
      <t>If a remote log host is in use and it has not been justified and documented with the IAO, sensitive information could be obtained by unauthorized users without the SA's knowledge.  A remote log host is any host to which the system is sending syslog messages over a network.</t>
    </r>
  </si>
  <si>
    <r>
      <rPr>
        <sz val="11"/>
        <color rgb="FF000000"/>
        <rFont val="Calibri"/>
      </rPr>
      <t>Examine the syslog.conf or rsyslog.conf file for any references to remote log hosts.</t>
    </r>
    <r>
      <rPr>
        <sz val="11"/>
        <color rgb="FF000000"/>
        <rFont val="Calibri"/>
      </rPr>
      <t xml:space="preserve">
</t>
    </r>
    <r>
      <rPr>
        <sz val="11"/>
        <color rgb="FF000000"/>
        <rFont val="Calibri"/>
      </rPr>
      <t># grep -v "^#" /etc/syslog.conf | grep '@'</t>
    </r>
    <r>
      <rPr>
        <sz val="11"/>
        <color rgb="FF000000"/>
        <rFont val="Calibri"/>
      </rPr>
      <t xml:space="preserve">
</t>
    </r>
    <r>
      <rPr>
        <sz val="11"/>
        <color rgb="FF000000"/>
        <rFont val="Calibri"/>
      </rPr>
      <t>Or:</t>
    </r>
    <r>
      <rPr>
        <sz val="11"/>
        <color rgb="FF000000"/>
        <rFont val="Calibri"/>
      </rPr>
      <t xml:space="preserve">
</t>
    </r>
    <r>
      <rPr>
        <sz val="11"/>
        <color rgb="FF000000"/>
        <rFont val="Calibri"/>
      </rPr>
      <t># grep -v "^#" /etc/rsyslog.conf | grep '@'</t>
    </r>
    <r>
      <rPr>
        <sz val="11"/>
        <color rgb="FF000000"/>
        <rFont val="Calibri"/>
      </rPr>
      <t xml:space="preserve">
</t>
    </r>
    <r>
      <rPr>
        <sz val="11"/>
        <color rgb="FF000000"/>
        <rFont val="Calibri"/>
      </rPr>
      <t>Destination locations beginning with an '@' represent log hosts. If the log host name is a local alias such as "loghost", consult the /etc/hosts or other name databases as necessary to obtain the canonical name or address for the log host. Determine if the host referenced is a log host documented using site-defined procedures. If an undocumented log host is referenced, this is a finding.</t>
    </r>
  </si>
  <si>
    <t>V-4397</t>
  </si>
  <si>
    <r>
      <rPr>
        <sz val="11"/>
        <rFont val="Calibri"/>
      </rPr>
      <t>The system must be configured with a default gateway for IPv4 if the system uses IPv4, unless the system is a router.</t>
    </r>
  </si>
  <si>
    <r>
      <rPr>
        <sz val="11"/>
        <color rgb="FF000000"/>
        <rFont val="Calibri"/>
      </rPr>
      <t>Set a default gateway for IPv4.</t>
    </r>
  </si>
  <si>
    <r>
      <rPr>
        <sz val="11"/>
        <color rgb="FF000000"/>
        <rFont val="Calibri"/>
      </rPr>
      <t>If a system has no default gateway defined, the system is at increased risk of man-in-the-middle, monitoring, and Denial of Service attacks.</t>
    </r>
  </si>
  <si>
    <r>
      <rPr>
        <sz val="11"/>
        <color rgb="FF000000"/>
        <rFont val="Calibri"/>
      </rPr>
      <t>Check the system for an IPv4 default route. If the system is a VM host and acts as a router solely for the benefit of its client systems, then this rule is not applicable.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netstat -r |grep default</t>
    </r>
    <r>
      <rPr>
        <sz val="11"/>
        <color rgb="FF000000"/>
        <rFont val="Calibri"/>
      </rPr>
      <t xml:space="preserve">
</t>
    </r>
    <r>
      <rPr>
        <sz val="11"/>
        <color rgb="FF000000"/>
        <rFont val="Calibri"/>
      </rPr>
      <t>If a default route is not defined, this is a finding.</t>
    </r>
  </si>
  <si>
    <t>V-4398</t>
  </si>
  <si>
    <r>
      <rPr>
        <sz val="11"/>
        <rFont val="Calibri"/>
      </rPr>
      <t>A system used for routing must not run other network services or applications.</t>
    </r>
  </si>
  <si>
    <r>
      <rPr>
        <sz val="11"/>
        <color rgb="FF000000"/>
        <rFont val="Calibri"/>
      </rPr>
      <t>Ensure only authorized software is loaded on a designated router. Authorized software will be limited to the most current version of routing protocols and SSH for system administration purposes.</t>
    </r>
  </si>
  <si>
    <r>
      <rPr>
        <sz val="11"/>
        <color rgb="FF000000"/>
        <rFont val="Calibri"/>
      </rPr>
      <t>Installing extraneous software on a system designated as a dedicated router poses a security threat to the system and the network. Should an attacker gain access to the router through the unauthorized software, the entire network is susceptible to malicious activity.</t>
    </r>
  </si>
  <si>
    <r>
      <rPr>
        <sz val="11"/>
        <color rgb="FF000000"/>
        <rFont val="Calibri"/>
      </rPr>
      <t>If the system is a VM host and acts as a router solely for the benefit of its client systems, then this rule is not applicable.</t>
    </r>
    <r>
      <rPr>
        <sz val="11"/>
        <color rgb="FF000000"/>
        <rFont val="Calibri"/>
      </rPr>
      <t xml:space="preserve">
</t>
    </r>
    <r>
      <rPr>
        <sz val="11"/>
        <color rgb="FF000000"/>
        <rFont val="Calibri"/>
      </rPr>
      <t>Check to see if the system is a router:</t>
    </r>
    <r>
      <rPr>
        <sz val="11"/>
        <color rgb="FF000000"/>
        <rFont val="Calibri"/>
      </rPr>
      <t xml:space="preserve">
</t>
    </r>
    <r>
      <rPr>
        <sz val="11"/>
        <color rgb="FF000000"/>
        <rFont val="Calibri"/>
      </rPr>
      <t># chkconfig --list | grep :on | egrep '(ospf|route|bgp|zebra|quagga)'</t>
    </r>
    <r>
      <rPr>
        <sz val="11"/>
        <color rgb="FF000000"/>
        <rFont val="Calibri"/>
      </rPr>
      <t xml:space="preserve">
</t>
    </r>
    <r>
      <rPr>
        <sz val="11"/>
        <color rgb="FF000000"/>
        <rFont val="Calibri"/>
      </rPr>
      <t>If the system is running a routing service, it is a router. If it is not, this is not applicable.</t>
    </r>
    <r>
      <rPr>
        <sz val="11"/>
        <color rgb="FF000000"/>
        <rFont val="Calibri"/>
      </rPr>
      <t xml:space="preserve">
</t>
    </r>
    <r>
      <rPr>
        <sz val="11"/>
        <color rgb="FF000000"/>
        <rFont val="Calibri"/>
      </rPr>
      <t>Check the system for non-routing network services.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netstat -a | grep -i listen</t>
    </r>
    <r>
      <rPr>
        <sz val="11"/>
        <color rgb="FF000000"/>
        <rFont val="Calibri"/>
      </rPr>
      <t xml:space="preserve">
</t>
    </r>
    <r>
      <rPr>
        <sz val="11"/>
        <color rgb="FF000000"/>
        <rFont val="Calibri"/>
      </rPr>
      <t># ps -ef</t>
    </r>
    <r>
      <rPr>
        <sz val="11"/>
        <color rgb="FF000000"/>
        <rFont val="Calibri"/>
      </rPr>
      <t xml:space="preserve">
</t>
    </r>
    <r>
      <rPr>
        <sz val="11"/>
        <color rgb="FF000000"/>
        <rFont val="Calibri"/>
      </rPr>
      <t>If non-routing services, including Web servers, file servers, DNS servers, or applications servers, but excluding management services such as SSH and SNMP, are running on the system, this is a finding.</t>
    </r>
  </si>
  <si>
    <t>V-4399</t>
  </si>
  <si>
    <r>
      <rPr>
        <sz val="11"/>
        <rFont val="Calibri"/>
      </rPr>
      <t>The system must not use UDP for NIS/NIS+.</t>
    </r>
  </si>
  <si>
    <r>
      <rPr>
        <sz val="11"/>
        <color rgb="FF000000"/>
        <rFont val="Calibri"/>
      </rPr>
      <t>Configure the system to not use UDP for NIS and NIS+. Consult vendor documentation for the required procedure.</t>
    </r>
  </si>
  <si>
    <r>
      <rPr>
        <sz val="11"/>
        <color rgb="FF000000"/>
        <rFont val="Calibri"/>
      </rPr>
      <t>Implementing Network Information Service (NIS) or NIS+ under UDP may make the system more susceptible to a Denial of Service attack and does not provide the same quality of service as TCP.</t>
    </r>
  </si>
  <si>
    <r>
      <rPr>
        <sz val="11"/>
        <color rgb="FF000000"/>
        <rFont val="Calibri"/>
      </rPr>
      <t>If the system does not use NIS or NIS+, this is not applicable.</t>
    </r>
    <r>
      <rPr>
        <sz val="11"/>
        <color rgb="FF000000"/>
        <rFont val="Calibri"/>
      </rPr>
      <t xml:space="preserve">
</t>
    </r>
    <r>
      <rPr>
        <sz val="11"/>
        <color rgb="FF000000"/>
        <rFont val="Calibri"/>
      </rPr>
      <t>Check if NIS or NIS+ is implemented using UDP.</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rpcinfo -p | grep yp | grep udp</t>
    </r>
    <r>
      <rPr>
        <sz val="11"/>
        <color rgb="FF000000"/>
        <rFont val="Calibri"/>
      </rPr>
      <t xml:space="preserve">
</t>
    </r>
    <r>
      <rPr>
        <sz val="11"/>
        <color rgb="FF000000"/>
        <rFont val="Calibri"/>
      </rPr>
      <t>If NIS or NIS+ is implemented using UDP, this is a finding.</t>
    </r>
  </si>
  <si>
    <t>V-4427</t>
  </si>
  <si>
    <r>
      <rPr>
        <sz val="11"/>
        <rFont val="Calibri"/>
      </rPr>
      <t>All .rhosts, .shosts, or host.equiv files must only contain trusted host-user pairs.</t>
    </r>
  </si>
  <si>
    <r>
      <rPr>
        <sz val="11"/>
        <color rgb="FF000000"/>
        <rFont val="Calibri"/>
      </rPr>
      <t>If possible, remove the .rhosts, .shosts, hosts.equiv, and shosts.equiv files. If the files are required, remove any content from the files except for necessary host-user pairs.</t>
    </r>
  </si>
  <si>
    <r>
      <rPr>
        <sz val="11"/>
        <color rgb="FF000000"/>
        <rFont val="Calibri"/>
      </rPr>
      <t>If these files are not properly configured, they could allow malicious access by unknown malicious users from untrusted hosts who could compromise the system.</t>
    </r>
  </si>
  <si>
    <r>
      <rPr>
        <sz val="11"/>
        <color rgb="FF000000"/>
        <rFont val="Calibri"/>
      </rPr>
      <t>Locate and examine all r-commands access control files.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find / -name .rhosts</t>
    </r>
    <r>
      <rPr>
        <sz val="11"/>
        <color rgb="FF000000"/>
        <rFont val="Calibri"/>
      </rPr>
      <t xml:space="preserve">
</t>
    </r>
    <r>
      <rPr>
        <sz val="11"/>
        <color rgb="FF000000"/>
        <rFont val="Calibri"/>
      </rPr>
      <t># more /&lt;directorylocation&gt;/.rhosts</t>
    </r>
    <r>
      <rPr>
        <sz val="11"/>
        <color rgb="FF000000"/>
        <rFont val="Calibri"/>
      </rPr>
      <t xml:space="preserve">
</t>
    </r>
    <r>
      <rPr>
        <sz val="11"/>
        <color rgb="FF000000"/>
        <rFont val="Calibri"/>
      </rPr>
      <t># find / -name .shosts</t>
    </r>
    <r>
      <rPr>
        <sz val="11"/>
        <color rgb="FF000000"/>
        <rFont val="Calibri"/>
      </rPr>
      <t xml:space="preserve">
</t>
    </r>
    <r>
      <rPr>
        <sz val="11"/>
        <color rgb="FF000000"/>
        <rFont val="Calibri"/>
      </rPr>
      <t># more /&lt;directorylocation&gt;/.shosts</t>
    </r>
    <r>
      <rPr>
        <sz val="11"/>
        <color rgb="FF000000"/>
        <rFont val="Calibri"/>
      </rPr>
      <t xml:space="preserve">
</t>
    </r>
    <r>
      <rPr>
        <sz val="11"/>
        <color rgb="FF000000"/>
        <rFont val="Calibri"/>
      </rPr>
      <t># find / -name hosts.equiv</t>
    </r>
    <r>
      <rPr>
        <sz val="11"/>
        <color rgb="FF000000"/>
        <rFont val="Calibri"/>
      </rPr>
      <t xml:space="preserve">
</t>
    </r>
    <r>
      <rPr>
        <sz val="11"/>
        <color rgb="FF000000"/>
        <rFont val="Calibri"/>
      </rPr>
      <t># more /&lt;directorylocation&gt;/hosts.equiv</t>
    </r>
    <r>
      <rPr>
        <sz val="11"/>
        <color rgb="FF000000"/>
        <rFont val="Calibri"/>
      </rPr>
      <t xml:space="preserve">
</t>
    </r>
    <r>
      <rPr>
        <sz val="11"/>
        <color rgb="FF000000"/>
        <rFont val="Calibri"/>
      </rPr>
      <t># find / -name shosts.equiv</t>
    </r>
    <r>
      <rPr>
        <sz val="11"/>
        <color rgb="FF000000"/>
        <rFont val="Calibri"/>
      </rPr>
      <t xml:space="preserve">
</t>
    </r>
    <r>
      <rPr>
        <sz val="11"/>
        <color rgb="FF000000"/>
        <rFont val="Calibri"/>
      </rPr>
      <t># more /&lt;directorylocation&gt;/shosts.equiv</t>
    </r>
    <r>
      <rPr>
        <sz val="11"/>
        <color rgb="FF000000"/>
        <rFont val="Calibri"/>
      </rPr>
      <t xml:space="preserve">
</t>
    </r>
    <r>
      <rPr>
        <sz val="11"/>
        <color rgb="FF000000"/>
        <rFont val="Calibri"/>
      </rPr>
      <t>If any .rhosts, .shosts, hosts.equiv, or shosts.equiv file contains other than host-user pairs, this is a finding.</t>
    </r>
  </si>
  <si>
    <t>V-4428</t>
  </si>
  <si>
    <r>
      <rPr>
        <sz val="11"/>
        <rFont val="Calibri"/>
      </rPr>
      <t>All .rhosts, .shosts, .netrc, or hosts.equiv files must be accessible by only root or the owner.</t>
    </r>
  </si>
  <si>
    <r>
      <rPr>
        <sz val="11"/>
        <color rgb="FF000000"/>
        <rFont val="Calibri"/>
      </rPr>
      <t>Ensure the permission for these files is set to 600 or more restrictive and their owner is root or the same as the owner of the home directory in which they reside.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chmod 600 /etc/hosts.equiv</t>
    </r>
    <r>
      <rPr>
        <sz val="11"/>
        <color rgb="FF000000"/>
        <rFont val="Calibri"/>
      </rPr>
      <t xml:space="preserve">
</t>
    </r>
    <r>
      <rPr>
        <sz val="11"/>
        <color rgb="FF000000"/>
        <rFont val="Calibri"/>
      </rPr>
      <t># chmod 600 /etc/ssh/shosts.equiv</t>
    </r>
    <r>
      <rPr>
        <sz val="11"/>
        <color rgb="FF000000"/>
        <rFont val="Calibri"/>
      </rPr>
      <t xml:space="preserve">
</t>
    </r>
    <r>
      <rPr>
        <sz val="11"/>
        <color rgb="FF000000"/>
        <rFont val="Calibri"/>
      </rPr>
      <t># chown root /etc/hosts.equiv</t>
    </r>
    <r>
      <rPr>
        <sz val="11"/>
        <color rgb="FF000000"/>
        <rFont val="Calibri"/>
      </rPr>
      <t xml:space="preserve">
</t>
    </r>
    <r>
      <rPr>
        <sz val="11"/>
        <color rgb="FF000000"/>
        <rFont val="Calibri"/>
      </rPr>
      <t># chown root /etc/ssh/shosts.equiv</t>
    </r>
    <r>
      <rPr>
        <sz val="11"/>
        <color rgb="FF000000"/>
        <rFont val="Calibri"/>
      </rPr>
      <t xml:space="preserve">
</t>
    </r>
    <r>
      <rPr>
        <sz val="11"/>
        <color rgb="FF000000"/>
        <rFont val="Calibri"/>
      </rPr>
      <t># find / -name .rhosts</t>
    </r>
    <r>
      <rPr>
        <sz val="11"/>
        <color rgb="FF000000"/>
        <rFont val="Calibri"/>
      </rPr>
      <t xml:space="preserve">
</t>
    </r>
    <r>
      <rPr>
        <sz val="11"/>
        <color rgb="FF000000"/>
        <rFont val="Calibri"/>
      </rPr>
      <t># chmod 600 /&lt;home directory&gt;/.rhosts</t>
    </r>
    <r>
      <rPr>
        <sz val="11"/>
        <color rgb="FF000000"/>
        <rFont val="Calibri"/>
      </rPr>
      <t xml:space="preserve">
</t>
    </r>
    <r>
      <rPr>
        <sz val="11"/>
        <color rgb="FF000000"/>
        <rFont val="Calibri"/>
      </rPr>
      <t># chown &lt;home directory owner&gt; &lt;home directory&gt;/.rhosts</t>
    </r>
    <r>
      <rPr>
        <sz val="11"/>
        <color rgb="FF000000"/>
        <rFont val="Calibri"/>
      </rPr>
      <t xml:space="preserve">
</t>
    </r>
    <r>
      <rPr>
        <sz val="11"/>
        <color rgb="FF000000"/>
        <rFont val="Calibri"/>
      </rPr>
      <t># find / -name .shosts</t>
    </r>
    <r>
      <rPr>
        <sz val="11"/>
        <color rgb="FF000000"/>
        <rFont val="Calibri"/>
      </rPr>
      <t xml:space="preserve">
</t>
    </r>
    <r>
      <rPr>
        <sz val="11"/>
        <color rgb="FF000000"/>
        <rFont val="Calibri"/>
      </rPr>
      <t># chmod 600 &lt;directory location&gt;/.shosts</t>
    </r>
    <r>
      <rPr>
        <sz val="11"/>
        <color rgb="FF000000"/>
        <rFont val="Calibri"/>
      </rPr>
      <t xml:space="preserve">
</t>
    </r>
    <r>
      <rPr>
        <sz val="11"/>
        <color rgb="FF000000"/>
        <rFont val="Calibri"/>
      </rPr>
      <t># chown &lt;home directory owner&gt; &lt;home directory&gt;/.shosts</t>
    </r>
    <r>
      <rPr>
        <sz val="11"/>
        <color rgb="FF000000"/>
        <rFont val="Calibri"/>
      </rPr>
      <t xml:space="preserve">
</t>
    </r>
    <r>
      <rPr>
        <sz val="11"/>
        <color rgb="FF000000"/>
        <rFont val="Calibri"/>
      </rPr>
      <t># find / -name .netrc</t>
    </r>
    <r>
      <rPr>
        <sz val="11"/>
        <color rgb="FF000000"/>
        <rFont val="Calibri"/>
      </rPr>
      <t xml:space="preserve">
</t>
    </r>
    <r>
      <rPr>
        <sz val="11"/>
        <color rgb="FF000000"/>
        <rFont val="Calibri"/>
      </rPr>
      <t># chmod 600 &lt;directory location&gt;/.netrc</t>
    </r>
    <r>
      <rPr>
        <sz val="11"/>
        <color rgb="FF000000"/>
        <rFont val="Calibri"/>
      </rPr>
      <t xml:space="preserve">
</t>
    </r>
    <r>
      <rPr>
        <sz val="11"/>
        <color rgb="FF000000"/>
        <rFont val="Calibri"/>
      </rPr>
      <t># chown &lt;home directory owner&gt; &lt;home directory&gt;/.netrc</t>
    </r>
  </si>
  <si>
    <r>
      <rPr>
        <sz val="11"/>
        <color rgb="FF000000"/>
        <rFont val="Calibri"/>
      </rPr>
      <t>If these files are accessible by users other than root or the owner, they could be used by a malicious user to set up a system compromise.</t>
    </r>
  </si>
  <si>
    <r>
      <rPr>
        <sz val="11"/>
        <color rgb="FF000000"/>
        <rFont val="Calibri"/>
      </rPr>
      <t>Procedure:</t>
    </r>
    <r>
      <rPr>
        <sz val="11"/>
        <color rgb="FF000000"/>
        <rFont val="Calibri"/>
      </rPr>
      <t xml:space="preserve">
</t>
    </r>
    <r>
      <rPr>
        <sz val="11"/>
        <color rgb="FF000000"/>
        <rFont val="Calibri"/>
      </rPr>
      <t># ls -l /etc/hosts.equiv</t>
    </r>
    <r>
      <rPr>
        <sz val="11"/>
        <color rgb="FF000000"/>
        <rFont val="Calibri"/>
      </rPr>
      <t xml:space="preserve">
</t>
    </r>
    <r>
      <rPr>
        <sz val="11"/>
        <color rgb="FF000000"/>
        <rFont val="Calibri"/>
      </rPr>
      <t># ls -l /etc/ssh/shosts.equiv</t>
    </r>
    <r>
      <rPr>
        <sz val="11"/>
        <color rgb="FF000000"/>
        <rFont val="Calibri"/>
      </rPr>
      <t xml:space="preserve">
</t>
    </r>
    <r>
      <rPr>
        <sz val="11"/>
        <color rgb="FF000000"/>
        <rFont val="Calibri"/>
      </rPr>
      <t># find / -name .rhosts</t>
    </r>
    <r>
      <rPr>
        <sz val="11"/>
        <color rgb="FF000000"/>
        <rFont val="Calibri"/>
      </rPr>
      <t xml:space="preserve">
</t>
    </r>
    <r>
      <rPr>
        <sz val="11"/>
        <color rgb="FF000000"/>
        <rFont val="Calibri"/>
      </rPr>
      <t># ls -al &lt;home directory&gt;/.rhosts</t>
    </r>
    <r>
      <rPr>
        <sz val="11"/>
        <color rgb="FF000000"/>
        <rFont val="Calibri"/>
      </rPr>
      <t xml:space="preserve">
</t>
    </r>
    <r>
      <rPr>
        <sz val="11"/>
        <color rgb="FF000000"/>
        <rFont val="Calibri"/>
      </rPr>
      <t># find / -name .shosts</t>
    </r>
    <r>
      <rPr>
        <sz val="11"/>
        <color rgb="FF000000"/>
        <rFont val="Calibri"/>
      </rPr>
      <t xml:space="preserve">
</t>
    </r>
    <r>
      <rPr>
        <sz val="11"/>
        <color rgb="FF000000"/>
        <rFont val="Calibri"/>
      </rPr>
      <t># ls -al &lt;home directory&gt;/.shosts</t>
    </r>
    <r>
      <rPr>
        <sz val="11"/>
        <color rgb="FF000000"/>
        <rFont val="Calibri"/>
      </rPr>
      <t xml:space="preserve">
</t>
    </r>
    <r>
      <rPr>
        <sz val="11"/>
        <color rgb="FF000000"/>
        <rFont val="Calibri"/>
      </rPr>
      <t># find / -name .netrc</t>
    </r>
    <r>
      <rPr>
        <sz val="11"/>
        <color rgb="FF000000"/>
        <rFont val="Calibri"/>
      </rPr>
      <t xml:space="preserve">
</t>
    </r>
    <r>
      <rPr>
        <sz val="11"/>
        <color rgb="FF000000"/>
        <rFont val="Calibri"/>
      </rPr>
      <t># ls -al &lt;home directory&gt;/.netrc</t>
    </r>
    <r>
      <rPr>
        <sz val="11"/>
        <color rgb="FF000000"/>
        <rFont val="Calibri"/>
      </rPr>
      <t xml:space="preserve">
</t>
    </r>
    <r>
      <rPr>
        <sz val="11"/>
        <color rgb="FF000000"/>
        <rFont val="Calibri"/>
      </rPr>
      <t>If the .rhosts, .shosts, hosts.equiv, or shosts.equiv files have permissions greater than 600, then this is a finding.</t>
    </r>
    <r>
      <rPr>
        <sz val="11"/>
        <color rgb="FF000000"/>
        <rFont val="Calibri"/>
      </rPr>
      <t xml:space="preserve">
</t>
    </r>
    <r>
      <rPr>
        <sz val="11"/>
        <color rgb="FF000000"/>
        <rFont val="Calibri"/>
      </rPr>
      <t>If the /etc/hosts.equiv, or /etc/ssh/shosts.equiv files are not owned by root, this is a finding.</t>
    </r>
    <r>
      <rPr>
        <sz val="11"/>
        <color rgb="FF000000"/>
        <rFont val="Calibri"/>
      </rPr>
      <t xml:space="preserve">
</t>
    </r>
    <r>
      <rPr>
        <sz val="11"/>
        <color rgb="FF000000"/>
        <rFont val="Calibri"/>
      </rPr>
      <t>Any .rhosts, .shosts and .netrc files outside of home directories have no meaning and are not subject to this rule</t>
    </r>
    <r>
      <rPr>
        <sz val="11"/>
        <color rgb="FF000000"/>
        <rFont val="Calibri"/>
      </rPr>
      <t xml:space="preserve">
</t>
    </r>
    <r>
      <rPr>
        <sz val="11"/>
        <color rgb="FF000000"/>
        <rFont val="Calibri"/>
      </rPr>
      <t>If the ~/.rhosts or ~/.shosts are not owned by the owner of the home directory where they are immediately located or by root, this is a finding.</t>
    </r>
  </si>
  <si>
    <t>V-4430</t>
  </si>
  <si>
    <r>
      <rPr>
        <sz val="11"/>
        <rFont val="Calibri"/>
      </rPr>
      <t>The cron.deny file must be owned by root, bin, or sys.</t>
    </r>
  </si>
  <si>
    <r>
      <rPr>
        <sz val="11"/>
        <color rgb="FF000000"/>
        <rFont val="Calibri"/>
      </rPr>
      <t># chown root /etc/cron.deny</t>
    </r>
  </si>
  <si>
    <r>
      <rPr>
        <sz val="11"/>
        <color rgb="FF000000"/>
        <rFont val="Calibri"/>
      </rPr>
      <t>Cron daemon control files restrict the scheduling of automated tasks and must be protected.</t>
    </r>
  </si>
  <si>
    <r>
      <rPr>
        <sz val="11"/>
        <color rgb="FF000000"/>
        <rFont val="Calibri"/>
      </rPr>
      <t># ls -lL /etc/cron.deny</t>
    </r>
    <r>
      <rPr>
        <sz val="11"/>
        <color rgb="FF000000"/>
        <rFont val="Calibri"/>
      </rPr>
      <t xml:space="preserve">
</t>
    </r>
    <r>
      <rPr>
        <sz val="11"/>
        <color rgb="FF000000"/>
        <rFont val="Calibri"/>
      </rPr>
      <t>If the cron.deny file is not owned by root, sys, or bin, this is a finding.</t>
    </r>
  </si>
  <si>
    <t>V-4687</t>
  </si>
  <si>
    <r>
      <rPr>
        <sz val="11"/>
        <rFont val="Calibri"/>
      </rPr>
      <t>The rsh daemon must not be running.</t>
    </r>
  </si>
  <si>
    <r>
      <rPr>
        <sz val="11"/>
        <color rgb="FF000000"/>
        <rFont val="Calibri"/>
      </rPr>
      <t>Edit /etc/xinetd.d/rsh and set "disable=yes".</t>
    </r>
  </si>
  <si>
    <r>
      <rPr>
        <sz val="11"/>
        <color rgb="FF000000"/>
        <rFont val="Calibri"/>
      </rPr>
      <t>The rshd process provides a typically unencrypted, host-authenticated remote access service.  SSH should be used in place of this service.</t>
    </r>
  </si>
  <si>
    <r>
      <rPr>
        <sz val="11"/>
        <color rgb="FF000000"/>
        <rFont val="Calibri"/>
      </rPr>
      <t>Check to see if rshd is configured to run on startup.</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grep disable /etc/xinetd.d/rsh</t>
    </r>
    <r>
      <rPr>
        <sz val="11"/>
        <color rgb="FF000000"/>
        <rFont val="Calibri"/>
      </rPr>
      <t xml:space="preserve">
</t>
    </r>
    <r>
      <rPr>
        <sz val="11"/>
        <color rgb="FF000000"/>
        <rFont val="Calibri"/>
      </rPr>
      <t>If /etc/xinetd.d/rsh exists and rsh is found to be enabled, this is a finding.</t>
    </r>
  </si>
  <si>
    <t>V-4688</t>
  </si>
  <si>
    <r>
      <rPr>
        <sz val="11"/>
        <rFont val="Calibri"/>
      </rPr>
      <t>The rexec daemon must not be running.</t>
    </r>
  </si>
  <si>
    <r>
      <rPr>
        <sz val="11"/>
        <color rgb="FF000000"/>
        <rFont val="Calibri"/>
      </rPr>
      <t>Edit /etc/xinetd.d/rexec and set "disable=yes"</t>
    </r>
  </si>
  <si>
    <r>
      <rPr>
        <sz val="11"/>
        <color rgb="FF000000"/>
        <rFont val="Calibri"/>
      </rPr>
      <t>The rexecd process provides a typically unencrypted, host-authenticated remote access service.  SSH should be used in place of this service.</t>
    </r>
  </si>
  <si>
    <r>
      <rPr>
        <sz val="11"/>
        <color rgb="FF000000"/>
        <rFont val="Calibri"/>
      </rPr>
      <t># grep disable /etc/xinetd.d/rexec</t>
    </r>
    <r>
      <rPr>
        <sz val="11"/>
        <color rgb="FF000000"/>
        <rFont val="Calibri"/>
      </rPr>
      <t xml:space="preserve">
</t>
    </r>
    <r>
      <rPr>
        <sz val="11"/>
        <color rgb="FF000000"/>
        <rFont val="Calibri"/>
      </rPr>
      <t>If the service file exists and is not disabled, this is a finding.</t>
    </r>
  </si>
  <si>
    <t>V-4689</t>
  </si>
  <si>
    <r>
      <rPr>
        <sz val="11"/>
        <rFont val="Calibri"/>
      </rPr>
      <t>The SMTP service must be an up-to-date version.</t>
    </r>
  </si>
  <si>
    <r>
      <rPr>
        <sz val="11"/>
        <color rgb="FF000000"/>
        <rFont val="Calibri"/>
      </rPr>
      <t>Obtain and install a newer version of the SMTP service software (sendmail or Postfix) from RedHat.</t>
    </r>
  </si>
  <si>
    <r>
      <rPr>
        <sz val="11"/>
        <color rgb="FF000000"/>
        <rFont val="Calibri"/>
      </rPr>
      <t>The SMTP service version on the system must be current to avoid exposing vulnerabilities present in unpatched versions.</t>
    </r>
  </si>
  <si>
    <r>
      <rPr>
        <sz val="11"/>
        <color rgb="FF000000"/>
        <rFont val="Calibri"/>
      </rPr>
      <t>Determine the version of the SMTP service software.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#rpm -q sendmail</t>
    </r>
    <r>
      <rPr>
        <sz val="11"/>
        <color rgb="FF000000"/>
        <rFont val="Calibri"/>
      </rPr>
      <t xml:space="preserve">
</t>
    </r>
    <r>
      <rPr>
        <sz val="11"/>
        <color rgb="FF000000"/>
        <rFont val="Calibri"/>
      </rPr>
      <t>RedHat sendmail 8.13.8-8 is the latest required version.</t>
    </r>
    <r>
      <rPr>
        <sz val="11"/>
        <color rgb="FF000000"/>
        <rFont val="Calibri"/>
      </rPr>
      <t xml:space="preserve">
</t>
    </r>
    <r>
      <rPr>
        <sz val="11"/>
        <color rgb="FF000000"/>
        <rFont val="Calibri"/>
      </rPr>
      <t>If the RedHat sendmail is installed and the version is not at least 8.13.8-8, this is a finding.</t>
    </r>
    <r>
      <rPr>
        <sz val="11"/>
        <color rgb="FF000000"/>
        <rFont val="Calibri"/>
      </rPr>
      <t xml:space="preserve">
</t>
    </r>
    <r>
      <rPr>
        <sz val="11"/>
        <color rgb="FF000000"/>
        <rFont val="Calibri"/>
      </rPr>
      <t>#rpm -q postfix</t>
    </r>
    <r>
      <rPr>
        <sz val="11"/>
        <color rgb="FF000000"/>
        <rFont val="Calibri"/>
      </rPr>
      <t xml:space="preserve">
</t>
    </r>
    <r>
      <rPr>
        <sz val="11"/>
        <color rgb="FF000000"/>
        <rFont val="Calibri"/>
      </rPr>
      <t>RedHat postfix-2.3.3-6-el5 is the latest required version.</t>
    </r>
    <r>
      <rPr>
        <sz val="11"/>
        <color rgb="FF000000"/>
        <rFont val="Calibri"/>
      </rPr>
      <t xml:space="preserve">
</t>
    </r>
    <r>
      <rPr>
        <sz val="11"/>
        <color rgb="FF000000"/>
        <rFont val="Calibri"/>
      </rPr>
      <t>If the postfix is installed and the version is not at least postfix-2.3.3-6-el5, this is a finding.</t>
    </r>
  </si>
  <si>
    <t>V-4690</t>
  </si>
  <si>
    <r>
      <rPr>
        <sz val="11"/>
        <rFont val="Calibri"/>
      </rPr>
      <t>The sendmail server must have the debug feature disabled.</t>
    </r>
  </si>
  <si>
    <r>
      <rPr>
        <sz val="11"/>
        <color rgb="FF000000"/>
        <rFont val="Calibri"/>
      </rPr>
      <t>Debug mode is a feature present in older versions of sendmail which, if not disabled, may allow an attacker to gain access to a system through the sendmail service.</t>
    </r>
  </si>
  <si>
    <r>
      <rPr>
        <sz val="11"/>
        <color rgb="FF000000"/>
        <rFont val="Calibri"/>
      </rPr>
      <t>Check for an enabled "debug" command provided by the SMTP service.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telnet localhost 25</t>
    </r>
    <r>
      <rPr>
        <sz val="11"/>
        <color rgb="FF000000"/>
        <rFont val="Calibri"/>
      </rPr>
      <t xml:space="preserve">
</t>
    </r>
    <r>
      <rPr>
        <sz val="11"/>
        <color rgb="FF000000"/>
        <rFont val="Calibri"/>
      </rPr>
      <t>debug</t>
    </r>
    <r>
      <rPr>
        <sz val="11"/>
        <color rgb="FF000000"/>
        <rFont val="Calibri"/>
      </rPr>
      <t xml:space="preserve">
</t>
    </r>
    <r>
      <rPr>
        <sz val="11"/>
        <color rgb="FF000000"/>
        <rFont val="Calibri"/>
      </rPr>
      <t>If the command does not return a 500 error code of "command unrecognized" or a 550 error code of "access denied", this is a finding.</t>
    </r>
    <r>
      <rPr>
        <sz val="11"/>
        <color rgb="FF000000"/>
        <rFont val="Calibri"/>
      </rPr>
      <t xml:space="preserve">
</t>
    </r>
    <r>
      <rPr>
        <sz val="11"/>
        <color rgb="FF000000"/>
        <rFont val="Calibri"/>
      </rPr>
      <t>The RHEL distribution ships with sendmail Version 8.13.8 which is not vulnerable. This should never be a finding.</t>
    </r>
  </si>
  <si>
    <t>V-4691</t>
  </si>
  <si>
    <r>
      <rPr>
        <sz val="11"/>
        <rFont val="Calibri"/>
      </rPr>
      <t>The SMTP service must not have a uudecode alias active.</t>
    </r>
  </si>
  <si>
    <r>
      <rPr>
        <sz val="11"/>
        <color rgb="FF000000"/>
        <rFont val="Calibri"/>
      </rPr>
      <t>Disable mail aliases for decode and uudecode. If the /etc/aliases or /usr/lib/aliases (mail alias) file contains entries for these programs, remove them or disable them by placing "#" at the beginning of the line, and then executing the new aliases command. For more information on mail aliases, refer to the man page for aliases. Disabled aliases would be similar to these examples:</t>
    </r>
    <r>
      <rPr>
        <sz val="11"/>
        <color rgb="FF000000"/>
        <rFont val="Calibri"/>
      </rPr>
      <t xml:space="preserve">
</t>
    </r>
    <r>
      <rPr>
        <sz val="11"/>
        <color rgb="FF000000"/>
        <rFont val="Calibri"/>
      </rPr>
      <t># decode: |/usr/bin/uudecode</t>
    </r>
    <r>
      <rPr>
        <sz val="11"/>
        <color rgb="FF000000"/>
        <rFont val="Calibri"/>
      </rPr>
      <t xml:space="preserve">
</t>
    </r>
    <r>
      <rPr>
        <sz val="11"/>
        <color rgb="FF000000"/>
        <rFont val="Calibri"/>
      </rPr>
      <t># uudecode: |/usr/bin/uuencode -d</t>
    </r>
  </si>
  <si>
    <r>
      <rPr>
        <sz val="11"/>
        <color rgb="FF000000"/>
        <rFont val="Calibri"/>
      </rPr>
      <t>A common configuration for older Mail Transfer Agents (MTAs) is to include an alias for the decode user. All mail sent to this user is sent to the uudecode program, which automatically converts and stores files. By sending mail to the decode or the uudecode aliases present on some systems, a remote attacker may be able to create or overwrite files on the remote host. This could possibly be used to gain remote access.</t>
    </r>
  </si>
  <si>
    <r>
      <rPr>
        <sz val="11"/>
        <color rgb="FF000000"/>
        <rFont val="Calibri"/>
      </rPr>
      <t>Check the SMTP service for an active "decode" command.</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telnet localhost 25</t>
    </r>
    <r>
      <rPr>
        <sz val="11"/>
        <color rgb="FF000000"/>
        <rFont val="Calibri"/>
      </rPr>
      <t xml:space="preserve">
</t>
    </r>
    <r>
      <rPr>
        <sz val="11"/>
        <color rgb="FF000000"/>
        <rFont val="Calibri"/>
      </rPr>
      <t>decode</t>
    </r>
    <r>
      <rPr>
        <sz val="11"/>
        <color rgb="FF000000"/>
        <rFont val="Calibri"/>
      </rPr>
      <t xml:space="preserve">
</t>
    </r>
    <r>
      <rPr>
        <sz val="11"/>
        <color rgb="FF000000"/>
        <rFont val="Calibri"/>
      </rPr>
      <t>If the command does not return a 500 error code of "command unrecognized", this is a finding.</t>
    </r>
  </si>
  <si>
    <t>V-4692</t>
  </si>
  <si>
    <r>
      <rPr>
        <sz val="11"/>
        <rFont val="Calibri"/>
      </rPr>
      <t>The SMTP service must not have the EXPN feature active.</t>
    </r>
  </si>
  <si>
    <r>
      <rPr>
        <sz val="11"/>
        <color rgb="FF000000"/>
        <rFont val="Calibri"/>
      </rPr>
      <t>Rebuild /etc/mail/sendmail.cf with the "noexpn" Privacy Flag set.</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Edit /etc/mail/sendmail.mc resetting the Privacy Flags to the default:</t>
    </r>
    <r>
      <rPr>
        <sz val="11"/>
        <color rgb="FF000000"/>
        <rFont val="Calibri"/>
      </rPr>
      <t xml:space="preserve">
</t>
    </r>
    <r>
      <rPr>
        <sz val="11"/>
        <color rgb="FF000000"/>
        <rFont val="Calibri"/>
      </rPr>
      <t>define('confPRIVACYFLAGS', 'authwarnings,novrfy,noexpn,restrictqrun')dnl</t>
    </r>
    <r>
      <rPr>
        <sz val="11"/>
        <color rgb="FF000000"/>
        <rFont val="Calibri"/>
      </rPr>
      <t xml:space="preserve">
</t>
    </r>
    <r>
      <rPr>
        <sz val="11"/>
        <color rgb="FF000000"/>
        <rFont val="Calibri"/>
      </rPr>
      <t>Rebuild the sendmail.cf file with:</t>
    </r>
    <r>
      <rPr>
        <sz val="11"/>
        <color rgb="FF000000"/>
        <rFont val="Calibri"/>
      </rPr>
      <t xml:space="preserve">
</t>
    </r>
    <r>
      <rPr>
        <sz val="11"/>
        <color rgb="FF000000"/>
        <rFont val="Calibri"/>
      </rPr>
      <t># make -C /etc/mail</t>
    </r>
    <r>
      <rPr>
        <sz val="11"/>
        <color rgb="FF000000"/>
        <rFont val="Calibri"/>
      </rPr>
      <t xml:space="preserve">
</t>
    </r>
    <r>
      <rPr>
        <sz val="11"/>
        <color rgb="FF000000"/>
        <rFont val="Calibri"/>
      </rPr>
      <t>Restart the sendmail service.</t>
    </r>
    <r>
      <rPr>
        <sz val="11"/>
        <color rgb="FF000000"/>
        <rFont val="Calibri"/>
      </rPr>
      <t xml:space="preserve">
</t>
    </r>
    <r>
      <rPr>
        <sz val="11"/>
        <color rgb="FF000000"/>
        <rFont val="Calibri"/>
      </rPr>
      <t># service sendmail restart</t>
    </r>
  </si>
  <si>
    <r>
      <rPr>
        <sz val="11"/>
        <color rgb="FF000000"/>
        <rFont val="Calibri"/>
      </rPr>
      <t>The SMTP EXPN function allows an attacker to determine if an account exists on a system, providing significant assistance to a brute force attack on user accounts. EXPN may also provide additional information concerning users on the system, such as the full names of account owners.</t>
    </r>
  </si>
  <si>
    <r>
      <rPr>
        <sz val="11"/>
        <color rgb="FF000000"/>
        <rFont val="Calibri"/>
      </rPr>
      <t>This vulnerability is applicable only to sendmail. If Postfix is the SMTP service for the system this will never be a finding.</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Determine if EXPN is disabled.</t>
    </r>
    <r>
      <rPr>
        <sz val="11"/>
        <color rgb="FF000000"/>
        <rFont val="Calibri"/>
      </rPr>
      <t xml:space="preserve">
</t>
    </r>
    <r>
      <rPr>
        <sz val="11"/>
        <color rgb="FF000000"/>
        <rFont val="Calibri"/>
      </rPr>
      <t># grep -v "^#" /etc/mail/sendmail.cf |grep -i PrivacyOptions</t>
    </r>
    <r>
      <rPr>
        <sz val="11"/>
        <color rgb="FF000000"/>
        <rFont val="Calibri"/>
      </rPr>
      <t xml:space="preserve">
</t>
    </r>
    <r>
      <rPr>
        <sz val="11"/>
        <color rgb="FF000000"/>
        <rFont val="Calibri"/>
      </rPr>
      <t>If nothing is returned or the returned line does not contain "noexpn", this is a finding.</t>
    </r>
  </si>
  <si>
    <t>V-4693</t>
  </si>
  <si>
    <r>
      <rPr>
        <sz val="11"/>
        <rFont val="Calibri"/>
      </rPr>
      <t>The SMTP service must not have the Verify (VRFY) feature active.</t>
    </r>
  </si>
  <si>
    <r>
      <rPr>
        <sz val="11"/>
        <color rgb="FF000000"/>
        <rFont val="Calibri"/>
      </rPr>
      <t xml:space="preserve">Add the "novrfy" flag to your sendmail in /etc/mail/sendmail.cf. </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Edit the definition of "confPRIVACY_FLAGS" in /etc/mail/sendmail.mc to include "novrfy".</t>
    </r>
    <r>
      <rPr>
        <sz val="11"/>
        <color rgb="FF000000"/>
        <rFont val="Calibri"/>
      </rPr>
      <t xml:space="preserve">
</t>
    </r>
    <r>
      <rPr>
        <sz val="11"/>
        <color rgb="FF000000"/>
        <rFont val="Calibri"/>
      </rPr>
      <t>Rebuild the sendmail.cf file with:</t>
    </r>
    <r>
      <rPr>
        <sz val="11"/>
        <color rgb="FF000000"/>
        <rFont val="Calibri"/>
      </rPr>
      <t xml:space="preserve">
</t>
    </r>
    <r>
      <rPr>
        <sz val="11"/>
        <color rgb="FF000000"/>
        <rFont val="Calibri"/>
      </rPr>
      <t># make -C /etc/mail</t>
    </r>
    <r>
      <rPr>
        <sz val="11"/>
        <color rgb="FF000000"/>
        <rFont val="Calibri"/>
      </rPr>
      <t xml:space="preserve">
</t>
    </r>
    <r>
      <rPr>
        <sz val="11"/>
        <color rgb="FF000000"/>
        <rFont val="Calibri"/>
      </rPr>
      <t>Restart the sendmail service.</t>
    </r>
    <r>
      <rPr>
        <sz val="11"/>
        <color rgb="FF000000"/>
        <rFont val="Calibri"/>
      </rPr>
      <t xml:space="preserve">
</t>
    </r>
    <r>
      <rPr>
        <sz val="11"/>
        <color rgb="FF000000"/>
        <rFont val="Calibri"/>
      </rPr>
      <t># service sendmail restart</t>
    </r>
  </si>
  <si>
    <r>
      <rPr>
        <sz val="11"/>
        <color rgb="FF000000"/>
        <rFont val="Calibri"/>
      </rPr>
      <t>The VRFY command allows an attacker to determine if an account exists on a system, providing significant assistance to a brute force attack on user accounts. VRFY may provide additional information about users on the system, such as the full names of account owners.</t>
    </r>
  </si>
  <si>
    <r>
      <rPr>
        <sz val="11"/>
        <color rgb="FF000000"/>
        <rFont val="Calibri"/>
      </rPr>
      <t>Determine if VRFY is disabled.</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telnet localhost 25</t>
    </r>
    <r>
      <rPr>
        <sz val="11"/>
        <color rgb="FF000000"/>
        <rFont val="Calibri"/>
      </rPr>
      <t xml:space="preserve">
</t>
    </r>
    <r>
      <rPr>
        <sz val="11"/>
        <color rgb="FF000000"/>
        <rFont val="Calibri"/>
      </rPr>
      <t>vrfy root</t>
    </r>
    <r>
      <rPr>
        <sz val="11"/>
        <color rgb="FF000000"/>
        <rFont val="Calibri"/>
      </rPr>
      <t xml:space="preserve">
</t>
    </r>
    <r>
      <rPr>
        <sz val="11"/>
        <color rgb="FF000000"/>
        <rFont val="Calibri"/>
      </rPr>
      <t>If the command does not return a 500 error code of "command unrecognized", this is a finding.</t>
    </r>
    <r>
      <rPr>
        <sz val="11"/>
        <color rgb="FF000000"/>
        <rFont val="Calibri"/>
      </rPr>
      <t xml:space="preserve">
</t>
    </r>
    <r>
      <rPr>
        <sz val="11"/>
        <color rgb="FF000000"/>
        <rFont val="Calibri"/>
      </rPr>
      <t>or:</t>
    </r>
    <r>
      <rPr>
        <sz val="11"/>
        <color rgb="FF000000"/>
        <rFont val="Calibri"/>
      </rPr>
      <t xml:space="preserve">
</t>
    </r>
    <r>
      <rPr>
        <sz val="11"/>
        <color rgb="FF000000"/>
        <rFont val="Calibri"/>
      </rPr>
      <t># grep -v "^#" /etc/mail/sendmail.cf |grep -i vrfy</t>
    </r>
    <r>
      <rPr>
        <sz val="11"/>
        <color rgb="FF000000"/>
        <rFont val="Calibri"/>
      </rPr>
      <t xml:space="preserve">
</t>
    </r>
    <r>
      <rPr>
        <sz val="11"/>
        <color rgb="FF000000"/>
        <rFont val="Calibri"/>
      </rPr>
      <t>Verify the VRFY command is disabled with an entry in the sendmail.cf file. The entry could be any one of "Opnovrfy", "novrfy", or "goaway", which could also have other options included, such as "noexpn". The "goaway" argument encompasses many things, such as "novrfy" and "noexpn".</t>
    </r>
    <r>
      <rPr>
        <sz val="11"/>
        <color rgb="FF000000"/>
        <rFont val="Calibri"/>
      </rPr>
      <t xml:space="preserve">
</t>
    </r>
    <r>
      <rPr>
        <sz val="11"/>
        <color rgb="FF000000"/>
        <rFont val="Calibri"/>
      </rPr>
      <t>If no setting to disable VRFY is found, this is a finding.</t>
    </r>
  </si>
  <si>
    <t>V-4694</t>
  </si>
  <si>
    <r>
      <rPr>
        <sz val="11"/>
        <rFont val="Calibri"/>
      </rPr>
      <t>The sendmail service must not have the wizard backdoor active.</t>
    </r>
  </si>
  <si>
    <r>
      <rPr>
        <sz val="11"/>
        <color rgb="FF000000"/>
        <rFont val="Calibri"/>
      </rPr>
      <t>If the WIZ command exists on sendmail then the version of sendmail is archaic and should be replaced with the latest version from RedHat.</t>
    </r>
    <r>
      <rPr>
        <sz val="11"/>
        <color rgb="FF000000"/>
        <rFont val="Calibri"/>
      </rPr>
      <t xml:space="preserve">
</t>
    </r>
    <r>
      <rPr>
        <sz val="11"/>
        <color rgb="FF000000"/>
        <rFont val="Calibri"/>
      </rPr>
      <t>WIZ is not available on any sendmail distribution of RHEL. However, if the WIZ command is enabled on sendmail, it should be disabled by adding this line to the sendmail.cf configuration file (note that it must be typed in uppercase):</t>
    </r>
    <r>
      <rPr>
        <sz val="11"/>
        <color rgb="FF000000"/>
        <rFont val="Calibri"/>
      </rPr>
      <t xml:space="preserve">
</t>
    </r>
    <r>
      <rPr>
        <sz val="11"/>
        <color rgb="FF000000"/>
        <rFont val="Calibri"/>
      </rPr>
      <t>OW*</t>
    </r>
    <r>
      <rPr>
        <sz val="11"/>
        <color rgb="FF000000"/>
        <rFont val="Calibri"/>
      </rPr>
      <t xml:space="preserve">
</t>
    </r>
    <r>
      <rPr>
        <sz val="11"/>
        <color rgb="FF000000"/>
        <rFont val="Calibri"/>
      </rPr>
      <t>For the change to take effect, kill the sendmail process, refreeze the sendmail.cf file, and restart the sendmail process.</t>
    </r>
  </si>
  <si>
    <r>
      <rPr>
        <sz val="11"/>
        <color rgb="FF000000"/>
        <rFont val="Calibri"/>
      </rPr>
      <t>Very old installations of the Sendmail mailing system contained a feature whereby a remote user connecting to the SMTP port can enter the WIZ command and be given an interactive shell with root privileges.</t>
    </r>
  </si>
  <si>
    <r>
      <rPr>
        <sz val="11"/>
        <color rgb="FF000000"/>
        <rFont val="Calibri"/>
      </rPr>
      <t>Log into the sendmail server with telnet and test the "wiz" command.</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telnet localhost 25</t>
    </r>
    <r>
      <rPr>
        <sz val="11"/>
        <color rgb="FF000000"/>
        <rFont val="Calibri"/>
      </rPr>
      <t xml:space="preserve">
</t>
    </r>
    <r>
      <rPr>
        <sz val="11"/>
        <color rgb="FF000000"/>
        <rFont val="Calibri"/>
      </rPr>
      <t>Trying 127.0.0.1...</t>
    </r>
    <r>
      <rPr>
        <sz val="11"/>
        <color rgb="FF000000"/>
        <rFont val="Calibri"/>
      </rPr>
      <t xml:space="preserve">
</t>
    </r>
    <r>
      <rPr>
        <sz val="11"/>
        <color rgb="FF000000"/>
        <rFont val="Calibri"/>
      </rPr>
      <t>Connected to locahost.localdomain (127.0.0.1).</t>
    </r>
    <r>
      <rPr>
        <sz val="11"/>
        <color rgb="FF000000"/>
        <rFont val="Calibri"/>
      </rPr>
      <t xml:space="preserve">
</t>
    </r>
    <r>
      <rPr>
        <sz val="11"/>
        <color rgb="FF000000"/>
        <rFont val="Calibri"/>
      </rPr>
      <t>Escape character ...</t>
    </r>
    <r>
      <rPr>
        <sz val="11"/>
        <color rgb="FF000000"/>
        <rFont val="Calibri"/>
      </rPr>
      <t xml:space="preserve">
</t>
    </r>
    <r>
      <rPr>
        <sz val="11"/>
        <color rgb="FF000000"/>
        <rFont val="Calibri"/>
      </rPr>
      <t>Once the telnet greeting is complete type:</t>
    </r>
    <r>
      <rPr>
        <sz val="11"/>
        <color rgb="FF000000"/>
        <rFont val="Calibri"/>
      </rPr>
      <t xml:space="preserve">
</t>
    </r>
    <r>
      <rPr>
        <sz val="11"/>
        <color rgb="FF000000"/>
        <rFont val="Calibri"/>
      </rPr>
      <t>wiz</t>
    </r>
    <r>
      <rPr>
        <sz val="11"/>
        <color rgb="FF000000"/>
        <rFont val="Calibri"/>
      </rPr>
      <t xml:space="preserve">
</t>
    </r>
    <r>
      <rPr>
        <sz val="11"/>
        <color rgb="FF000000"/>
        <rFont val="Calibri"/>
      </rPr>
      <t>If you do not get a "Command unrecognized: " message, this is a finding.</t>
    </r>
  </si>
  <si>
    <t>V-4695</t>
  </si>
  <si>
    <r>
      <rPr>
        <sz val="11"/>
        <rFont val="Calibri"/>
      </rPr>
      <t>Any active TFTP daemon must be authorized and approved in the system accreditation package.</t>
    </r>
  </si>
  <si>
    <r>
      <rPr>
        <sz val="11"/>
        <color rgb="FF000000"/>
        <rFont val="Calibri"/>
      </rPr>
      <t>Document or Disable the TFTP daemon.</t>
    </r>
    <r>
      <rPr>
        <sz val="11"/>
        <color rgb="FF000000"/>
        <rFont val="Calibri"/>
      </rPr>
      <t xml:space="preserve">
</t>
    </r>
    <r>
      <rPr>
        <sz val="11"/>
        <color rgb="FF000000"/>
        <rFont val="Calibri"/>
      </rPr>
      <t>If the TFTP daemon is necessary on the system, document and justify its usage for approval from the IAO.</t>
    </r>
    <r>
      <rPr>
        <sz val="11"/>
        <color rgb="FF000000"/>
        <rFont val="Calibri"/>
      </rPr>
      <t xml:space="preserve">
</t>
    </r>
    <r>
      <rPr>
        <sz val="11"/>
        <color rgb="FF000000"/>
        <rFont val="Calibri"/>
      </rPr>
      <t>If the TFTP daemon is not necessary on the system, turn it off.</t>
    </r>
    <r>
      <rPr>
        <sz val="11"/>
        <color rgb="FF000000"/>
        <rFont val="Calibri"/>
      </rPr>
      <t xml:space="preserve">
</t>
    </r>
    <r>
      <rPr>
        <sz val="11"/>
        <color rgb="FF000000"/>
        <rFont val="Calibri"/>
      </rPr>
      <t># chkconfig tftp off</t>
    </r>
    <r>
      <rPr>
        <sz val="11"/>
        <color rgb="FF000000"/>
        <rFont val="Calibri"/>
      </rPr>
      <t xml:space="preserve">
</t>
    </r>
    <r>
      <rPr>
        <sz val="11"/>
        <color rgb="FF000000"/>
        <rFont val="Calibri"/>
      </rPr>
      <t># service xinetd restart</t>
    </r>
  </si>
  <si>
    <r>
      <rPr>
        <sz val="11"/>
        <color rgb="FF000000"/>
        <rFont val="Calibri"/>
      </rPr>
      <t>TFTP is a file transfer protocol often used by embedded systems to obtain configuration data or software.    The service is unencrypted and does not require authentication of requests.  Data available using this service may be subject to unauthorized access or interception.</t>
    </r>
  </si>
  <si>
    <r>
      <rPr>
        <sz val="11"/>
        <color rgb="FF000000"/>
        <rFont val="Calibri"/>
      </rPr>
      <t>Determine if the TFTP daemon is active.</t>
    </r>
    <r>
      <rPr>
        <sz val="11"/>
        <color rgb="FF000000"/>
        <rFont val="Calibri"/>
      </rPr>
      <t xml:space="preserve">
</t>
    </r>
    <r>
      <rPr>
        <sz val="11"/>
        <color rgb="FF000000"/>
        <rFont val="Calibri"/>
      </rPr>
      <t># chkconfig --list | grep tftp</t>
    </r>
    <r>
      <rPr>
        <sz val="11"/>
        <color rgb="FF000000"/>
        <rFont val="Calibri"/>
      </rPr>
      <t xml:space="preserve">
</t>
    </r>
    <r>
      <rPr>
        <sz val="11"/>
        <color rgb="FF000000"/>
        <rFont val="Calibri"/>
      </rPr>
      <t>If TFTP is found enabled ("on") and not documented using site-defined procedures, it is a finding.</t>
    </r>
  </si>
  <si>
    <t>V-4696</t>
  </si>
  <si>
    <r>
      <rPr>
        <sz val="11"/>
        <rFont val="Calibri"/>
      </rPr>
      <t>The system must not have the UUCP service active.</t>
    </r>
  </si>
  <si>
    <r>
      <rPr>
        <sz val="11"/>
        <color rgb="FF000000"/>
        <rFont val="Calibri"/>
      </rPr>
      <t># chkconfig uucp off</t>
    </r>
    <r>
      <rPr>
        <sz val="11"/>
        <color rgb="FF000000"/>
        <rFont val="Calibri"/>
      </rPr>
      <t xml:space="preserve">
</t>
    </r>
    <r>
      <rPr>
        <sz val="11"/>
        <color rgb="FF000000"/>
        <rFont val="Calibri"/>
      </rPr>
      <t># service uucp stop</t>
    </r>
    <r>
      <rPr>
        <sz val="11"/>
        <color rgb="FF000000"/>
        <rFont val="Calibri"/>
      </rPr>
      <t xml:space="preserve">
</t>
    </r>
    <r>
      <rPr>
        <sz val="11"/>
        <color rgb="FF000000"/>
        <rFont val="Calibri"/>
      </rPr>
      <t># service xinetd restart</t>
    </r>
  </si>
  <si>
    <r>
      <rPr>
        <sz val="11"/>
        <color rgb="FF000000"/>
        <rFont val="Calibri"/>
      </rPr>
      <t>The UUCP utility is designed to assist in transferring files, executing remote commands, and sending e-mail between UNIX systems over phone lines and direct connections between systems. The UUCP utility is a primitive and arcane system with many security issues. There are alternate data transfer utilities/products that can be configured to more securely transfer data by providing for authentication as well as encryption.</t>
    </r>
  </si>
  <si>
    <r>
      <rPr>
        <sz val="11"/>
        <color rgb="FF000000"/>
        <rFont val="Calibri"/>
      </rPr>
      <t># service uucp status</t>
    </r>
    <r>
      <rPr>
        <sz val="11"/>
        <color rgb="FF000000"/>
        <rFont val="Calibri"/>
      </rPr>
      <t xml:space="preserve">
</t>
    </r>
    <r>
      <rPr>
        <sz val="11"/>
        <color rgb="FF000000"/>
        <rFont val="Calibri"/>
      </rPr>
      <t>if UUCP is "running", this is a finding.</t>
    </r>
  </si>
  <si>
    <t>V-4697</t>
  </si>
  <si>
    <r>
      <rPr>
        <sz val="11"/>
        <rFont val="Calibri"/>
      </rPr>
      <t>X displays must not be exported to the world.</t>
    </r>
  </si>
  <si>
    <r>
      <rPr>
        <sz val="11"/>
        <color rgb="FF000000"/>
        <rFont val="Calibri"/>
      </rPr>
      <t>If using an xhost-type authentication the "xhost -" command can be used to remove current trusted hosts and then selectively allow only trusted hosts to connect with "xhost +" commands. A cryptographically secure authentication, such as provided by the xauth program, is always preferred. Refer to your X11 server's documentation for further security information.</t>
    </r>
  </si>
  <si>
    <r>
      <rPr>
        <sz val="11"/>
        <color rgb="FF000000"/>
        <rFont val="Calibri"/>
      </rPr>
      <t>Open X displays allow an attacker to capture keystrokes and to execute commands remotely. Many users have their X Server set to “xhost +”, permitting access to the X Server by anyone, from anywhere.</t>
    </r>
  </si>
  <si>
    <r>
      <rPr>
        <sz val="11"/>
        <color rgb="FF000000"/>
        <rFont val="Calibri"/>
      </rPr>
      <t>If Xwindows is not used on the system, this is not applicable.</t>
    </r>
    <r>
      <rPr>
        <sz val="11"/>
        <color rgb="FF000000"/>
        <rFont val="Calibri"/>
      </rPr>
      <t xml:space="preserve">
</t>
    </r>
    <r>
      <rPr>
        <sz val="11"/>
        <color rgb="FF000000"/>
        <rFont val="Calibri"/>
      </rPr>
      <t>Check the output of the "xhost" command from an X terminal.</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xhost</t>
    </r>
    <r>
      <rPr>
        <sz val="11"/>
        <color rgb="FF000000"/>
        <rFont val="Calibri"/>
      </rPr>
      <t xml:space="preserve">
</t>
    </r>
    <r>
      <rPr>
        <sz val="11"/>
        <color rgb="FF000000"/>
        <rFont val="Calibri"/>
      </rPr>
      <t>If the output reports access control is enabled (and possibly lists the hosts able to receive X window logins), this is not a finding. If the xhost command returns a line indicating access control is disabled, this is a finding.</t>
    </r>
    <r>
      <rPr>
        <sz val="11"/>
        <color rgb="FF000000"/>
        <rFont val="Calibri"/>
      </rPr>
      <t xml:space="preserve">
</t>
    </r>
    <r>
      <rPr>
        <sz val="11"/>
        <color rgb="FF000000"/>
        <rFont val="Calibri"/>
      </rPr>
      <t xml:space="preserve">Note: It may be necessary to define the display if the command reports it cannot open the display. </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DISPLAY=MachineName:0.0; export DISPLAY</t>
    </r>
    <r>
      <rPr>
        <sz val="11"/>
        <color rgb="FF000000"/>
        <rFont val="Calibri"/>
      </rPr>
      <t xml:space="preserve">
</t>
    </r>
    <r>
      <rPr>
        <sz val="11"/>
        <color rgb="FF000000"/>
        <rFont val="Calibri"/>
      </rPr>
      <t>MachineName may be replaced with an Internet Protocol Address. Repeat the check procedure after setting the display.</t>
    </r>
  </si>
  <si>
    <t>V-4701</t>
  </si>
  <si>
    <r>
      <rPr>
        <sz val="11"/>
        <rFont val="Calibri"/>
      </rPr>
      <t>The system must not have the finger service active.</t>
    </r>
  </si>
  <si>
    <r>
      <rPr>
        <sz val="11"/>
        <color rgb="FF000000"/>
        <rFont val="Calibri"/>
      </rPr>
      <t>Edit /etc/xinetd.d/finger and set "disable=yes"</t>
    </r>
  </si>
  <si>
    <r>
      <rPr>
        <sz val="11"/>
        <color rgb="FF000000"/>
        <rFont val="Calibri"/>
      </rPr>
      <t>The finger service provides information about the system's users to network clients.  This information could expose more information for potential used in subsequent attacks.</t>
    </r>
  </si>
  <si>
    <r>
      <rPr>
        <sz val="11"/>
        <color rgb="FF000000"/>
        <rFont val="Calibri"/>
      </rPr>
      <t># grep disable /etc/xinetd.d/finger</t>
    </r>
    <r>
      <rPr>
        <sz val="11"/>
        <color rgb="FF000000"/>
        <rFont val="Calibri"/>
      </rPr>
      <t xml:space="preserve">
</t>
    </r>
    <r>
      <rPr>
        <sz val="11"/>
        <color rgb="FF000000"/>
        <rFont val="Calibri"/>
      </rPr>
      <t>If the finger service is not disabled, this is a finding.</t>
    </r>
  </si>
  <si>
    <t>V-4702</t>
  </si>
  <si>
    <r>
      <rPr>
        <sz val="11"/>
        <rFont val="Calibri"/>
      </rPr>
      <t>If the system is an anonymous FTP server, it must be isolated to the DMZ network.</t>
    </r>
  </si>
  <si>
    <r>
      <rPr>
        <sz val="11"/>
        <color rgb="FF000000"/>
        <rFont val="Calibri"/>
      </rPr>
      <t>Remove anonymous ftp capability or move the system to a DMZ network.</t>
    </r>
  </si>
  <si>
    <r>
      <rPr>
        <sz val="11"/>
        <color rgb="FF000000"/>
        <rFont val="Calibri"/>
      </rPr>
      <t>Anonymous FTP is a public data service which is only permitted in a server capacity when located on the DMZ network.</t>
    </r>
  </si>
  <si>
    <r>
      <rPr>
        <sz val="11"/>
        <color rgb="FF000000"/>
        <rFont val="Calibri"/>
      </rPr>
      <t>Use the command "ftp" to connect the system's FTP service. Attempt to log into this host with a user name of anonymous and a password of guest (also try the password of guest@mail.com). If the logon is not successful, this check is Not Applicable.</t>
    </r>
    <r>
      <rPr>
        <sz val="11"/>
        <color rgb="FF000000"/>
        <rFont val="Calibri"/>
      </rPr>
      <t xml:space="preserve">
</t>
    </r>
    <r>
      <rPr>
        <sz val="11"/>
        <color rgb="FF000000"/>
        <rFont val="Calibri"/>
      </rPr>
      <t>Ask the SA if the system is located on a DMZ network. If the system is not located on a DMZ network, this is a finding.</t>
    </r>
  </si>
  <si>
    <t>V-11940</t>
  </si>
  <si>
    <r>
      <rPr>
        <sz val="11"/>
        <rFont val="Calibri"/>
      </rPr>
      <t>The operating system must be a supported release.</t>
    </r>
  </si>
  <si>
    <r>
      <rPr>
        <sz val="11"/>
        <color rgb="FF000000"/>
        <rFont val="Calibri"/>
      </rPr>
      <t>Upgrade to a supported version of the operating system.</t>
    </r>
  </si>
  <si>
    <r>
      <rPr>
        <sz val="11"/>
        <color rgb="FF000000"/>
        <rFont val="Calibri"/>
      </rPr>
      <t>An operating system release is considered "supported" if the vendor continues to provide security patches for the product.  With an unsupported release, it will not be possible to resolve security issues discovered in the system software.</t>
    </r>
  </si>
  <si>
    <r>
      <rPr>
        <sz val="11"/>
        <color rgb="FF000000"/>
        <rFont val="Calibri"/>
      </rPr>
      <t>Check the version of the operating system.</t>
    </r>
    <r>
      <rPr>
        <sz val="11"/>
        <color rgb="FF000000"/>
        <rFont val="Calibri"/>
      </rPr>
      <t xml:space="preserve">
</t>
    </r>
    <r>
      <rPr>
        <sz val="11"/>
        <color rgb="FF000000"/>
        <rFont val="Calibri"/>
      </rPr>
      <t>Example:</t>
    </r>
    <r>
      <rPr>
        <sz val="11"/>
        <color rgb="FF000000"/>
        <rFont val="Calibri"/>
      </rPr>
      <t xml:space="preserve">
</t>
    </r>
    <r>
      <rPr>
        <sz val="11"/>
        <color rgb="FF000000"/>
        <rFont val="Calibri"/>
      </rPr>
      <t># cat /etc/redhat-release</t>
    </r>
    <r>
      <rPr>
        <sz val="11"/>
        <color rgb="FF000000"/>
        <rFont val="Calibri"/>
      </rPr>
      <t xml:space="preserve">
</t>
    </r>
    <r>
      <rPr>
        <sz val="11"/>
        <color rgb="FF000000"/>
        <rFont val="Calibri"/>
      </rPr>
      <t>Vendor End-of-Support Information:</t>
    </r>
    <r>
      <rPr>
        <sz val="11"/>
        <color rgb="FF000000"/>
        <rFont val="Calibri"/>
      </rPr>
      <t xml:space="preserve">
</t>
    </r>
    <r>
      <rPr>
        <sz val="11"/>
        <color rgb="FF000000"/>
        <rFont val="Calibri"/>
      </rPr>
      <t>Red Hat Enterprise 5: 31 Mar 2017</t>
    </r>
    <r>
      <rPr>
        <sz val="11"/>
        <color rgb="FF000000"/>
        <rFont val="Calibri"/>
      </rPr>
      <t xml:space="preserve">
</t>
    </r>
    <r>
      <rPr>
        <sz val="11"/>
        <color rgb="FF000000"/>
        <rFont val="Calibri"/>
      </rPr>
      <t>Check with the vendor for additional information.</t>
    </r>
    <r>
      <rPr>
        <sz val="11"/>
        <color rgb="FF000000"/>
        <rFont val="Calibri"/>
      </rPr>
      <t xml:space="preserve">
</t>
    </r>
    <r>
      <rPr>
        <sz val="11"/>
        <color rgb="FF000000"/>
        <rFont val="Calibri"/>
      </rPr>
      <t>If the version installed is not supported, this is a finding.</t>
    </r>
  </si>
  <si>
    <t>V-11945</t>
  </si>
  <si>
    <r>
      <rPr>
        <sz val="11"/>
        <rFont val="Calibri"/>
      </rPr>
      <t>A file integrity tool must be used at least weekly to check for unauthorized file changes, particularly the addition of unauthorized system libraries or binaries, or for unauthorized modification to authorized system libraries or binaries.</t>
    </r>
  </si>
  <si>
    <r>
      <rPr>
        <sz val="11"/>
        <color rgb="FF000000"/>
        <rFont val="Calibri"/>
      </rPr>
      <t>Establish an automated job, scheduled to run weekly or more frequently, to run "aide --check" which is the file integrity tool to check for unauthorized system libraries or binaries.</t>
    </r>
    <r>
      <rPr>
        <sz val="11"/>
        <color rgb="FF000000"/>
        <rFont val="Calibri"/>
      </rPr>
      <t xml:space="preserve">
</t>
    </r>
    <r>
      <rPr>
        <sz val="11"/>
        <color rgb="FF000000"/>
        <rFont val="Calibri"/>
      </rPr>
      <t>NOTE: The frequency may be increased to daily, if necessary, in accordance with the contingency plan.</t>
    </r>
  </si>
  <si>
    <r>
      <rPr>
        <sz val="11"/>
        <color rgb="FF000000"/>
        <rFont val="Calibri"/>
      </rPr>
      <t>Changes in system libraries, binaries and other critical system files can indicate compromise or significant system events such as patching needing to be checked by automated processes and the results reviewed by the SA.</t>
    </r>
    <r>
      <rPr>
        <sz val="11"/>
        <color rgb="FF000000"/>
        <rFont val="Calibri"/>
      </rPr>
      <t xml:space="preserve">
</t>
    </r>
    <r>
      <rPr>
        <sz val="11"/>
        <color rgb="FF000000"/>
        <rFont val="Calibri"/>
      </rPr>
      <t>NOTE: The frequency may be increased to daily, if necessary, in accordance with the contingency plan.</t>
    </r>
  </si>
  <si>
    <r>
      <rPr>
        <sz val="11"/>
        <color rgb="FF000000"/>
        <rFont val="Calibri"/>
      </rPr>
      <t>Check for the presence of an aide on the system:</t>
    </r>
    <r>
      <rPr>
        <sz val="11"/>
        <color rgb="FF000000"/>
        <rFont val="Calibri"/>
      </rPr>
      <t xml:space="preserve">
</t>
    </r>
    <r>
      <rPr>
        <sz val="11"/>
        <color rgb="FF000000"/>
        <rFont val="Calibri"/>
      </rPr>
      <t># rpm –qa | grep aide</t>
    </r>
    <r>
      <rPr>
        <sz val="11"/>
        <color rgb="FF000000"/>
        <rFont val="Calibri"/>
      </rPr>
      <t xml:space="preserve">
</t>
    </r>
    <r>
      <rPr>
        <sz val="11"/>
        <color rgb="FF000000"/>
        <rFont val="Calibri"/>
      </rPr>
      <t>If aide is not installed, ask the SA what file integrity tool is being used to check the system.</t>
    </r>
    <r>
      <rPr>
        <sz val="11"/>
        <color rgb="FF000000"/>
        <rFont val="Calibri"/>
      </rPr>
      <t xml:space="preserve">
</t>
    </r>
    <r>
      <rPr>
        <sz val="11"/>
        <color rgb="FF000000"/>
        <rFont val="Calibri"/>
      </rPr>
      <t>Check the global crontabs for the presence of an "aide" job to run at least weekly, if aide is installed. Otherwise, check for the presence of a cron job to run the alternate file integrity checking application.</t>
    </r>
    <r>
      <rPr>
        <sz val="11"/>
        <color rgb="FF000000"/>
        <rFont val="Calibri"/>
      </rPr>
      <t xml:space="preserve">
</t>
    </r>
    <r>
      <rPr>
        <sz val="11"/>
        <color rgb="FF000000"/>
        <rFont val="Calibri"/>
      </rPr>
      <t># grep aide /etc/cron*/*</t>
    </r>
    <r>
      <rPr>
        <sz val="11"/>
        <color rgb="FF000000"/>
        <rFont val="Calibri"/>
      </rPr>
      <t xml:space="preserve">
</t>
    </r>
    <r>
      <rPr>
        <sz val="11"/>
        <color rgb="FF000000"/>
        <rFont val="Calibri"/>
      </rPr>
      <t>If a tool is being run then the configuration file for the appropriate tool needs to be checked for  selection lines /bin, /sbin, /lib, and /usr.</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Check the root crontab (crontab -l) and the global crontabs in /etc/crontab, /etc/cron.d/* for the presence of an "aide" job to run at least weekly, which should have asterisks (*) in columns 3, 4, and 5.</t>
    </r>
    <r>
      <rPr>
        <sz val="11"/>
        <color rgb="FF000000"/>
        <rFont val="Calibri"/>
      </rPr>
      <t xml:space="preserve">
</t>
    </r>
    <r>
      <rPr>
        <sz val="11"/>
        <color rgb="FF000000"/>
        <rFont val="Calibri"/>
      </rPr>
      <t>Check the weekly cron directory (/etc/cron.weekly) for any script running "aide --check" or "aide -C" or simply "aide". If there is not, this is a finding.</t>
    </r>
    <r>
      <rPr>
        <sz val="11"/>
        <color rgb="FF000000"/>
        <rFont val="Calibri"/>
      </rPr>
      <t xml:space="preserve">
</t>
    </r>
    <r>
      <rPr>
        <sz val="11"/>
        <color rgb="FF000000"/>
        <rFont val="Calibri"/>
      </rPr>
      <t>NOTE: The frequency may be increased to daily, if necessary, in accordance with the contingency plan.</t>
    </r>
  </si>
  <si>
    <t>V-11946</t>
  </si>
  <si>
    <r>
      <rPr>
        <sz val="11"/>
        <rFont val="Calibri"/>
      </rPr>
      <t>UIDs reserved for system accounts must not be assigned to non-system accounts.</t>
    </r>
  </si>
  <si>
    <r>
      <rPr>
        <sz val="11"/>
        <color rgb="FF000000"/>
        <rFont val="Calibri"/>
      </rPr>
      <t>Change the UID numbers for non-system accounts with reserved UIDs (those less or equal to 499).</t>
    </r>
  </si>
  <si>
    <r>
      <rPr>
        <sz val="11"/>
        <color rgb="FF000000"/>
        <rFont val="Calibri"/>
      </rPr>
      <t>Reserved UIDs are typically used by system software packages.  If non-system accounts have UIDs in this range, they may conflict with system software, possibly leading to the user having permissions to modify system files.</t>
    </r>
  </si>
  <si>
    <r>
      <rPr>
        <sz val="11"/>
        <color rgb="FF000000"/>
        <rFont val="Calibri"/>
      </rPr>
      <t>Check the UID assignments for all accounts.</t>
    </r>
    <r>
      <rPr>
        <sz val="11"/>
        <color rgb="FF000000"/>
        <rFont val="Calibri"/>
      </rPr>
      <t xml:space="preserve">
</t>
    </r>
    <r>
      <rPr>
        <sz val="11"/>
        <color rgb="FF000000"/>
        <rFont val="Calibri"/>
      </rPr>
      <t># cut -d: -f 1,3 /etc/passwd | egrep ":[1-4][0-9]{2}$|:[0-9]{1,2}$"</t>
    </r>
    <r>
      <rPr>
        <sz val="11"/>
        <color rgb="FF000000"/>
        <rFont val="Calibri"/>
      </rPr>
      <t xml:space="preserve">
</t>
    </r>
    <r>
      <rPr>
        <sz val="11"/>
        <color rgb="FF000000"/>
        <rFont val="Calibri"/>
      </rPr>
      <t>Confirm all accounts with a UID of 499 and below are used by a system account. If a UID reserved for system accounts (0 - 499) is used by a non-system account, then this is a finding.</t>
    </r>
  </si>
  <si>
    <t>V-11947</t>
  </si>
  <si>
    <r>
      <rPr>
        <sz val="11"/>
        <rFont val="Calibri"/>
      </rPr>
      <t>The system must require passwords contain a minimum of 15 characters.</t>
    </r>
  </si>
  <si>
    <r>
      <rPr>
        <sz val="11"/>
        <color rgb="FF000000"/>
        <rFont val="Calibri"/>
      </rPr>
      <t>Edit "/etc/pam.d/system-auth" to include the line:</t>
    </r>
    <r>
      <rPr>
        <sz val="11"/>
        <color rgb="FF000000"/>
        <rFont val="Calibri"/>
      </rPr>
      <t xml:space="preserve">
</t>
    </r>
    <r>
      <rPr>
        <sz val="11"/>
        <color rgb="FF000000"/>
        <rFont val="Calibri"/>
      </rPr>
      <t xml:space="preserve">password required pam_cracklib.so minlen=15 </t>
    </r>
    <r>
      <rPr>
        <sz val="11"/>
        <color rgb="FF000000"/>
        <rFont val="Calibri"/>
      </rPr>
      <t xml:space="preserve">
</t>
    </r>
    <r>
      <rPr>
        <sz val="11"/>
        <color rgb="FF000000"/>
        <rFont val="Calibri"/>
      </rPr>
      <t xml:space="preserve">prior to the "password include system-auth-ac" line.  </t>
    </r>
    <r>
      <rPr>
        <sz val="11"/>
        <color rgb="FF000000"/>
        <rFont val="Calibri"/>
      </rPr>
      <t xml:space="preserve">
</t>
    </r>
    <r>
      <rPr>
        <sz val="11"/>
        <color rgb="FF000000"/>
        <rFont val="Calibri"/>
      </rPr>
      <t>Edit /etc/login.defs to include the line:</t>
    </r>
    <r>
      <rPr>
        <sz val="11"/>
        <color rgb="FF000000"/>
        <rFont val="Calibri"/>
      </rPr>
      <t xml:space="preserve">
</t>
    </r>
    <r>
      <rPr>
        <sz val="11"/>
        <color rgb="FF000000"/>
        <rFont val="Calibri"/>
      </rPr>
      <t>PASS_MIN_LEN	15</t>
    </r>
  </si>
  <si>
    <r>
      <rPr>
        <sz val="11"/>
        <color rgb="FF000000"/>
        <rFont val="Calibri"/>
      </rPr>
      <t>The use of longer passwords reduces the ability of attackers to successfully obtain valid passwords using guessing or exhaustive search techniques by increasing the password search space.</t>
    </r>
  </si>
  <si>
    <r>
      <rPr>
        <sz val="11"/>
        <color rgb="FF000000"/>
        <rFont val="Calibri"/>
      </rPr>
      <t>Check the system password length setting.</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Check the password minlen option</t>
    </r>
    <r>
      <rPr>
        <sz val="11"/>
        <color rgb="FF000000"/>
        <rFont val="Calibri"/>
      </rPr>
      <t xml:space="preserve">
</t>
    </r>
    <r>
      <rPr>
        <sz val="11"/>
        <color rgb="FF000000"/>
        <rFont val="Calibri"/>
      </rPr>
      <t># grep pam_cracklib.so /etc/pam.d/system-auth</t>
    </r>
    <r>
      <rPr>
        <sz val="11"/>
        <color rgb="FF000000"/>
        <rFont val="Calibri"/>
      </rPr>
      <t xml:space="preserve">
</t>
    </r>
    <r>
      <rPr>
        <sz val="11"/>
        <color rgb="FF000000"/>
        <rFont val="Calibri"/>
      </rPr>
      <t>Confirm the minlen option is set to at least 15 as in the example below:</t>
    </r>
    <r>
      <rPr>
        <sz val="11"/>
        <color rgb="FF000000"/>
        <rFont val="Calibri"/>
      </rPr>
      <t xml:space="preserve">
</t>
    </r>
    <r>
      <rPr>
        <sz val="11"/>
        <color rgb="FF000000"/>
        <rFont val="Calibri"/>
      </rPr>
      <t>password required pam_cracklib.so minlen=15</t>
    </r>
    <r>
      <rPr>
        <sz val="11"/>
        <color rgb="FF000000"/>
        <rFont val="Calibri"/>
      </rPr>
      <t xml:space="preserve">
</t>
    </r>
    <r>
      <rPr>
        <sz val="11"/>
        <color rgb="FF000000"/>
        <rFont val="Calibri"/>
      </rPr>
      <t>There may be other options on the line. If no such line is found, or the minlen is less than 15, this is a finding.</t>
    </r>
    <r>
      <rPr>
        <sz val="11"/>
        <color rgb="FF000000"/>
        <rFont val="Calibri"/>
      </rPr>
      <t xml:space="preserve">
</t>
    </r>
    <r>
      <rPr>
        <sz val="11"/>
        <color rgb="FF000000"/>
        <rFont val="Calibri"/>
      </rPr>
      <t># grep PASS_MIN_LEN /etc/login.defs</t>
    </r>
    <r>
      <rPr>
        <sz val="11"/>
        <color rgb="FF000000"/>
        <rFont val="Calibri"/>
      </rPr>
      <t xml:space="preserve">
</t>
    </r>
    <r>
      <rPr>
        <sz val="11"/>
        <color rgb="FF000000"/>
        <rFont val="Calibri"/>
      </rPr>
      <t>Confirm the PASS_MIN_LEN option is set to at least 15 as in the example below:</t>
    </r>
    <r>
      <rPr>
        <sz val="11"/>
        <color rgb="FF000000"/>
        <rFont val="Calibri"/>
      </rPr>
      <t xml:space="preserve">
</t>
    </r>
    <r>
      <rPr>
        <sz val="11"/>
        <color rgb="FF000000"/>
        <rFont val="Calibri"/>
      </rPr>
      <t>PASS_MIN_LEN	15</t>
    </r>
  </si>
  <si>
    <t>V-11948</t>
  </si>
  <si>
    <r>
      <rPr>
        <sz val="11"/>
        <rFont val="Calibri"/>
      </rPr>
      <t>The system must require passwords contain at least one uppercase alphabetic character.</t>
    </r>
  </si>
  <si>
    <r>
      <rPr>
        <sz val="11"/>
        <color rgb="FF000000"/>
        <rFont val="Calibri"/>
      </rPr>
      <t>Edit "/etc/pam.d/system-auth" to include the line:</t>
    </r>
    <r>
      <rPr>
        <sz val="11"/>
        <color rgb="FF000000"/>
        <rFont val="Calibri"/>
      </rPr>
      <t xml:space="preserve">
</t>
    </r>
    <r>
      <rPr>
        <sz val="11"/>
        <color rgb="FF000000"/>
        <rFont val="Calibri"/>
      </rPr>
      <t>password required pam_cracklib.so ucredit=-1</t>
    </r>
    <r>
      <rPr>
        <sz val="11"/>
        <color rgb="FF000000"/>
        <rFont val="Calibri"/>
      </rPr>
      <t xml:space="preserve">
</t>
    </r>
    <r>
      <rPr>
        <sz val="11"/>
        <color rgb="FF000000"/>
        <rFont val="Calibri"/>
      </rPr>
      <t>prior to the "password include system-auth-ac" line.</t>
    </r>
  </si>
  <si>
    <r>
      <rPr>
        <sz val="11"/>
        <color rgb="FF000000"/>
        <rFont val="Calibri"/>
      </rPr>
      <t>To enforce the use of complex passwords, minimum numbers of characters of different classes are mandated. The use of complex passwords reduces the ability of attackers to successfully obtain valid passwords using guessing or exhaustive search techniques. Complexity requirements increase the password search space by requiring users to construct passwords from a larger character set than they may otherwise use.</t>
    </r>
  </si>
  <si>
    <r>
      <rPr>
        <sz val="11"/>
        <color rgb="FF000000"/>
        <rFont val="Calibri"/>
      </rPr>
      <t>Check the ucredit setting.</t>
    </r>
    <r>
      <rPr>
        <sz val="11"/>
        <color rgb="FF000000"/>
        <rFont val="Calibri"/>
      </rPr>
      <t xml:space="preserve">
</t>
    </r>
    <r>
      <rPr>
        <sz val="11"/>
        <color rgb="FF000000"/>
        <rFont val="Calibri"/>
      </rPr>
      <t># grep ucredit /etc/pam.d/system-auth</t>
    </r>
    <r>
      <rPr>
        <sz val="11"/>
        <color rgb="FF000000"/>
        <rFont val="Calibri"/>
      </rPr>
      <t xml:space="preserve">
</t>
    </r>
    <r>
      <rPr>
        <sz val="11"/>
        <color rgb="FF000000"/>
        <rFont val="Calibri"/>
      </rPr>
      <t>If ucredit is not set to -1, this is a finding.</t>
    </r>
  </si>
  <si>
    <t>V-11972</t>
  </si>
  <si>
    <r>
      <rPr>
        <sz val="11"/>
        <rFont val="Calibri"/>
      </rPr>
      <t>The system must require passwords contain at least one numeric character.</t>
    </r>
  </si>
  <si>
    <r>
      <rPr>
        <sz val="11"/>
        <color rgb="FF000000"/>
        <rFont val="Calibri"/>
      </rPr>
      <t>Edit "/etc/pam.d/system-auth" to include the line:</t>
    </r>
    <r>
      <rPr>
        <sz val="11"/>
        <color rgb="FF000000"/>
        <rFont val="Calibri"/>
      </rPr>
      <t xml:space="preserve">
</t>
    </r>
    <r>
      <rPr>
        <sz val="11"/>
        <color rgb="FF000000"/>
        <rFont val="Calibri"/>
      </rPr>
      <t>password required pam_cracklib.so dcredit=-1</t>
    </r>
    <r>
      <rPr>
        <sz val="11"/>
        <color rgb="FF000000"/>
        <rFont val="Calibri"/>
      </rPr>
      <t xml:space="preserve">
</t>
    </r>
    <r>
      <rPr>
        <sz val="11"/>
        <color rgb="FF000000"/>
        <rFont val="Calibri"/>
      </rPr>
      <t>prior to the "password include system-auth-ac" line.</t>
    </r>
  </si>
  <si>
    <r>
      <rPr>
        <sz val="11"/>
        <color rgb="FF000000"/>
        <rFont val="Calibri"/>
      </rPr>
      <t>To enforce the use of complex passwords, minimum numbers of characters of different classes are mandated.  The use of complex passwords reduces the ability of attackers to successfully obtain valid passwords using guessing or exhaustive search techniques.  Complexity requirements increase the password search space by requiring users to construct passwords from a larger character set than they may otherwise use.</t>
    </r>
  </si>
  <si>
    <r>
      <rPr>
        <sz val="11"/>
        <color rgb="FF000000"/>
        <rFont val="Calibri"/>
      </rPr>
      <t>Check the dcredit setting.</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Check the password dcredit option</t>
    </r>
    <r>
      <rPr>
        <sz val="11"/>
        <color rgb="FF000000"/>
        <rFont val="Calibri"/>
      </rPr>
      <t xml:space="preserve">
</t>
    </r>
    <r>
      <rPr>
        <sz val="11"/>
        <color rgb="FF000000"/>
        <rFont val="Calibri"/>
      </rPr>
      <t># grep pam_cracklib.so /etc/pam.d/system-auth</t>
    </r>
    <r>
      <rPr>
        <sz val="11"/>
        <color rgb="FF000000"/>
        <rFont val="Calibri"/>
      </rPr>
      <t xml:space="preserve">
</t>
    </r>
    <r>
      <rPr>
        <sz val="11"/>
        <color rgb="FF000000"/>
        <rFont val="Calibri"/>
      </rPr>
      <t>Confirm the dcredit option is set to -1 as in the example:</t>
    </r>
    <r>
      <rPr>
        <sz val="11"/>
        <color rgb="FF000000"/>
        <rFont val="Calibri"/>
      </rPr>
      <t xml:space="preserve">
</t>
    </r>
    <r>
      <rPr>
        <sz val="11"/>
        <color rgb="FF000000"/>
        <rFont val="Calibri"/>
      </rPr>
      <t>password required pam_cracklib.so dcredit=-1</t>
    </r>
    <r>
      <rPr>
        <sz val="11"/>
        <color rgb="FF000000"/>
        <rFont val="Calibri"/>
      </rPr>
      <t xml:space="preserve">
</t>
    </r>
    <r>
      <rPr>
        <sz val="11"/>
        <color rgb="FF000000"/>
        <rFont val="Calibri"/>
      </rPr>
      <t>There may be other options on the line. If no such line is found, or the dcredit option is not -1 this is a finding.</t>
    </r>
  </si>
  <si>
    <t>V-11973</t>
  </si>
  <si>
    <r>
      <rPr>
        <sz val="11"/>
        <rFont val="Calibri"/>
      </rPr>
      <t>The system must require passwords contain at least one special character.</t>
    </r>
  </si>
  <si>
    <r>
      <rPr>
        <sz val="11"/>
        <color rgb="FF000000"/>
        <rFont val="Calibri"/>
      </rPr>
      <t>Edit "/etc/pam.d/system-auth" to include the line:</t>
    </r>
    <r>
      <rPr>
        <sz val="11"/>
        <color rgb="FF000000"/>
        <rFont val="Calibri"/>
      </rPr>
      <t xml:space="preserve">
</t>
    </r>
    <r>
      <rPr>
        <sz val="11"/>
        <color rgb="FF000000"/>
        <rFont val="Calibri"/>
      </rPr>
      <t>password required pam_cracklib.so ocredit=-1</t>
    </r>
    <r>
      <rPr>
        <sz val="11"/>
        <color rgb="FF000000"/>
        <rFont val="Calibri"/>
      </rPr>
      <t xml:space="preserve">
</t>
    </r>
    <r>
      <rPr>
        <sz val="11"/>
        <color rgb="FF000000"/>
        <rFont val="Calibri"/>
      </rPr>
      <t>prior to the "password include system-auth-ac" line.</t>
    </r>
  </si>
  <si>
    <r>
      <rPr>
        <sz val="11"/>
        <color rgb="FF000000"/>
        <rFont val="Calibri"/>
      </rPr>
      <t>Check the ocredit setting.</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Check the password ocredit option</t>
    </r>
    <r>
      <rPr>
        <sz val="11"/>
        <color rgb="FF000000"/>
        <rFont val="Calibri"/>
      </rPr>
      <t xml:space="preserve">
</t>
    </r>
    <r>
      <rPr>
        <sz val="11"/>
        <color rgb="FF000000"/>
        <rFont val="Calibri"/>
      </rPr>
      <t># grep pam_cracklib.so /etc/pam.d/system-auth</t>
    </r>
    <r>
      <rPr>
        <sz val="11"/>
        <color rgb="FF000000"/>
        <rFont val="Calibri"/>
      </rPr>
      <t xml:space="preserve">
</t>
    </r>
    <r>
      <rPr>
        <sz val="11"/>
        <color rgb="FF000000"/>
        <rFont val="Calibri"/>
      </rPr>
      <t>Confirm the ocredit option is set to -1 as in the example:</t>
    </r>
    <r>
      <rPr>
        <sz val="11"/>
        <color rgb="FF000000"/>
        <rFont val="Calibri"/>
      </rPr>
      <t xml:space="preserve">
</t>
    </r>
    <r>
      <rPr>
        <sz val="11"/>
        <color rgb="FF000000"/>
        <rFont val="Calibri"/>
      </rPr>
      <t>password required pam_cracklib.so ocredit=-1</t>
    </r>
    <r>
      <rPr>
        <sz val="11"/>
        <color rgb="FF000000"/>
        <rFont val="Calibri"/>
      </rPr>
      <t xml:space="preserve">
</t>
    </r>
    <r>
      <rPr>
        <sz val="11"/>
        <color rgb="FF000000"/>
        <rFont val="Calibri"/>
      </rPr>
      <t>There may be other options on the line. If no such line is found, or the ocredit is not -1 this is a finding.</t>
    </r>
  </si>
  <si>
    <t>V-11975</t>
  </si>
  <si>
    <r>
      <rPr>
        <sz val="11"/>
        <rFont val="Calibri"/>
      </rPr>
      <t>The system must require passwords contain no more than three consecutive repeating characters.</t>
    </r>
  </si>
  <si>
    <r>
      <rPr>
        <sz val="11"/>
        <color rgb="FF000000"/>
        <rFont val="Calibri"/>
      </rPr>
      <t>Edit "/etc/pam.d/system-auth" to include the line:</t>
    </r>
    <r>
      <rPr>
        <sz val="11"/>
        <color rgb="FF000000"/>
        <rFont val="Calibri"/>
      </rPr>
      <t xml:space="preserve">
</t>
    </r>
    <r>
      <rPr>
        <sz val="11"/>
        <color rgb="FF000000"/>
        <rFont val="Calibri"/>
      </rPr>
      <t>password required pam_cracklib.so maxrepeat=3</t>
    </r>
    <r>
      <rPr>
        <sz val="11"/>
        <color rgb="FF000000"/>
        <rFont val="Calibri"/>
      </rPr>
      <t xml:space="preserve">
</t>
    </r>
    <r>
      <rPr>
        <sz val="11"/>
        <color rgb="FF000000"/>
        <rFont val="Calibri"/>
      </rPr>
      <t>prior to the "password include system-auth-ac" line.</t>
    </r>
  </si>
  <si>
    <r>
      <rPr>
        <sz val="11"/>
        <color rgb="FF000000"/>
        <rFont val="Calibri"/>
      </rPr>
      <t>To enforce the use of complex passwords, the number of consecutive repeating characters is limited.  Passwords with excessive repeated characters may be more vulnerable to password-guessing attacks.</t>
    </r>
  </si>
  <si>
    <r>
      <rPr>
        <sz val="11"/>
        <color rgb="FF000000"/>
        <rFont val="Calibri"/>
      </rPr>
      <t>Check the maxrepeat setting.</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Check the password maxrepeat configuration</t>
    </r>
    <r>
      <rPr>
        <sz val="11"/>
        <color rgb="FF000000"/>
        <rFont val="Calibri"/>
      </rPr>
      <t xml:space="preserve">
</t>
    </r>
    <r>
      <rPr>
        <sz val="11"/>
        <color rgb="FF000000"/>
        <rFont val="Calibri"/>
      </rPr>
      <t># grep pam_cracklib.so /etc/pam.d/system-auth</t>
    </r>
    <r>
      <rPr>
        <sz val="11"/>
        <color rgb="FF000000"/>
        <rFont val="Calibri"/>
      </rPr>
      <t xml:space="preserve">
</t>
    </r>
    <r>
      <rPr>
        <sz val="11"/>
        <color rgb="FF000000"/>
        <rFont val="Calibri"/>
      </rPr>
      <t>If the maxrepeat option is missing, this is a finding.</t>
    </r>
    <r>
      <rPr>
        <sz val="11"/>
        <color rgb="FF000000"/>
        <rFont val="Calibri"/>
      </rPr>
      <t xml:space="preserve">
</t>
    </r>
    <r>
      <rPr>
        <sz val="11"/>
        <color rgb="FF000000"/>
        <rFont val="Calibri"/>
      </rPr>
      <t>If the maxrepeat option is set to more than 3, this is a finding.</t>
    </r>
  </si>
  <si>
    <t>V-11976</t>
  </si>
  <si>
    <r>
      <rPr>
        <sz val="11"/>
        <rFont val="Calibri"/>
      </rPr>
      <t>User passwords must be changed at least every 60 days.</t>
    </r>
  </si>
  <si>
    <r>
      <rPr>
        <sz val="11"/>
        <color rgb="FF000000"/>
        <rFont val="Calibri"/>
      </rPr>
      <t>Set the max days field to 60 for all user accounts.</t>
    </r>
    <r>
      <rPr>
        <sz val="11"/>
        <color rgb="FF000000"/>
        <rFont val="Calibri"/>
      </rPr>
      <t xml:space="preserve">
</t>
    </r>
    <r>
      <rPr>
        <sz val="11"/>
        <color rgb="FF000000"/>
        <rFont val="Calibri"/>
      </rPr>
      <t># passwd -x 60 &lt;user&gt;</t>
    </r>
  </si>
  <si>
    <r>
      <rPr>
        <sz val="11"/>
        <color rgb="FF000000"/>
        <rFont val="Calibri"/>
      </rPr>
      <t>Limiting the lifespan of authenticators limits the period of time an unauthorized user has access to the system while using compromised credentials and reduces the period of time available for password-guessing attacks to run against a single password.</t>
    </r>
  </si>
  <si>
    <r>
      <rPr>
        <sz val="11"/>
        <color rgb="FF000000"/>
        <rFont val="Calibri"/>
      </rPr>
      <t>Check the max days field (the 5th field) of /etc/shadow.</t>
    </r>
    <r>
      <rPr>
        <sz val="11"/>
        <color rgb="FF000000"/>
        <rFont val="Calibri"/>
      </rPr>
      <t xml:space="preserve">
</t>
    </r>
    <r>
      <rPr>
        <sz val="11"/>
        <color rgb="FF000000"/>
        <rFont val="Calibri"/>
      </rPr>
      <t># more /etc/shadow</t>
    </r>
    <r>
      <rPr>
        <sz val="11"/>
        <color rgb="FF000000"/>
        <rFont val="Calibri"/>
      </rPr>
      <t xml:space="preserve">
</t>
    </r>
    <r>
      <rPr>
        <sz val="11"/>
        <color rgb="FF000000"/>
        <rFont val="Calibri"/>
      </rPr>
      <t>If the max days field is equal to 0 or greater than 60 for any user, this is a finding.</t>
    </r>
  </si>
  <si>
    <t>V-11977</t>
  </si>
  <si>
    <r>
      <rPr>
        <sz val="11"/>
        <rFont val="Calibri"/>
      </rPr>
      <t>All non-interactive/automated processing account passwords must be changed at least once per year or be locked.</t>
    </r>
  </si>
  <si>
    <r>
      <rPr>
        <sz val="11"/>
        <color rgb="FF000000"/>
        <rFont val="Calibri"/>
      </rPr>
      <t>Implement or establish procedures to change the passwords of automated processing accounts at least once per year or lock them.</t>
    </r>
  </si>
  <si>
    <r>
      <rPr>
        <sz val="11"/>
        <color rgb="FF000000"/>
        <rFont val="Calibri"/>
      </rPr>
      <t>Limiting the lifespan of authenticators limits the period of time an unauthorized user has access to the system while using compromised credentials and reduces the period of time available for password-guessing attacks to run against a single password.  Locking the password for non-interactive and automated processing accounts is preferred as it removes the possibility of accessing the account by a password.  On some systems, locking the passwords of these accounts may prevent the account from functioning properly.  Passwords for non-interactive/automated processing accounts must not be used for direct logon to the system.</t>
    </r>
  </si>
  <si>
    <r>
      <rPr>
        <sz val="11"/>
        <color rgb="FF000000"/>
        <rFont val="Calibri"/>
      </rPr>
      <t>Ask the SA if there are any automated processing accounts on the system. If there are automated processing accounts on the system, ask the SA if the passwords for those automated accounts are changed at least once a year or are locked. If SA indicates passwords for automated processing accounts are not changed once per year or are not locked, this is a finding.</t>
    </r>
  </si>
  <si>
    <t>V-11979</t>
  </si>
  <si>
    <r>
      <rPr>
        <sz val="11"/>
        <rFont val="Calibri"/>
      </rPr>
      <t>The root account must not be used for direct log in.</t>
    </r>
  </si>
  <si>
    <r>
      <rPr>
        <sz val="11"/>
        <color rgb="FF000000"/>
        <rFont val="Calibri"/>
      </rPr>
      <t>Enforce policy requiring all root account access is attained by first logging into a user account and then becoming root preferably through the use of "sudo" which provides traceability to the command level. If that is not workable then using "su" to access the root account will provide traceability to the login user.</t>
    </r>
  </si>
  <si>
    <r>
      <rPr>
        <sz val="11"/>
        <color rgb="FF000000"/>
        <rFont val="Calibri"/>
      </rPr>
      <t>Direct login with the root account prevents individual user accountability.  Acceptable non-routine uses of the root account for direct login are limited to emergency maintenance, the use of single-user mode for maintenance, and situations where individual administrator accounts are not available.</t>
    </r>
  </si>
  <si>
    <r>
      <rPr>
        <sz val="11"/>
        <color rgb="FF000000"/>
        <rFont val="Calibri"/>
      </rPr>
      <t>Check if root is used for direct logins.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last root | grep -v reboot</t>
    </r>
    <r>
      <rPr>
        <sz val="11"/>
        <color rgb="FF000000"/>
        <rFont val="Calibri"/>
      </rPr>
      <t xml:space="preserve">
</t>
    </r>
    <r>
      <rPr>
        <sz val="11"/>
        <color rgb="FF000000"/>
        <rFont val="Calibri"/>
      </rPr>
      <t>Direct logins are indicated by the presence of a terminal or pseudo-terminal ID and/or X display name in the output of the last command.  If any direct login records for root are listed, this is a finding.</t>
    </r>
  </si>
  <si>
    <t>V-11980</t>
  </si>
  <si>
    <r>
      <rPr>
        <sz val="11"/>
        <rFont val="Calibri"/>
      </rPr>
      <t>The system must log successful and unsuccessful access to the root account.</t>
    </r>
  </si>
  <si>
    <r>
      <rPr>
        <sz val="11"/>
        <color rgb="FF000000"/>
        <rFont val="Calibri"/>
      </rPr>
      <t>Troubleshoot the system logging configuration to provide for logging of root account login attempts.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Edit /etc/syslog.conf or /etc/rsyslog.conf to make sure "authpriv.*" messages are directed to a file or remote system.</t>
    </r>
    <r>
      <rPr>
        <sz val="11"/>
        <color rgb="FF000000"/>
        <rFont val="Calibri"/>
      </rPr>
      <t xml:space="preserve">
</t>
    </r>
    <r>
      <rPr>
        <sz val="11"/>
        <color rgb="FF000000"/>
        <rFont val="Calibri"/>
      </rPr>
      <t>Examine /etc/audit/audit.rules to ensure user authentication messages have not been specifically excluded.</t>
    </r>
    <r>
      <rPr>
        <sz val="11"/>
        <color rgb="FF000000"/>
        <rFont val="Calibri"/>
      </rPr>
      <t xml:space="preserve">
</t>
    </r>
    <r>
      <rPr>
        <sz val="11"/>
        <color rgb="FF000000"/>
        <rFont val="Calibri"/>
      </rPr>
      <t>Remove any entries that correspond to:</t>
    </r>
    <r>
      <rPr>
        <sz val="11"/>
        <color rgb="FF000000"/>
        <rFont val="Calibri"/>
      </rPr>
      <t xml:space="preserve">
</t>
    </r>
    <r>
      <rPr>
        <sz val="11"/>
        <color rgb="FF000000"/>
        <rFont val="Calibri"/>
      </rPr>
      <t>-a exclude,never -Fmsgtype=USER_START</t>
    </r>
    <r>
      <rPr>
        <sz val="11"/>
        <color rgb="FF000000"/>
        <rFont val="Calibri"/>
      </rPr>
      <t xml:space="preserve">
</t>
    </r>
    <r>
      <rPr>
        <sz val="11"/>
        <color rgb="FF000000"/>
        <rFont val="Calibri"/>
      </rPr>
      <t>-a exclude,never -Fmsgtype=USER_LOGIN</t>
    </r>
    <r>
      <rPr>
        <sz val="11"/>
        <color rgb="FF000000"/>
        <rFont val="Calibri"/>
      </rPr>
      <t xml:space="preserve">
</t>
    </r>
    <r>
      <rPr>
        <sz val="11"/>
        <color rgb="FF000000"/>
        <rFont val="Calibri"/>
      </rPr>
      <t>-a exclude,never -Fmsgtype=USER_AUTH</t>
    </r>
    <r>
      <rPr>
        <sz val="11"/>
        <color rgb="FF000000"/>
        <rFont val="Calibri"/>
      </rPr>
      <t xml:space="preserve">
</t>
    </r>
    <r>
      <rPr>
        <sz val="11"/>
        <color rgb="FF000000"/>
        <rFont val="Calibri"/>
      </rPr>
      <t>-a exclude,never -Fmsgtype=USER_END</t>
    </r>
    <r>
      <rPr>
        <sz val="11"/>
        <color rgb="FF000000"/>
        <rFont val="Calibri"/>
      </rPr>
      <t xml:space="preserve">
</t>
    </r>
    <r>
      <rPr>
        <sz val="11"/>
        <color rgb="FF000000"/>
        <rFont val="Calibri"/>
      </rPr>
      <t>-a exclude,never -Fmsgtype=USER_ACCT</t>
    </r>
  </si>
  <si>
    <r>
      <rPr>
        <sz val="11"/>
        <color rgb="FF000000"/>
        <rFont val="Calibri"/>
      </rPr>
      <t>If successful and unsuccessful logins and logouts are not monitored or recorded, access attempts cannot be tracked.  Without this logging, it may be impossible to track unauthorized access to the system.</t>
    </r>
  </si>
  <si>
    <r>
      <rPr>
        <sz val="11"/>
        <color rgb="FF000000"/>
        <rFont val="Calibri"/>
      </rPr>
      <t>Check the log files to determine if access to the root account is being logged.</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xml:space="preserve">Depending on what system is used for log processing either /etc/syslog.conf or /etc/rsyslog.conf will be the logging configuration file. </t>
    </r>
    <r>
      <rPr>
        <sz val="11"/>
        <color rgb="FF000000"/>
        <rFont val="Calibri"/>
      </rPr>
      <t xml:space="preserve">
</t>
    </r>
    <r>
      <rPr>
        <sz val="11"/>
        <color rgb="FF000000"/>
        <rFont val="Calibri"/>
      </rPr>
      <t>Examine /etc/syslog.conf or /etc/rsyslog.conf to confirm the location to which "authpriv" messages will be directed. The default syslog.conf or rsyslog.conf uses /var/log/messages and /var/log/secure but this needs to be confirmed.</t>
    </r>
    <r>
      <rPr>
        <sz val="11"/>
        <color rgb="FF000000"/>
        <rFont val="Calibri"/>
      </rPr>
      <t xml:space="preserve">
</t>
    </r>
    <r>
      <rPr>
        <sz val="11"/>
        <color rgb="FF000000"/>
        <rFont val="Calibri"/>
      </rPr>
      <t># grep @ /etc/syslog.conf</t>
    </r>
    <r>
      <rPr>
        <sz val="11"/>
        <color rgb="FF000000"/>
        <rFont val="Calibri"/>
      </rPr>
      <t xml:space="preserve">
</t>
    </r>
    <r>
      <rPr>
        <sz val="11"/>
        <color rgb="FF000000"/>
        <rFont val="Calibri"/>
      </rPr>
      <t>Or:</t>
    </r>
    <r>
      <rPr>
        <sz val="11"/>
        <color rgb="FF000000"/>
        <rFont val="Calibri"/>
      </rPr>
      <t xml:space="preserve">
</t>
    </r>
    <r>
      <rPr>
        <sz val="11"/>
        <color rgb="FF000000"/>
        <rFont val="Calibri"/>
      </rPr>
      <t># grep @ /etc/rsyslog.conf</t>
    </r>
    <r>
      <rPr>
        <sz val="11"/>
        <color rgb="FF000000"/>
        <rFont val="Calibri"/>
      </rPr>
      <t xml:space="preserve">
</t>
    </r>
    <r>
      <rPr>
        <sz val="11"/>
        <color rgb="FF000000"/>
        <rFont val="Calibri"/>
      </rPr>
      <t>If a line starting with "*.*" is returned then all syslog messages will be sent to system whose address appears after the "@". In this case syslog may or may not be configured to also log "authpriv" messages locally.</t>
    </r>
    <r>
      <rPr>
        <sz val="11"/>
        <color rgb="FF000000"/>
        <rFont val="Calibri"/>
      </rPr>
      <t xml:space="preserve">
</t>
    </r>
    <r>
      <rPr>
        <sz val="11"/>
        <color rgb="FF000000"/>
        <rFont val="Calibri"/>
      </rPr>
      <t># grep authpriv /etc/syslog.conf</t>
    </r>
    <r>
      <rPr>
        <sz val="11"/>
        <color rgb="FF000000"/>
        <rFont val="Calibri"/>
      </rPr>
      <t xml:space="preserve">
</t>
    </r>
    <r>
      <rPr>
        <sz val="11"/>
        <color rgb="FF000000"/>
        <rFont val="Calibri"/>
      </rPr>
      <t>Or:</t>
    </r>
    <r>
      <rPr>
        <sz val="11"/>
        <color rgb="FF000000"/>
        <rFont val="Calibri"/>
      </rPr>
      <t xml:space="preserve">
</t>
    </r>
    <r>
      <rPr>
        <sz val="11"/>
        <color rgb="FF000000"/>
        <rFont val="Calibri"/>
      </rPr>
      <t># grep authpriv /etc/rsyslog.conf</t>
    </r>
    <r>
      <rPr>
        <sz val="11"/>
        <color rgb="FF000000"/>
        <rFont val="Calibri"/>
      </rPr>
      <t xml:space="preserve">
</t>
    </r>
    <r>
      <rPr>
        <sz val="11"/>
        <color rgb="FF000000"/>
        <rFont val="Calibri"/>
      </rPr>
      <t>If any lines are returned which do not start with "#" the "authpriv" messages will be sent to the indicated files or remote systems.</t>
    </r>
    <r>
      <rPr>
        <sz val="11"/>
        <color rgb="FF000000"/>
        <rFont val="Calibri"/>
      </rPr>
      <t xml:space="preserve">
</t>
    </r>
    <r>
      <rPr>
        <sz val="11"/>
        <color rgb="FF000000"/>
        <rFont val="Calibri"/>
      </rPr>
      <t>Try to "su -" and enter an incorrect password.</t>
    </r>
    <r>
      <rPr>
        <sz val="11"/>
        <color rgb="FF000000"/>
        <rFont val="Calibri"/>
      </rPr>
      <t xml:space="preserve">
</t>
    </r>
    <r>
      <rPr>
        <sz val="11"/>
        <color rgb="FF000000"/>
        <rFont val="Calibri"/>
      </rPr>
      <t>If there are no records indicating the authentication failure, this is a finding.</t>
    </r>
  </si>
  <si>
    <t>V-11981</t>
  </si>
  <si>
    <r>
      <rPr>
        <sz val="11"/>
        <rFont val="Calibri"/>
      </rPr>
      <t>All global initialization files must have mode 0644 or less permissive.</t>
    </r>
  </si>
  <si>
    <r>
      <rPr>
        <sz val="11"/>
        <color rgb="FF000000"/>
        <rFont val="Calibri"/>
      </rPr>
      <t>Change the mode of the global initialization file(s) to 0644.</t>
    </r>
    <r>
      <rPr>
        <sz val="11"/>
        <color rgb="FF000000"/>
        <rFont val="Calibri"/>
      </rPr>
      <t xml:space="preserve">
</t>
    </r>
    <r>
      <rPr>
        <sz val="11"/>
        <color rgb="FF000000"/>
        <rFont val="Calibri"/>
      </rPr>
      <t># chmod 0644 &lt;global initialization file&gt;</t>
    </r>
  </si>
  <si>
    <r>
      <rPr>
        <sz val="11"/>
        <color rgb="FF000000"/>
        <rFont val="Calibri"/>
      </rPr>
      <t>Global initialization files are used to configure the user's shell environment upon login.  Malicious modification of these files could compromise accounts upon logon.</t>
    </r>
  </si>
  <si>
    <r>
      <rPr>
        <sz val="11"/>
        <color rgb="FF000000"/>
        <rFont val="Calibri"/>
      </rPr>
      <t>Check global initialization files permissions:</t>
    </r>
    <r>
      <rPr>
        <sz val="11"/>
        <color rgb="FF000000"/>
        <rFont val="Calibri"/>
      </rPr>
      <t xml:space="preserve">
</t>
    </r>
    <r>
      <rPr>
        <sz val="11"/>
        <color rgb="FF000000"/>
        <rFont val="Calibri"/>
      </rPr>
      <t># ls -l /etc/bashrc</t>
    </r>
    <r>
      <rPr>
        <sz val="11"/>
        <color rgb="FF000000"/>
        <rFont val="Calibri"/>
      </rPr>
      <t xml:space="preserve">
</t>
    </r>
    <r>
      <rPr>
        <sz val="11"/>
        <color rgb="FF000000"/>
        <rFont val="Calibri"/>
      </rPr>
      <t># ls -l /etc/csh.cshrc</t>
    </r>
    <r>
      <rPr>
        <sz val="11"/>
        <color rgb="FF000000"/>
        <rFont val="Calibri"/>
      </rPr>
      <t xml:space="preserve">
</t>
    </r>
    <r>
      <rPr>
        <sz val="11"/>
        <color rgb="FF000000"/>
        <rFont val="Calibri"/>
      </rPr>
      <t># ls -l /etc/csh.login</t>
    </r>
    <r>
      <rPr>
        <sz val="11"/>
        <color rgb="FF000000"/>
        <rFont val="Calibri"/>
      </rPr>
      <t xml:space="preserve">
</t>
    </r>
    <r>
      <rPr>
        <sz val="11"/>
        <color rgb="FF000000"/>
        <rFont val="Calibri"/>
      </rPr>
      <t># ls -l /etc/csh.logout</t>
    </r>
    <r>
      <rPr>
        <sz val="11"/>
        <color rgb="FF000000"/>
        <rFont val="Calibri"/>
      </rPr>
      <t xml:space="preserve">
</t>
    </r>
    <r>
      <rPr>
        <sz val="11"/>
        <color rgb="FF000000"/>
        <rFont val="Calibri"/>
      </rPr>
      <t># ls -l /etc/environment</t>
    </r>
    <r>
      <rPr>
        <sz val="11"/>
        <color rgb="FF000000"/>
        <rFont val="Calibri"/>
      </rPr>
      <t xml:space="preserve">
</t>
    </r>
    <r>
      <rPr>
        <sz val="11"/>
        <color rgb="FF000000"/>
        <rFont val="Calibri"/>
      </rPr>
      <t># ls -l /etc/ksh.kshrc</t>
    </r>
    <r>
      <rPr>
        <sz val="11"/>
        <color rgb="FF000000"/>
        <rFont val="Calibri"/>
      </rPr>
      <t xml:space="preserve">
</t>
    </r>
    <r>
      <rPr>
        <sz val="11"/>
        <color rgb="FF000000"/>
        <rFont val="Calibri"/>
      </rPr>
      <t># ls -l /etc/profile</t>
    </r>
    <r>
      <rPr>
        <sz val="11"/>
        <color rgb="FF000000"/>
        <rFont val="Calibri"/>
      </rPr>
      <t xml:space="preserve">
</t>
    </r>
    <r>
      <rPr>
        <sz val="11"/>
        <color rgb="FF000000"/>
        <rFont val="Calibri"/>
      </rPr>
      <t># ls -l /etc/suid_profile</t>
    </r>
    <r>
      <rPr>
        <sz val="11"/>
        <color rgb="FF000000"/>
        <rFont val="Calibri"/>
      </rPr>
      <t xml:space="preserve">
</t>
    </r>
    <r>
      <rPr>
        <sz val="11"/>
        <color rgb="FF000000"/>
        <rFont val="Calibri"/>
      </rPr>
      <t># ls -l /etc/profile.d/*</t>
    </r>
    <r>
      <rPr>
        <sz val="11"/>
        <color rgb="FF000000"/>
        <rFont val="Calibri"/>
      </rPr>
      <t xml:space="preserve">
</t>
    </r>
    <r>
      <rPr>
        <sz val="11"/>
        <color rgb="FF000000"/>
        <rFont val="Calibri"/>
      </rPr>
      <t>If global initialization files are more permissive than 0644, this is a finding.</t>
    </r>
  </si>
  <si>
    <t>V-11982</t>
  </si>
  <si>
    <r>
      <rPr>
        <sz val="11"/>
        <rFont val="Calibri"/>
      </rPr>
      <t>All global initialization files must be owned by root.</t>
    </r>
  </si>
  <si>
    <r>
      <rPr>
        <sz val="11"/>
        <color rgb="FF000000"/>
        <rFont val="Calibri"/>
      </rPr>
      <t>Change the ownership of global initialization files with incorrect ownership.</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chown root &lt;global initialization files&gt;</t>
    </r>
    <r>
      <rPr>
        <sz val="11"/>
        <color rgb="FF000000"/>
        <rFont val="Calibri"/>
      </rPr>
      <t xml:space="preserve">
</t>
    </r>
    <r>
      <rPr>
        <sz val="11"/>
        <color rgb="FF000000"/>
        <rFont val="Calibri"/>
      </rPr>
      <t>or:</t>
    </r>
    <r>
      <rPr>
        <sz val="11"/>
        <color rgb="FF000000"/>
        <rFont val="Calibri"/>
      </rPr>
      <t xml:space="preserve">
</t>
    </r>
    <r>
      <rPr>
        <sz val="11"/>
        <color rgb="FF000000"/>
        <rFont val="Calibri"/>
      </rPr>
      <t># ls etc/bashrc /etc/csh.cshrc /etc/csh.login /etc/csh.logout /etc/environment /etc/ksh.kshrc /etc/profile /etc/suid_profile /etc/profile.d/* 2&gt;null|xargs stat -L -c %U:%n|egrep -v "^root"|cut -d: -f2|xargs chown root</t>
    </r>
    <r>
      <rPr>
        <sz val="11"/>
        <color rgb="FF000000"/>
        <rFont val="Calibri"/>
      </rPr>
      <t xml:space="preserve">
</t>
    </r>
    <r>
      <rPr>
        <sz val="11"/>
        <color rgb="FF000000"/>
        <rFont val="Calibri"/>
      </rPr>
      <t>will set the owner of all files not currently owned by root to root.</t>
    </r>
  </si>
  <si>
    <r>
      <rPr>
        <sz val="11"/>
        <color rgb="FF000000"/>
        <rFont val="Calibri"/>
      </rPr>
      <t>Global initialization files are used to configure the user's shell environment upon login.  Malicious modification of these files could compromise accounts upon logon.  Failure to give ownership of sensitive files or utilities to root or bin provides the designated owner and unauthorized users with the potential to access sensitive information or change the system configuration which could weaken the system's security posture.</t>
    </r>
  </si>
  <si>
    <r>
      <rPr>
        <sz val="11"/>
        <color rgb="FF000000"/>
        <rFont val="Calibri"/>
      </rPr>
      <t>Check the ownership of global initialization files.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etc/bashrc /etc/csh.cshrc /etc/csh.login /etc/csh.logout /etc/environment /etc/ksh.kshrc /etc/profile /etc/suid_profile /etc/profile.d/*</t>
    </r>
    <r>
      <rPr>
        <sz val="11"/>
        <color rgb="FF000000"/>
        <rFont val="Calibri"/>
      </rPr>
      <t xml:space="preserve">
</t>
    </r>
    <r>
      <rPr>
        <sz val="11"/>
        <color rgb="FF000000"/>
        <rFont val="Calibri"/>
      </rPr>
      <t>This should show information for each file. Examine to ensure the owner is always root</t>
    </r>
    <r>
      <rPr>
        <sz val="11"/>
        <color rgb="FF000000"/>
        <rFont val="Calibri"/>
      </rPr>
      <t xml:space="preserve">
</t>
    </r>
    <r>
      <rPr>
        <sz val="11"/>
        <color rgb="FF000000"/>
        <rFont val="Calibri"/>
      </rPr>
      <t>or:</t>
    </r>
    <r>
      <rPr>
        <sz val="11"/>
        <color rgb="FF000000"/>
        <rFont val="Calibri"/>
      </rPr>
      <t xml:space="preserve">
</t>
    </r>
    <r>
      <rPr>
        <sz val="11"/>
        <color rgb="FF000000"/>
        <rFont val="Calibri"/>
      </rPr>
      <t># ls etc/bashrc /etc/csh.cshrc /etc/csh.login /etc/csh.logout /etc/environment /etc/ksh.kshrc /etc/profile /etc/suid_profile /etc/profile.d/* 2&gt;null|xargs stat -L -c %U:%n|egrep -v "^root"</t>
    </r>
    <r>
      <rPr>
        <sz val="11"/>
        <color rgb="FF000000"/>
        <rFont val="Calibri"/>
      </rPr>
      <t xml:space="preserve">
</t>
    </r>
    <r>
      <rPr>
        <sz val="11"/>
        <color rgb="FF000000"/>
        <rFont val="Calibri"/>
      </rPr>
      <t>This will show you only the owner and filename of files not owned by root.</t>
    </r>
    <r>
      <rPr>
        <sz val="11"/>
        <color rgb="FF000000"/>
        <rFont val="Calibri"/>
      </rPr>
      <t xml:space="preserve">
</t>
    </r>
    <r>
      <rPr>
        <sz val="11"/>
        <color rgb="FF000000"/>
        <rFont val="Calibri"/>
      </rPr>
      <t>If any global initialization file is not owned by root, this is a finding.</t>
    </r>
  </si>
  <si>
    <t>V-11983</t>
  </si>
  <si>
    <r>
      <rPr>
        <sz val="11"/>
        <rFont val="Calibri"/>
      </rPr>
      <t>All global initialization files must be group-owned by root, sys, bin, other, system, or the system default.</t>
    </r>
  </si>
  <si>
    <r>
      <rPr>
        <sz val="11"/>
        <color rgb="FF000000"/>
        <rFont val="Calibri"/>
      </rPr>
      <t>Change the group ownership of the global initialization file(s) with incorrect group ownership.</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root &lt;global initialization file&gt;</t>
    </r>
    <r>
      <rPr>
        <sz val="11"/>
        <color rgb="FF000000"/>
        <rFont val="Calibri"/>
      </rPr>
      <t xml:space="preserve">
</t>
    </r>
    <r>
      <rPr>
        <sz val="11"/>
        <color rgb="FF000000"/>
        <rFont val="Calibri"/>
      </rPr>
      <t>or:</t>
    </r>
    <r>
      <rPr>
        <sz val="11"/>
        <color rgb="FF000000"/>
        <rFont val="Calibri"/>
      </rPr>
      <t xml:space="preserve">
</t>
    </r>
    <r>
      <rPr>
        <sz val="11"/>
        <color rgb="FF000000"/>
        <rFont val="Calibri"/>
      </rPr>
      <t># ls -lL /etc/bashrc /etc/csh.cshrc /etc/csh.login /etc/csh.logout /etc/environment /etc/ksh.kshrc /etc/profile /etc/suid_profile /etc/profile.d/* 2&gt;null|sed "s/^[^\/]*//"|xargs stat -L -c %G:%n|egrep -v "^(root|sys|bin|other):"|cut -d: -f2|xargs chgrp root</t>
    </r>
    <r>
      <rPr>
        <sz val="11"/>
        <color rgb="FF000000"/>
        <rFont val="Calibri"/>
      </rPr>
      <t xml:space="preserve">
</t>
    </r>
    <r>
      <rPr>
        <sz val="11"/>
        <color rgb="FF000000"/>
        <rFont val="Calibri"/>
      </rPr>
      <t>will set the group of all files not currently owned by an approved group to root.</t>
    </r>
  </si>
  <si>
    <r>
      <rPr>
        <sz val="11"/>
        <color rgb="FF000000"/>
        <rFont val="Calibri"/>
      </rPr>
      <t>Check the group ownership of global initialization files.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xml:space="preserve"># ls -lL etc/bashrc /etc/csh.cshrc /etc/csh.login /etc/csh.logout /etc/environment /etc/ksh.kshrc /etc/profile /etc/suid_profile /etc/profile.d/* </t>
    </r>
    <r>
      <rPr>
        <sz val="11"/>
        <color rgb="FF000000"/>
        <rFont val="Calibri"/>
      </rPr>
      <t xml:space="preserve">
</t>
    </r>
    <r>
      <rPr>
        <sz val="11"/>
        <color rgb="FF000000"/>
        <rFont val="Calibri"/>
      </rPr>
      <t>This should show information for each file. Examine to ensure the group is always root</t>
    </r>
    <r>
      <rPr>
        <sz val="11"/>
        <color rgb="FF000000"/>
        <rFont val="Calibri"/>
      </rPr>
      <t xml:space="preserve">
</t>
    </r>
    <r>
      <rPr>
        <sz val="11"/>
        <color rgb="FF000000"/>
        <rFont val="Calibri"/>
      </rPr>
      <t>or:</t>
    </r>
    <r>
      <rPr>
        <sz val="11"/>
        <color rgb="FF000000"/>
        <rFont val="Calibri"/>
      </rPr>
      <t xml:space="preserve">
</t>
    </r>
    <r>
      <rPr>
        <sz val="11"/>
        <color rgb="FF000000"/>
        <rFont val="Calibri"/>
      </rPr>
      <t># ls -lL etc/bashrc /etc/csh.cshrc /etc/csh.login /etc/csh.logout /etc/environment /etc/ksh.kshrc /etc/profile /etc/suid_profile /etc/profile.d/* 2&gt;null|sed "s/^[^\/]*//"|xargs stat -L -c %G:%n|egrep -v "^(root|sys|bin|other):"</t>
    </r>
    <r>
      <rPr>
        <sz val="11"/>
        <color rgb="FF000000"/>
        <rFont val="Calibri"/>
      </rPr>
      <t xml:space="preserve">
</t>
    </r>
    <r>
      <rPr>
        <sz val="11"/>
        <color rgb="FF000000"/>
        <rFont val="Calibri"/>
      </rPr>
      <t>will show you only the group and filename of files not owned by one of the approved groups.</t>
    </r>
    <r>
      <rPr>
        <sz val="11"/>
        <color rgb="FF000000"/>
        <rFont val="Calibri"/>
      </rPr>
      <t xml:space="preserve">
</t>
    </r>
    <r>
      <rPr>
        <sz val="11"/>
        <color rgb="FF000000"/>
        <rFont val="Calibri"/>
      </rPr>
      <t>If any global initialization file is not group-owned by root, sys, bin, other, system, or the system default, this is a finding.</t>
    </r>
  </si>
  <si>
    <t>V-11984</t>
  </si>
  <si>
    <r>
      <rPr>
        <sz val="11"/>
        <rFont val="Calibri"/>
      </rPr>
      <t>All skeleton files and directories (typically in /etc/skel) must be owned by root or bin.</t>
    </r>
  </si>
  <si>
    <r>
      <rPr>
        <sz val="11"/>
        <color rgb="FF000000"/>
        <rFont val="Calibri"/>
      </rPr>
      <t>Change the ownership of skeleton files with incorrect mode:</t>
    </r>
    <r>
      <rPr>
        <sz val="11"/>
        <color rgb="FF000000"/>
        <rFont val="Calibri"/>
      </rPr>
      <t xml:space="preserve">
</t>
    </r>
    <r>
      <rPr>
        <sz val="11"/>
        <color rgb="FF000000"/>
        <rFont val="Calibri"/>
      </rPr>
      <t># chown root &lt;skeleton file&gt;</t>
    </r>
    <r>
      <rPr>
        <sz val="11"/>
        <color rgb="FF000000"/>
        <rFont val="Calibri"/>
      </rPr>
      <t xml:space="preserve">
</t>
    </r>
    <r>
      <rPr>
        <sz val="11"/>
        <color rgb="FF000000"/>
        <rFont val="Calibri"/>
      </rPr>
      <t>or</t>
    </r>
    <r>
      <rPr>
        <sz val="11"/>
        <color rgb="FF000000"/>
        <rFont val="Calibri"/>
      </rPr>
      <t xml:space="preserve">
</t>
    </r>
    <r>
      <rPr>
        <sz val="11"/>
        <color rgb="FF000000"/>
        <rFont val="Calibri"/>
      </rPr>
      <t xml:space="preserve"># ls -L /etc/skel|xargs stat -L -c %U:%n|egrep -v "^(root|bin):"|cut -d: -f2|chown root </t>
    </r>
    <r>
      <rPr>
        <sz val="11"/>
        <color rgb="FF000000"/>
        <rFont val="Calibri"/>
      </rPr>
      <t xml:space="preserve">
</t>
    </r>
    <r>
      <rPr>
        <sz val="11"/>
        <color rgb="FF000000"/>
        <rFont val="Calibri"/>
      </rPr>
      <t>will change all files not owned by root or bin to root.</t>
    </r>
  </si>
  <si>
    <r>
      <rPr>
        <sz val="11"/>
        <color rgb="FF000000"/>
        <rFont val="Calibri"/>
      </rPr>
      <t>If the skeleton files are not protected, unauthorized personnel could change user startup parameters and possibly jeopardize user files.  Failure to give ownership of sensitive files or utilities to root or bin provides the designated owner and unauthorized users with the potential to access sensitive information or change the system configuration which could weaken the system's security posture.</t>
    </r>
  </si>
  <si>
    <r>
      <rPr>
        <sz val="11"/>
        <color rgb="FF000000"/>
        <rFont val="Calibri"/>
      </rPr>
      <t>Check skeleton files ownership.</t>
    </r>
    <r>
      <rPr>
        <sz val="11"/>
        <color rgb="FF000000"/>
        <rFont val="Calibri"/>
      </rPr>
      <t xml:space="preserve">
</t>
    </r>
    <r>
      <rPr>
        <sz val="11"/>
        <color rgb="FF000000"/>
        <rFont val="Calibri"/>
      </rPr>
      <t># ls -alL /etc/skel</t>
    </r>
    <r>
      <rPr>
        <sz val="11"/>
        <color rgb="FF000000"/>
        <rFont val="Calibri"/>
      </rPr>
      <t xml:space="preserve">
</t>
    </r>
    <r>
      <rPr>
        <sz val="11"/>
        <color rgb="FF000000"/>
        <rFont val="Calibri"/>
      </rPr>
      <t>If a skeleton file is not owned by root or bin, this is a finding.</t>
    </r>
  </si>
  <si>
    <t>V-11985</t>
  </si>
  <si>
    <r>
      <rPr>
        <sz val="11"/>
        <rFont val="Calibri"/>
      </rPr>
      <t>All global initialization files executable search paths must contain only authorized paths.</t>
    </r>
  </si>
  <si>
    <r>
      <rPr>
        <sz val="11"/>
        <color rgb="FF000000"/>
        <rFont val="Calibri"/>
      </rPr>
      <t>Edit the global initialization file(s) with PATH variables containing relative paths and remove any relative path from the PATH variables that have not been authorized by the ISSO.</t>
    </r>
    <r>
      <rPr>
        <sz val="11"/>
        <color rgb="FF000000"/>
        <rFont val="Calibri"/>
      </rPr>
      <t xml:space="preserve">
</t>
    </r>
    <r>
      <rPr>
        <sz val="11"/>
        <color rgb="FF000000"/>
        <rFont val="Calibri"/>
      </rPr>
      <t>Edit the global initialization file(s) and remove any empty entry that is defined.</t>
    </r>
  </si>
  <si>
    <r>
      <rPr>
        <sz val="11"/>
        <color rgb="FF000000"/>
        <rFont val="Calibri"/>
      </rPr>
      <t>Check the global initialization files' executable search paths.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grep PATH /etc/bashrc /etc/csh.cshrc /etc/csh.login /etc/csh.logout /etc/environment /etc/ksh.kshrc /etc/profile /etc/suid_profile /etc/profile.d/*</t>
    </r>
    <r>
      <rPr>
        <sz val="11"/>
        <color rgb="FF000000"/>
        <rFont val="Calibri"/>
      </rPr>
      <t xml:space="preserve">
</t>
    </r>
    <r>
      <rPr>
        <sz val="11"/>
        <color rgb="FF000000"/>
        <rFont val="Calibri"/>
      </rPr>
      <t>This variable is formatted as a colon-separated list of directories.</t>
    </r>
    <r>
      <rPr>
        <sz val="11"/>
        <color rgb="FF000000"/>
        <rFont val="Calibri"/>
      </rPr>
      <t xml:space="preserve">
</t>
    </r>
    <r>
      <rPr>
        <sz val="11"/>
        <color rgb="FF000000"/>
        <rFont val="Calibri"/>
      </rPr>
      <t>If there is an empty entry, such as a leading or trailing colon, or two consecutive colons, this is a finding.</t>
    </r>
    <r>
      <rPr>
        <sz val="11"/>
        <color rgb="FF000000"/>
        <rFont val="Calibri"/>
      </rPr>
      <t xml:space="preserve">
</t>
    </r>
    <r>
      <rPr>
        <sz val="11"/>
        <color rgb="FF000000"/>
        <rFont val="Calibri"/>
      </rPr>
      <t>If an entry begins with a character other than a slash (/), or has not been documented with the ISSO, this is a finding.</t>
    </r>
  </si>
  <si>
    <t>V-11986</t>
  </si>
  <si>
    <r>
      <rPr>
        <sz val="11"/>
        <rFont val="Calibri"/>
      </rPr>
      <t>All local initialization files executable search paths must contain only authorized paths.</t>
    </r>
  </si>
  <si>
    <r>
      <rPr>
        <sz val="11"/>
        <color rgb="FF000000"/>
        <rFont val="Calibri"/>
      </rPr>
      <t xml:space="preserve">Edit the local initialization file and remove the relative path entry from the executable search path variable. If this is not feasible, justify and document the necessity of having the relative path for a specific application with the ISSO.   </t>
    </r>
    <r>
      <rPr>
        <sz val="11"/>
        <color rgb="FF000000"/>
        <rFont val="Calibri"/>
      </rPr>
      <t xml:space="preserve">
</t>
    </r>
    <r>
      <rPr>
        <sz val="11"/>
        <color rgb="FF000000"/>
        <rFont val="Calibri"/>
      </rPr>
      <t>Edit the local initialization file and remove any empty entry that is defined.</t>
    </r>
  </si>
  <si>
    <r>
      <rPr>
        <sz val="11"/>
        <color rgb="FF000000"/>
        <rFont val="Calibri"/>
      </rPr>
      <t>Verify local initialization files have executable search paths containing only absolute paths or relative paths that have been documented by the ISSO.</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NOTE: This must be done in the BASH shell.</t>
    </r>
    <r>
      <rPr>
        <sz val="11"/>
        <color rgb="FF000000"/>
        <rFont val="Calibri"/>
      </rPr>
      <t xml:space="preserve">
</t>
    </r>
    <r>
      <rPr>
        <sz val="11"/>
        <color rgb="FF000000"/>
        <rFont val="Calibri"/>
      </rPr>
      <t># cut -d: -f6 /etc/passwd |xargs -n1 -IDIR find DIR -name ".*" -type f -maxdepth 1 -exec grep -l PATH {} \;</t>
    </r>
    <r>
      <rPr>
        <sz val="11"/>
        <color rgb="FF000000"/>
        <rFont val="Calibri"/>
      </rPr>
      <t xml:space="preserve">
</t>
    </r>
    <r>
      <rPr>
        <sz val="11"/>
        <color rgb="FF000000"/>
        <rFont val="Calibri"/>
      </rPr>
      <t xml:space="preserve">This variable is formatted as a colon-separated list of directories. </t>
    </r>
    <r>
      <rPr>
        <sz val="11"/>
        <color rgb="FF000000"/>
        <rFont val="Calibri"/>
      </rPr>
      <t xml:space="preserve">
</t>
    </r>
    <r>
      <rPr>
        <sz val="11"/>
        <color rgb="FF000000"/>
        <rFont val="Calibri"/>
      </rPr>
      <t xml:space="preserve">If there is an empty entry, such as a leading or trailing colon, or two consecutive colons, this is a finding. </t>
    </r>
    <r>
      <rPr>
        <sz val="11"/>
        <color rgb="FF000000"/>
        <rFont val="Calibri"/>
      </rPr>
      <t xml:space="preserve">
</t>
    </r>
    <r>
      <rPr>
        <sz val="11"/>
        <color rgb="FF000000"/>
        <rFont val="Calibri"/>
      </rPr>
      <t>If an entry begins with a character other than a slash (/), or has not been documented with the ISSO, this is a finding.</t>
    </r>
  </si>
  <si>
    <t>V-11987</t>
  </si>
  <si>
    <r>
      <rPr>
        <sz val="11"/>
        <rFont val="Calibri"/>
      </rPr>
      <t>The .rhosts, .shosts, hosts.equiv, shosts.equiv, /etc/passwd, /etc/shadow, and/or /etc/group files must not contain a plus (+) without defining entries for NIS+ netgroups.</t>
    </r>
  </si>
  <si>
    <r>
      <rPr>
        <sz val="11"/>
        <color rgb="FF000000"/>
        <rFont val="Calibri"/>
      </rPr>
      <t>Edit the .rhosts, .shosts, hosts.equiv, shosts.equiv, /etc/passwd, /etc/shadow, and/or /etc/group files and remove entries containing a plus (+).</t>
    </r>
  </si>
  <si>
    <r>
      <rPr>
        <sz val="11"/>
        <color rgb="FF000000"/>
        <rFont val="Calibri"/>
      </rPr>
      <t>A plus (+) in system accounts files causes the system to lookup the specified entry using NIS.  If the system is not using NIS, no such entries should exist.</t>
    </r>
  </si>
  <si>
    <r>
      <rPr>
        <sz val="11"/>
        <color rgb="FF000000"/>
        <rFont val="Calibri"/>
      </rPr>
      <t>Check system configuration files for plus (+) entries.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find / -name .rhosts</t>
    </r>
    <r>
      <rPr>
        <sz val="11"/>
        <color rgb="FF000000"/>
        <rFont val="Calibri"/>
      </rPr>
      <t xml:space="preserve">
</t>
    </r>
    <r>
      <rPr>
        <sz val="11"/>
        <color rgb="FF000000"/>
        <rFont val="Calibri"/>
      </rPr>
      <t># grep + /&lt;directorylocation&gt;/.rhosts</t>
    </r>
    <r>
      <rPr>
        <sz val="11"/>
        <color rgb="FF000000"/>
        <rFont val="Calibri"/>
      </rPr>
      <t xml:space="preserve">
</t>
    </r>
    <r>
      <rPr>
        <sz val="11"/>
        <color rgb="FF000000"/>
        <rFont val="Calibri"/>
      </rPr>
      <t># find / -name .shosts</t>
    </r>
    <r>
      <rPr>
        <sz val="11"/>
        <color rgb="FF000000"/>
        <rFont val="Calibri"/>
      </rPr>
      <t xml:space="preserve">
</t>
    </r>
    <r>
      <rPr>
        <sz val="11"/>
        <color rgb="FF000000"/>
        <rFont val="Calibri"/>
      </rPr>
      <t># grep + /&lt;directorylocation&gt;/.shosts</t>
    </r>
    <r>
      <rPr>
        <sz val="11"/>
        <color rgb="FF000000"/>
        <rFont val="Calibri"/>
      </rPr>
      <t xml:space="preserve">
</t>
    </r>
    <r>
      <rPr>
        <sz val="11"/>
        <color rgb="FF000000"/>
        <rFont val="Calibri"/>
      </rPr>
      <t># find / -name hosts.equiv</t>
    </r>
    <r>
      <rPr>
        <sz val="11"/>
        <color rgb="FF000000"/>
        <rFont val="Calibri"/>
      </rPr>
      <t xml:space="preserve">
</t>
    </r>
    <r>
      <rPr>
        <sz val="11"/>
        <color rgb="FF000000"/>
        <rFont val="Calibri"/>
      </rPr>
      <t># grep + /&lt;directorylocation&gt;/hosts.equiv</t>
    </r>
    <r>
      <rPr>
        <sz val="11"/>
        <color rgb="FF000000"/>
        <rFont val="Calibri"/>
      </rPr>
      <t xml:space="preserve">
</t>
    </r>
    <r>
      <rPr>
        <sz val="11"/>
        <color rgb="FF000000"/>
        <rFont val="Calibri"/>
      </rPr>
      <t># find / -name shosts.equiv</t>
    </r>
    <r>
      <rPr>
        <sz val="11"/>
        <color rgb="FF000000"/>
        <rFont val="Calibri"/>
      </rPr>
      <t xml:space="preserve">
</t>
    </r>
    <r>
      <rPr>
        <sz val="11"/>
        <color rgb="FF000000"/>
        <rFont val="Calibri"/>
      </rPr>
      <t># grep + /&lt;directorylocation&gt;/shosts.equiv</t>
    </r>
    <r>
      <rPr>
        <sz val="11"/>
        <color rgb="FF000000"/>
        <rFont val="Calibri"/>
      </rPr>
      <t xml:space="preserve">
</t>
    </r>
    <r>
      <rPr>
        <sz val="11"/>
        <color rgb="FF000000"/>
        <rFont val="Calibri"/>
      </rPr>
      <t># grep + /etc/passwd</t>
    </r>
    <r>
      <rPr>
        <sz val="11"/>
        <color rgb="FF000000"/>
        <rFont val="Calibri"/>
      </rPr>
      <t xml:space="preserve">
</t>
    </r>
    <r>
      <rPr>
        <sz val="11"/>
        <color rgb="FF000000"/>
        <rFont val="Calibri"/>
      </rPr>
      <t># grep + /etc/shadow</t>
    </r>
    <r>
      <rPr>
        <sz val="11"/>
        <color rgb="FF000000"/>
        <rFont val="Calibri"/>
      </rPr>
      <t xml:space="preserve">
</t>
    </r>
    <r>
      <rPr>
        <sz val="11"/>
        <color rgb="FF000000"/>
        <rFont val="Calibri"/>
      </rPr>
      <t># grep + /etc/group</t>
    </r>
    <r>
      <rPr>
        <sz val="11"/>
        <color rgb="FF000000"/>
        <rFont val="Calibri"/>
      </rPr>
      <t xml:space="preserve">
</t>
    </r>
    <r>
      <rPr>
        <sz val="11"/>
        <color rgb="FF000000"/>
        <rFont val="Calibri"/>
      </rPr>
      <t>If the .rhosts, .shosts, hosts.equiv, shosts.equiv, /etc/passwd, /etc/shadow, and/or /etc/group files contain a plus (+) and do not define entries for NIS+ netgroups, this is a finding.</t>
    </r>
  </si>
  <si>
    <t>V-11988</t>
  </si>
  <si>
    <r>
      <rPr>
        <sz val="11"/>
        <rFont val="Calibri"/>
      </rPr>
      <t>There must be no .rhosts, .shosts, hosts.equiv, or shosts.equiv files on the system.</t>
    </r>
  </si>
  <si>
    <r>
      <rPr>
        <sz val="11"/>
        <color rgb="FF000000"/>
        <rFont val="Calibri"/>
      </rPr>
      <t>Remove all the r-commands access control files.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find / -name .rhosts -exec rm {} \;</t>
    </r>
    <r>
      <rPr>
        <sz val="11"/>
        <color rgb="FF000000"/>
        <rFont val="Calibri"/>
      </rPr>
      <t xml:space="preserve">
</t>
    </r>
    <r>
      <rPr>
        <sz val="11"/>
        <color rgb="FF000000"/>
        <rFont val="Calibri"/>
      </rPr>
      <t># find / -name .shosts -exec rm {} \;</t>
    </r>
    <r>
      <rPr>
        <sz val="11"/>
        <color rgb="FF000000"/>
        <rFont val="Calibri"/>
      </rPr>
      <t xml:space="preserve">
</t>
    </r>
    <r>
      <rPr>
        <sz val="11"/>
        <color rgb="FF000000"/>
        <rFont val="Calibri"/>
      </rPr>
      <t># find / -name hosts.equiv -exec rm {} \;</t>
    </r>
    <r>
      <rPr>
        <sz val="11"/>
        <color rgb="FF000000"/>
        <rFont val="Calibri"/>
      </rPr>
      <t xml:space="preserve">
</t>
    </r>
    <r>
      <rPr>
        <sz val="11"/>
        <color rgb="FF000000"/>
        <rFont val="Calibri"/>
      </rPr>
      <t># find / -name shosts.equiv -exec rm {} \;</t>
    </r>
  </si>
  <si>
    <r>
      <rPr>
        <sz val="11"/>
        <color rgb="FF000000"/>
        <rFont val="Calibri"/>
      </rPr>
      <t>The .rhosts, .shosts, hosts.equiv, and shosts.equiv files are used to configure host-based authentication for individual users or the system.  Host-based authentication is not sufficient for preventing unauthorized access to the system.</t>
    </r>
  </si>
  <si>
    <r>
      <rPr>
        <sz val="11"/>
        <color rgb="FF000000"/>
        <rFont val="Calibri"/>
      </rPr>
      <t>Check for the existence of the files.</t>
    </r>
    <r>
      <rPr>
        <sz val="11"/>
        <color rgb="FF000000"/>
        <rFont val="Calibri"/>
      </rPr>
      <t xml:space="preserve">
</t>
    </r>
    <r>
      <rPr>
        <sz val="11"/>
        <color rgb="FF000000"/>
        <rFont val="Calibri"/>
      </rPr>
      <t># find / -name .rhosts</t>
    </r>
    <r>
      <rPr>
        <sz val="11"/>
        <color rgb="FF000000"/>
        <rFont val="Calibri"/>
      </rPr>
      <t xml:space="preserve">
</t>
    </r>
    <r>
      <rPr>
        <sz val="11"/>
        <color rgb="FF000000"/>
        <rFont val="Calibri"/>
      </rPr>
      <t># find / -name .shosts</t>
    </r>
    <r>
      <rPr>
        <sz val="11"/>
        <color rgb="FF000000"/>
        <rFont val="Calibri"/>
      </rPr>
      <t xml:space="preserve">
</t>
    </r>
    <r>
      <rPr>
        <sz val="11"/>
        <color rgb="FF000000"/>
        <rFont val="Calibri"/>
      </rPr>
      <t># find / -name hosts.equiv</t>
    </r>
    <r>
      <rPr>
        <sz val="11"/>
        <color rgb="FF000000"/>
        <rFont val="Calibri"/>
      </rPr>
      <t xml:space="preserve">
</t>
    </r>
    <r>
      <rPr>
        <sz val="11"/>
        <color rgb="FF000000"/>
        <rFont val="Calibri"/>
      </rPr>
      <t># find / -name shosts.equiv</t>
    </r>
    <r>
      <rPr>
        <sz val="11"/>
        <color rgb="FF000000"/>
        <rFont val="Calibri"/>
      </rPr>
      <t xml:space="preserve">
</t>
    </r>
    <r>
      <rPr>
        <sz val="11"/>
        <color rgb="FF000000"/>
        <rFont val="Calibri"/>
      </rPr>
      <t>If .rhosts, .shosts, hosts.equiv, or shosts.equiv are found and their use has not been documented and approved by the IAO, this is a finding.</t>
    </r>
  </si>
  <si>
    <t>V-11989</t>
  </si>
  <si>
    <r>
      <rPr>
        <sz val="11"/>
        <rFont val="Calibri"/>
      </rPr>
      <t>The .rhosts file must not be supported in PAM.</t>
    </r>
  </si>
  <si>
    <r>
      <rPr>
        <sz val="11"/>
        <color rgb="FF000000"/>
        <rFont val="Calibri"/>
      </rPr>
      <t>Edit the file(s) in /etc/pam.d referencing the rhosts_auth module, and remove the references to the rhosts_auth module.</t>
    </r>
  </si>
  <si>
    <r>
      <rPr>
        <sz val="11"/>
        <color rgb="FF000000"/>
        <rFont val="Calibri"/>
      </rPr>
      <t>.rhosts files are used to specify a list of hosts permitted remote access to a particular account without authenticating. The use of such a mechanism defeats strong identification and authentication requirements.</t>
    </r>
  </si>
  <si>
    <r>
      <rPr>
        <sz val="11"/>
        <color rgb="FF000000"/>
        <rFont val="Calibri"/>
      </rPr>
      <t>Check the PAM configuration for rhosts_auth.</t>
    </r>
    <r>
      <rPr>
        <sz val="11"/>
        <color rgb="FF000000"/>
        <rFont val="Calibri"/>
      </rPr>
      <t xml:space="preserve">
</t>
    </r>
    <r>
      <rPr>
        <sz val="11"/>
        <color rgb="FF000000"/>
        <rFont val="Calibri"/>
      </rPr>
      <t>Example:</t>
    </r>
    <r>
      <rPr>
        <sz val="11"/>
        <color rgb="FF000000"/>
        <rFont val="Calibri"/>
      </rPr>
      <t xml:space="preserve">
</t>
    </r>
    <r>
      <rPr>
        <sz val="11"/>
        <color rgb="FF000000"/>
        <rFont val="Calibri"/>
      </rPr>
      <t># grep rhosts_auth /etc/pam.d/*</t>
    </r>
    <r>
      <rPr>
        <sz val="11"/>
        <color rgb="FF000000"/>
        <rFont val="Calibri"/>
      </rPr>
      <t xml:space="preserve">
</t>
    </r>
    <r>
      <rPr>
        <sz val="11"/>
        <color rgb="FF000000"/>
        <rFont val="Calibri"/>
      </rPr>
      <t>If a rhosts_auth entry is found, this is a finding.</t>
    </r>
  </si>
  <si>
    <t>V-11990</t>
  </si>
  <si>
    <r>
      <rPr>
        <sz val="11"/>
        <rFont val="Calibri"/>
      </rPr>
      <t>All public directories must be group-owned by root, sys, bin, or an application group.</t>
    </r>
  </si>
  <si>
    <r>
      <rPr>
        <sz val="11"/>
        <color rgb="FF000000"/>
        <rFont val="Calibri"/>
      </rPr>
      <t>Change the group-ownership of the public directory.</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root /tmp</t>
    </r>
    <r>
      <rPr>
        <sz val="11"/>
        <color rgb="FF000000"/>
        <rFont val="Calibri"/>
      </rPr>
      <t xml:space="preserve">
</t>
    </r>
    <r>
      <rPr>
        <sz val="11"/>
        <color rgb="FF000000"/>
        <rFont val="Calibri"/>
      </rPr>
      <t>(Replace root with a different system group and/or /tmp with a different public directory as necessary.)</t>
    </r>
  </si>
  <si>
    <r>
      <rPr>
        <sz val="11"/>
        <color rgb="FF000000"/>
        <rFont val="Calibri"/>
      </rPr>
      <t>If a public directory has the sticky bit set and is not group-owned by a privileged GID, unauthorized users may be able to modify files created by others.</t>
    </r>
    <r>
      <rPr>
        <sz val="11"/>
        <color rgb="FF000000"/>
        <rFont val="Calibri"/>
      </rPr>
      <t xml:space="preserve">
</t>
    </r>
    <r>
      <rPr>
        <sz val="11"/>
        <color rgb="FF000000"/>
        <rFont val="Calibri"/>
      </rPr>
      <t>The only authorized public directories are those temporary directories supplied with the system or those designed to be temporary file repositories. The setting is normally reserved for directories used by the system and by users for temporary file storage, (e.g., /tmp), and for directories requiring global read/write access.</t>
    </r>
  </si>
  <si>
    <r>
      <rPr>
        <sz val="11"/>
        <color rgb="FF000000"/>
        <rFont val="Calibri"/>
      </rPr>
      <t>Check the group-ownership of public directories.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find / -type d -perm -1002 -exec ls -ld {} \;</t>
    </r>
    <r>
      <rPr>
        <sz val="11"/>
        <color rgb="FF000000"/>
        <rFont val="Calibri"/>
      </rPr>
      <t xml:space="preserve">
</t>
    </r>
    <r>
      <rPr>
        <sz val="11"/>
        <color rgb="FF000000"/>
        <rFont val="Calibri"/>
      </rPr>
      <t>If any public directory is not group-owned by root, sys, bin, or an application group, this is a finding.</t>
    </r>
  </si>
  <si>
    <t>V-11994</t>
  </si>
  <si>
    <r>
      <rPr>
        <sz val="11"/>
        <rFont val="Calibri"/>
      </rPr>
      <t>Crontabs must be owned by root or the crontab creator.</t>
    </r>
  </si>
  <si>
    <r>
      <rPr>
        <sz val="11"/>
        <color rgb="FF000000"/>
        <rFont val="Calibri"/>
      </rPr>
      <t>Change the crontab owner to root or the crontab creator.</t>
    </r>
    <r>
      <rPr>
        <sz val="11"/>
        <color rgb="FF000000"/>
        <rFont val="Calibri"/>
      </rPr>
      <t xml:space="preserve">
</t>
    </r>
    <r>
      <rPr>
        <sz val="11"/>
        <color rgb="FF000000"/>
        <rFont val="Calibri"/>
      </rPr>
      <t># chown root &lt;crontab file&gt;</t>
    </r>
    <r>
      <rPr>
        <sz val="11"/>
        <color rgb="FF000000"/>
        <rFont val="Calibri"/>
      </rPr>
      <t xml:space="preserve">
</t>
    </r>
    <r>
      <rPr>
        <sz val="11"/>
        <color rgb="FF000000"/>
        <rFont val="Calibri"/>
      </rPr>
      <t xml:space="preserve">or </t>
    </r>
    <r>
      <rPr>
        <sz val="11"/>
        <color rgb="FF000000"/>
        <rFont val="Calibri"/>
      </rPr>
      <t xml:space="preserve">
</t>
    </r>
    <r>
      <rPr>
        <sz val="11"/>
        <color rgb="FF000000"/>
        <rFont val="Calibri"/>
      </rPr>
      <t># chown &lt;user&gt; &lt;crontab file&gt;</t>
    </r>
  </si>
  <si>
    <r>
      <rPr>
        <sz val="11"/>
        <color rgb="FF000000"/>
        <rFont val="Calibri"/>
      </rPr>
      <t xml:space="preserve">List all crontabs on the system. </t>
    </r>
    <r>
      <rPr>
        <sz val="11"/>
        <color rgb="FF000000"/>
        <rFont val="Calibri"/>
      </rPr>
      <t xml:space="preserve">
</t>
    </r>
    <r>
      <rPr>
        <sz val="11"/>
        <color rgb="FF000000"/>
        <rFont val="Calibri"/>
      </rPr>
      <t># ls -lL /var/spool/cron</t>
    </r>
    <r>
      <rPr>
        <sz val="11"/>
        <color rgb="FF000000"/>
        <rFont val="Calibri"/>
      </rPr>
      <t xml:space="preserve">
</t>
    </r>
    <r>
      <rPr>
        <sz val="11"/>
        <color rgb="FF000000"/>
        <rFont val="Calibri"/>
      </rPr>
      <t># ls -lL /etc/cron.d /etc/crontab /etc/cron.daily /etc/cron.hourly /etc/cron.monthly /etc/cron.weekly</t>
    </r>
    <r>
      <rPr>
        <sz val="11"/>
        <color rgb="FF000000"/>
        <rFont val="Calibri"/>
      </rPr>
      <t xml:space="preserve">
</t>
    </r>
    <r>
      <rPr>
        <sz val="11"/>
        <color rgb="FF000000"/>
        <rFont val="Calibri"/>
      </rPr>
      <t xml:space="preserve">or </t>
    </r>
    <r>
      <rPr>
        <sz val="11"/>
        <color rgb="FF000000"/>
        <rFont val="Calibri"/>
      </rPr>
      <t xml:space="preserve">
</t>
    </r>
    <r>
      <rPr>
        <sz val="11"/>
        <color rgb="FF000000"/>
        <rFont val="Calibri"/>
      </rPr>
      <t># ls -lL /etc/cron*|grep -v deny</t>
    </r>
    <r>
      <rPr>
        <sz val="11"/>
        <color rgb="FF000000"/>
        <rFont val="Calibri"/>
      </rPr>
      <t xml:space="preserve">
</t>
    </r>
    <r>
      <rPr>
        <sz val="11"/>
        <color rgb="FF000000"/>
        <rFont val="Calibri"/>
      </rPr>
      <t>If any crontab is not owned by root or the creating user, this is a finding.</t>
    </r>
  </si>
  <si>
    <t>V-11995</t>
  </si>
  <si>
    <r>
      <rPr>
        <sz val="11"/>
        <rFont val="Calibri"/>
      </rPr>
      <t>Default system accounts (with the exception of root) must not be listed in the cron.allow file or must be included in the cron.deny file, if cron.allow does not exist.</t>
    </r>
  </si>
  <si>
    <r>
      <rPr>
        <sz val="11"/>
        <color rgb="FF000000"/>
        <rFont val="Calibri"/>
      </rPr>
      <t>Remove default system accounts (such as bin, sys, adm, or others, traditionally UID less than 500) from the cron.allow file if it exists, or add those accounts to the cron.deny file.</t>
    </r>
  </si>
  <si>
    <r>
      <rPr>
        <sz val="11"/>
        <color rgb="FF000000"/>
        <rFont val="Calibri"/>
      </rPr>
      <t>To centralize the management of privileged account crontabs, of the default system accounts, only root may have a crontab.</t>
    </r>
  </si>
  <si>
    <r>
      <rPr>
        <sz val="11"/>
        <color rgb="FF000000"/>
        <rFont val="Calibri"/>
      </rPr>
      <t>Check the cron.allow and cron.deny files for the system.</t>
    </r>
    <r>
      <rPr>
        <sz val="11"/>
        <color rgb="FF000000"/>
        <rFont val="Calibri"/>
      </rPr>
      <t xml:space="preserve">
</t>
    </r>
    <r>
      <rPr>
        <sz val="11"/>
        <color rgb="FF000000"/>
        <rFont val="Calibri"/>
      </rPr>
      <t># more /etc/cron.allow</t>
    </r>
    <r>
      <rPr>
        <sz val="11"/>
        <color rgb="FF000000"/>
        <rFont val="Calibri"/>
      </rPr>
      <t xml:space="preserve">
</t>
    </r>
    <r>
      <rPr>
        <sz val="11"/>
        <color rgb="FF000000"/>
        <rFont val="Calibri"/>
      </rPr>
      <t># more /etc/cron.deny</t>
    </r>
    <r>
      <rPr>
        <sz val="11"/>
        <color rgb="FF000000"/>
        <rFont val="Calibri"/>
      </rPr>
      <t xml:space="preserve">
</t>
    </r>
    <r>
      <rPr>
        <sz val="11"/>
        <color rgb="FF000000"/>
        <rFont val="Calibri"/>
      </rPr>
      <t>If a default system account (such as bin, sys, adm, or others, traditionally UID less than 500) is listed in the cron.allow file, or not listed in the cron.deny file and if no cron.allow file exists, this is a finding.</t>
    </r>
  </si>
  <si>
    <t>V-11996</t>
  </si>
  <si>
    <r>
      <rPr>
        <sz val="11"/>
        <rFont val="Calibri"/>
      </rPr>
      <t>Process core dumps must be disabled unless needed.</t>
    </r>
  </si>
  <si>
    <r>
      <rPr>
        <sz val="11"/>
        <color rgb="FF000000"/>
        <rFont val="Calibri"/>
      </rPr>
      <t>Edit /etc/security/limits.conf and set a hard limit for "core" to 0 for all users.  A new login will be required for the changes to take effect.</t>
    </r>
  </si>
  <si>
    <r>
      <rPr>
        <sz val="11"/>
        <color rgb="FF000000"/>
        <rFont val="Calibri"/>
      </rPr>
      <t>Process core dumps contain the memory in use by the process when it crashed.  Process core dump files can be of significant size and their use can result in file systems filling to capacity, which may result in Denial of Service.  Process core dumps can be useful for software debugging.</t>
    </r>
  </si>
  <si>
    <r>
      <rPr>
        <sz val="11"/>
        <color rgb="FF000000"/>
        <rFont val="Calibri"/>
      </rPr>
      <t># ulimit -Hc</t>
    </r>
    <r>
      <rPr>
        <sz val="11"/>
        <color rgb="FF000000"/>
        <rFont val="Calibri"/>
      </rPr>
      <t xml:space="preserve">
</t>
    </r>
    <r>
      <rPr>
        <sz val="11"/>
        <color rgb="FF000000"/>
        <rFont val="Calibri"/>
      </rPr>
      <t>If the above command does not return 0 and the enabling of core dumps has not been documented and approved by the IAO, this a finding.</t>
    </r>
  </si>
  <si>
    <t>V-11997</t>
  </si>
  <si>
    <r>
      <rPr>
        <sz val="11"/>
        <rFont val="Calibri"/>
      </rPr>
      <t>The kernel core dump data directory must be owned by root.</t>
    </r>
  </si>
  <si>
    <r>
      <rPr>
        <sz val="11"/>
        <color rgb="FF000000"/>
        <rFont val="Calibri"/>
      </rPr>
      <t xml:space="preserve">Change the owner of the kernel core dump data directory to root. </t>
    </r>
    <r>
      <rPr>
        <sz val="11"/>
        <color rgb="FF000000"/>
        <rFont val="Calibri"/>
      </rPr>
      <t xml:space="preserve">
</t>
    </r>
    <r>
      <rPr>
        <sz val="11"/>
        <color rgb="FF000000"/>
        <rFont val="Calibri"/>
      </rPr>
      <t># chown root &lt;path to kernel core dump data directory&gt;</t>
    </r>
  </si>
  <si>
    <r>
      <rPr>
        <sz val="11"/>
        <color rgb="FF000000"/>
        <rFont val="Calibri"/>
      </rPr>
      <t>Kernel core dumps may contain the full contents of system memory at the time of the crash.  As the system memory may contain sensitive information, it must be protected accordingly. If the kernel core dump data directory is not owned by root, the core dumps contained in the directory may be subject to unauthorized access.</t>
    </r>
  </si>
  <si>
    <r>
      <rPr>
        <sz val="11"/>
        <color rgb="FF000000"/>
        <rFont val="Calibri"/>
      </rPr>
      <t>Verify the location of the kernel core dump data directory:</t>
    </r>
    <r>
      <rPr>
        <sz val="11"/>
        <color rgb="FF000000"/>
        <rFont val="Calibri"/>
      </rPr>
      <t xml:space="preserve">
</t>
    </r>
    <r>
      <rPr>
        <sz val="11"/>
        <color rgb="FF000000"/>
        <rFont val="Calibri"/>
      </rPr>
      <t># grep “path” /etc/kdump.conf</t>
    </r>
    <r>
      <rPr>
        <sz val="11"/>
        <color rgb="FF000000"/>
        <rFont val="Calibri"/>
      </rPr>
      <t xml:space="preserve">
</t>
    </r>
    <r>
      <rPr>
        <sz val="11"/>
        <color rgb="FF000000"/>
        <rFont val="Calibri"/>
      </rPr>
      <t>Note: If this setting is not configured or commented out, the default kernel dump data directory is /var/crash.</t>
    </r>
    <r>
      <rPr>
        <sz val="11"/>
        <color rgb="FF000000"/>
        <rFont val="Calibri"/>
      </rPr>
      <t xml:space="preserve">
</t>
    </r>
    <r>
      <rPr>
        <sz val="11"/>
        <color rgb="FF000000"/>
        <rFont val="Calibri"/>
      </rPr>
      <t>Check the ownership of the dump data directory:</t>
    </r>
    <r>
      <rPr>
        <sz val="11"/>
        <color rgb="FF000000"/>
        <rFont val="Calibri"/>
      </rPr>
      <t xml:space="preserve">
</t>
    </r>
    <r>
      <rPr>
        <sz val="11"/>
        <color rgb="FF000000"/>
        <rFont val="Calibri"/>
      </rPr>
      <t># ls –ld &lt;path to kernel core dump data directory&gt;</t>
    </r>
    <r>
      <rPr>
        <sz val="11"/>
        <color rgb="FF000000"/>
        <rFont val="Calibri"/>
      </rPr>
      <t xml:space="preserve">
</t>
    </r>
    <r>
      <rPr>
        <sz val="11"/>
        <color rgb="FF000000"/>
        <rFont val="Calibri"/>
      </rPr>
      <t>If the kernel core dump data directory is not owned by root, this is a finding.</t>
    </r>
  </si>
  <si>
    <t>V-11999</t>
  </si>
  <si>
    <r>
      <rPr>
        <sz val="11"/>
        <rFont val="Calibri"/>
      </rPr>
      <t>The system must implement non-executable program stacks.</t>
    </r>
  </si>
  <si>
    <r>
      <rPr>
        <sz val="11"/>
        <color rgb="FF000000"/>
        <rFont val="Calibri"/>
      </rPr>
      <t>Examine /etc/sysctl.conf for "kernel.exec-shield" and "kernel.randomize_va_space" entries and if found remove them. The system default of "1" enables these modules.</t>
    </r>
  </si>
  <si>
    <r>
      <rPr>
        <sz val="11"/>
        <color rgb="FF000000"/>
        <rFont val="Calibri"/>
      </rPr>
      <t>A common type of exploit is the stack buffer overflow.  An application receives, from an attacker, more data than it is prepared for and stores this information on its stack, writing beyond the space reserved for it.  This can be designed to cause execution of the data written on the stack.  One mechanism to mitigate this vulnerability is for the system to not allow the execution of instructions in sections of memory identified as part of the stack.</t>
    </r>
  </si>
  <si>
    <r>
      <rPr>
        <sz val="11"/>
        <color rgb="FF000000"/>
        <rFont val="Calibri"/>
      </rPr>
      <t>Verify "exec_shield" and "randomize_va_space" have not been changed from the default "1" settings.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#sysctl kernel.exec-shield</t>
    </r>
    <r>
      <rPr>
        <sz val="11"/>
        <color rgb="FF000000"/>
        <rFont val="Calibri"/>
      </rPr>
      <t xml:space="preserve">
</t>
    </r>
    <r>
      <rPr>
        <sz val="11"/>
        <color rgb="FF000000"/>
        <rFont val="Calibri"/>
      </rPr>
      <t xml:space="preserve">If the return value is not: </t>
    </r>
    <r>
      <rPr>
        <sz val="11"/>
        <color rgb="FF000000"/>
        <rFont val="Calibri"/>
      </rPr>
      <t xml:space="preserve">
</t>
    </r>
    <r>
      <rPr>
        <sz val="11"/>
        <color rgb="FF000000"/>
        <rFont val="Calibri"/>
      </rPr>
      <t>kernel.exec-shield = 1</t>
    </r>
    <r>
      <rPr>
        <sz val="11"/>
        <color rgb="FF000000"/>
        <rFont val="Calibri"/>
      </rPr>
      <t xml:space="preserve">
</t>
    </r>
    <r>
      <rPr>
        <sz val="11"/>
        <color rgb="FF000000"/>
        <rFont val="Calibri"/>
      </rPr>
      <t>this is a finding.</t>
    </r>
    <r>
      <rPr>
        <sz val="11"/>
        <color rgb="FF000000"/>
        <rFont val="Calibri"/>
      </rPr>
      <t xml:space="preserve">
</t>
    </r>
    <r>
      <rPr>
        <sz val="11"/>
        <color rgb="FF000000"/>
        <rFont val="Calibri"/>
      </rPr>
      <t>#sysctl kernel.randomize_va_space</t>
    </r>
    <r>
      <rPr>
        <sz val="11"/>
        <color rgb="FF000000"/>
        <rFont val="Calibri"/>
      </rPr>
      <t xml:space="preserve">
</t>
    </r>
    <r>
      <rPr>
        <sz val="11"/>
        <color rgb="FF000000"/>
        <rFont val="Calibri"/>
      </rPr>
      <t xml:space="preserve">If the return value is not: </t>
    </r>
    <r>
      <rPr>
        <sz val="11"/>
        <color rgb="FF000000"/>
        <rFont val="Calibri"/>
      </rPr>
      <t xml:space="preserve">
</t>
    </r>
    <r>
      <rPr>
        <sz val="11"/>
        <color rgb="FF000000"/>
        <rFont val="Calibri"/>
      </rPr>
      <t>kernel.randomize_va_space = 1</t>
    </r>
    <r>
      <rPr>
        <sz val="11"/>
        <color rgb="FF000000"/>
        <rFont val="Calibri"/>
      </rPr>
      <t xml:space="preserve">
</t>
    </r>
    <r>
      <rPr>
        <sz val="11"/>
        <color rgb="FF000000"/>
        <rFont val="Calibri"/>
      </rPr>
      <t>this is a finding.</t>
    </r>
  </si>
  <si>
    <t>V-12002</t>
  </si>
  <si>
    <r>
      <rPr>
        <sz val="11"/>
        <rFont val="Calibri"/>
      </rPr>
      <t>The system must not forward IPv4 source-routed packets.</t>
    </r>
  </si>
  <si>
    <r>
      <rPr>
        <sz val="11"/>
        <color rgb="FF000000"/>
        <rFont val="Calibri"/>
      </rPr>
      <t>Configure the system to not accept source-routed IPv4 packets.</t>
    </r>
    <r>
      <rPr>
        <sz val="11"/>
        <color rgb="FF000000"/>
        <rFont val="Calibri"/>
      </rPr>
      <t xml:space="preserve">
</t>
    </r>
    <r>
      <rPr>
        <sz val="11"/>
        <color rgb="FF000000"/>
        <rFont val="Calibri"/>
      </rPr>
      <t xml:space="preserve">Edit /etc/sysctl.conf and add a setting for "net.ipv4.conf.all.accept_source_route=0" and "net.ipv4.conf.default.accept_source_route=0". </t>
    </r>
    <r>
      <rPr>
        <sz val="11"/>
        <color rgb="FF000000"/>
        <rFont val="Calibri"/>
      </rPr>
      <t xml:space="preserve">
</t>
    </r>
    <r>
      <rPr>
        <sz val="11"/>
        <color rgb="FF000000"/>
        <rFont val="Calibri"/>
      </rPr>
      <t>Reload the sysctls.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sysctl -p</t>
    </r>
  </si>
  <si>
    <r>
      <rPr>
        <sz val="11"/>
        <color rgb="FF000000"/>
        <rFont val="Calibri"/>
      </rPr>
      <t>Source-routed packets allow the source of the packet to suggest routers forward the packet along a different path than configured on the router, which can be used to bypass network security measures.  This requirement applies only to the forwarding of source-routed traffic, such as when IPv4 forwarding is enabled and the system is functioning as a router.</t>
    </r>
  </si>
  <si>
    <r>
      <rPr>
        <sz val="11"/>
        <color rgb="FF000000"/>
        <rFont val="Calibri"/>
      </rPr>
      <t>Verify the system does not accept source-routed IPv4 packets.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grep [01] /proc/sys/net/ipv4/conf/*/accept_source_route|egrep "default|all"</t>
    </r>
    <r>
      <rPr>
        <sz val="11"/>
        <color rgb="FF000000"/>
        <rFont val="Calibri"/>
      </rPr>
      <t xml:space="preserve">
</t>
    </r>
    <r>
      <rPr>
        <sz val="11"/>
        <color rgb="FF000000"/>
        <rFont val="Calibri"/>
      </rPr>
      <t>If all of the returned lines do not end with 0, this is a finding.</t>
    </r>
    <r>
      <rPr>
        <sz val="11"/>
        <color rgb="FF000000"/>
        <rFont val="Calibri"/>
      </rPr>
      <t xml:space="preserve">
</t>
    </r>
    <r>
      <rPr>
        <sz val="11"/>
        <color rgb="FF000000"/>
        <rFont val="Calibri"/>
      </rPr>
      <t>Note: The same setting is used by Linux for both the local acceptance and forwarding of source-routed IPv4 packets.</t>
    </r>
  </si>
  <si>
    <t>V-12003</t>
  </si>
  <si>
    <r>
      <rPr>
        <sz val="11"/>
        <rFont val="Calibri"/>
      </rPr>
      <t>A separate file system must be used for user home directories (such as /home or an equivalent).</t>
    </r>
  </si>
  <si>
    <r>
      <rPr>
        <sz val="11"/>
        <color rgb="FF000000"/>
        <rFont val="Calibri"/>
      </rPr>
      <t>Migrate the /home (or equivalent) path onto a separate file system.</t>
    </r>
  </si>
  <si>
    <r>
      <rPr>
        <sz val="11"/>
        <color rgb="FF000000"/>
        <rFont val="Calibri"/>
      </rPr>
      <t>The use of separate file systems for different paths can protect the system from failures resulting from a file system becoming full or failing.</t>
    </r>
  </si>
  <si>
    <r>
      <rPr>
        <sz val="11"/>
        <color rgb="FF000000"/>
        <rFont val="Calibri"/>
      </rPr>
      <t>Determine if the /home path is a separate filesystem.</t>
    </r>
    <r>
      <rPr>
        <sz val="11"/>
        <color rgb="FF000000"/>
        <rFont val="Calibri"/>
      </rPr>
      <t xml:space="preserve">
</t>
    </r>
    <r>
      <rPr>
        <sz val="11"/>
        <color rgb="FF000000"/>
        <rFont val="Calibri"/>
      </rPr>
      <t># grep "/home " /etc/fstab</t>
    </r>
    <r>
      <rPr>
        <sz val="11"/>
        <color rgb="FF000000"/>
        <rFont val="Calibri"/>
      </rPr>
      <t xml:space="preserve">
</t>
    </r>
    <r>
      <rPr>
        <sz val="11"/>
        <color rgb="FF000000"/>
        <rFont val="Calibri"/>
      </rPr>
      <t>If no result is returned, /home is not on a separate filesystem this is a finding.</t>
    </r>
  </si>
  <si>
    <t>V-12004</t>
  </si>
  <si>
    <r>
      <rPr>
        <sz val="11"/>
        <rFont val="Calibri"/>
      </rPr>
      <t>The system must log informational authentication data.</t>
    </r>
  </si>
  <si>
    <r>
      <rPr>
        <sz val="11"/>
        <color rgb="FF000000"/>
        <rFont val="Calibri"/>
      </rPr>
      <t>Edit /etc/syslog.conf or /etc/rsyslog.conf and add local log destinations for "authpriv.*", "authpriv.debug" or "authpriv.info".</t>
    </r>
  </si>
  <si>
    <r>
      <rPr>
        <sz val="11"/>
        <color rgb="FF000000"/>
        <rFont val="Calibri"/>
      </rPr>
      <t>Monitoring and recording successful and unsuccessful logins assists in tracking unauthorized access to the system.</t>
    </r>
  </si>
  <si>
    <r>
      <rPr>
        <sz val="11"/>
        <color rgb="FF000000"/>
        <rFont val="Calibri"/>
      </rPr>
      <t>Depending on what system is used for log processing either /etc/syslog.conf or /etc/rsyslog.conf will be the logging configuration file. Check /etc/syslog.conf or /etc/rsyslog.conf and verify the authpriv facility is logging both the "notice" and "info" priority messages.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For a given action all messages of a higher severity or "priority" are logged. The three lowest priorities in ascending order are "debug", "info" and "notice". A priority of "info" will include "notice". A priority of "debug" includes both "info" and "notice".</t>
    </r>
    <r>
      <rPr>
        <sz val="11"/>
        <color rgb="FF000000"/>
        <rFont val="Calibri"/>
      </rPr>
      <t xml:space="preserve">
</t>
    </r>
    <r>
      <rPr>
        <sz val="11"/>
        <color rgb="FF000000"/>
        <rFont val="Calibri"/>
      </rPr>
      <t>Enter/Input for syslog:</t>
    </r>
    <r>
      <rPr>
        <sz val="11"/>
        <color rgb="FF000000"/>
        <rFont val="Calibri"/>
      </rPr>
      <t xml:space="preserve">
</t>
    </r>
    <r>
      <rPr>
        <sz val="11"/>
        <color rgb="FF000000"/>
        <rFont val="Calibri"/>
      </rPr>
      <t># grep "authpriv.debug" /etc/syslog.conf</t>
    </r>
    <r>
      <rPr>
        <sz val="11"/>
        <color rgb="FF000000"/>
        <rFont val="Calibri"/>
      </rPr>
      <t xml:space="preserve">
</t>
    </r>
    <r>
      <rPr>
        <sz val="11"/>
        <color rgb="FF000000"/>
        <rFont val="Calibri"/>
      </rPr>
      <t># grep "authpriv.info" /etc/syslog.conf</t>
    </r>
    <r>
      <rPr>
        <sz val="11"/>
        <color rgb="FF000000"/>
        <rFont val="Calibri"/>
      </rPr>
      <t xml:space="preserve">
</t>
    </r>
    <r>
      <rPr>
        <sz val="11"/>
        <color rgb="FF000000"/>
        <rFont val="Calibri"/>
      </rPr>
      <t># grep "authpriv\.\*" /etc/syslog.conf</t>
    </r>
    <r>
      <rPr>
        <sz val="11"/>
        <color rgb="FF000000"/>
        <rFont val="Calibri"/>
      </rPr>
      <t xml:space="preserve">
</t>
    </r>
    <r>
      <rPr>
        <sz val="11"/>
        <color rgb="FF000000"/>
        <rFont val="Calibri"/>
      </rPr>
      <t>Enter/Input for rsyslog:</t>
    </r>
    <r>
      <rPr>
        <sz val="11"/>
        <color rgb="FF000000"/>
        <rFont val="Calibri"/>
      </rPr>
      <t xml:space="preserve">
</t>
    </r>
    <r>
      <rPr>
        <sz val="11"/>
        <color rgb="FF000000"/>
        <rFont val="Calibri"/>
      </rPr>
      <t># grep "authpriv.debug" /etc/rsyslog.conf</t>
    </r>
    <r>
      <rPr>
        <sz val="11"/>
        <color rgb="FF000000"/>
        <rFont val="Calibri"/>
      </rPr>
      <t xml:space="preserve">
</t>
    </r>
    <r>
      <rPr>
        <sz val="11"/>
        <color rgb="FF000000"/>
        <rFont val="Calibri"/>
      </rPr>
      <t># grep "authpriv.info" /etc/rsyslog.conf</t>
    </r>
    <r>
      <rPr>
        <sz val="11"/>
        <color rgb="FF000000"/>
        <rFont val="Calibri"/>
      </rPr>
      <t xml:space="preserve">
</t>
    </r>
    <r>
      <rPr>
        <sz val="11"/>
        <color rgb="FF000000"/>
        <rFont val="Calibri"/>
      </rPr>
      <t># grep "authpriv\.\*" /etc/rsyslog.conf</t>
    </r>
    <r>
      <rPr>
        <sz val="11"/>
        <color rgb="FF000000"/>
        <rFont val="Calibri"/>
      </rPr>
      <t xml:space="preserve">
</t>
    </r>
    <r>
      <rPr>
        <sz val="11"/>
        <color rgb="FF000000"/>
        <rFont val="Calibri"/>
      </rPr>
      <t>If an "authpriv.*", "authpriv.debug", or "authpriv.info" entry is not found, this is a finding.</t>
    </r>
  </si>
  <si>
    <t>V-12005</t>
  </si>
  <si>
    <r>
      <rPr>
        <sz val="11"/>
        <rFont val="Calibri"/>
      </rPr>
      <t>Inetd and xinetd must be disabled or removed if no network services utilizing them are enabled.</t>
    </r>
  </si>
  <si>
    <r>
      <rPr>
        <sz val="11"/>
        <color rgb="FF000000"/>
        <rFont val="Calibri"/>
      </rPr>
      <t># service xinetd stop ; chkconfig xinetd off</t>
    </r>
  </si>
  <si>
    <r>
      <rPr>
        <sz val="11"/>
        <color rgb="FF000000"/>
        <rFont val="Calibri"/>
      </rPr>
      <t>Unnecessary services should be disabled to decrease the attack surface of the system.</t>
    </r>
  </si>
  <si>
    <r>
      <rPr>
        <sz val="11"/>
        <color rgb="FF000000"/>
        <rFont val="Calibri"/>
      </rPr>
      <t># ps -ef |grep xinetd</t>
    </r>
    <r>
      <rPr>
        <sz val="11"/>
        <color rgb="FF000000"/>
        <rFont val="Calibri"/>
      </rPr>
      <t xml:space="preserve">
</t>
    </r>
    <r>
      <rPr>
        <sz val="11"/>
        <color rgb="FF000000"/>
        <rFont val="Calibri"/>
      </rPr>
      <t>If xinetd is not running, this check is not a finding.</t>
    </r>
    <r>
      <rPr>
        <sz val="11"/>
        <color rgb="FF000000"/>
        <rFont val="Calibri"/>
      </rPr>
      <t xml:space="preserve">
</t>
    </r>
    <r>
      <rPr>
        <sz val="11"/>
        <color rgb="FF000000"/>
        <rFont val="Calibri"/>
      </rPr>
      <t># grep -v "^#" /etc/xinetd.conf</t>
    </r>
    <r>
      <rPr>
        <sz val="11"/>
        <color rgb="FF000000"/>
        <rFont val="Calibri"/>
      </rPr>
      <t xml:space="preserve">
</t>
    </r>
    <r>
      <rPr>
        <sz val="11"/>
        <color rgb="FF000000"/>
        <rFont val="Calibri"/>
      </rPr>
      <t># grep disable /etc/xinetd.d/* |grep no</t>
    </r>
    <r>
      <rPr>
        <sz val="11"/>
        <color rgb="FF000000"/>
        <rFont val="Calibri"/>
      </rPr>
      <t xml:space="preserve">
</t>
    </r>
    <r>
      <rPr>
        <sz val="11"/>
        <color rgb="FF000000"/>
        <rFont val="Calibri"/>
      </rPr>
      <t>If no active services are found, and the inetd daemon is running, this is a finding.</t>
    </r>
  </si>
  <si>
    <t>V-12006</t>
  </si>
  <si>
    <r>
      <rPr>
        <sz val="11"/>
        <rFont val="Calibri"/>
      </rPr>
      <t>The SMTP service HELP command must not be enabled.</t>
    </r>
  </si>
  <si>
    <r>
      <rPr>
        <sz val="11"/>
        <color rgb="FF000000"/>
        <rFont val="Calibri"/>
      </rPr>
      <t>To disable the SMTP HELP command, clear the Sendmail help file.</t>
    </r>
    <r>
      <rPr>
        <sz val="11"/>
        <color rgb="FF000000"/>
        <rFont val="Calibri"/>
      </rPr>
      <t xml:space="preserve">
</t>
    </r>
    <r>
      <rPr>
        <sz val="11"/>
        <color rgb="FF000000"/>
        <rFont val="Calibri"/>
      </rPr>
      <t># echo -n &gt; /etc/mail/helpfile</t>
    </r>
  </si>
  <si>
    <r>
      <rPr>
        <sz val="11"/>
        <color rgb="FF000000"/>
        <rFont val="Calibri"/>
      </rPr>
      <t>The HELP command should be disabled to mask version information.  The version of the SMTP service software could be used by attackers to target vulnerabilities present in specific software versions.</t>
    </r>
  </si>
  <si>
    <r>
      <rPr>
        <sz val="11"/>
        <color rgb="FF000000"/>
        <rFont val="Calibri"/>
      </rPr>
      <t>Check if Help is disabled. This rule is for "sendmail" only and not applicable to "Postfix".</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telnet localhost 25</t>
    </r>
    <r>
      <rPr>
        <sz val="11"/>
        <color rgb="FF000000"/>
        <rFont val="Calibri"/>
      </rPr>
      <t xml:space="preserve">
</t>
    </r>
    <r>
      <rPr>
        <sz val="11"/>
        <color rgb="FF000000"/>
        <rFont val="Calibri"/>
      </rPr>
      <t>&gt; help</t>
    </r>
    <r>
      <rPr>
        <sz val="11"/>
        <color rgb="FF000000"/>
        <rFont val="Calibri"/>
      </rPr>
      <t xml:space="preserve">
</t>
    </r>
    <r>
      <rPr>
        <sz val="11"/>
        <color rgb="FF000000"/>
        <rFont val="Calibri"/>
      </rPr>
      <t>If the help command returns any sendmail version information, this is a finding.  If sendmail is not installed this check is not applicable.</t>
    </r>
  </si>
  <si>
    <t>V-12010</t>
  </si>
  <si>
    <r>
      <rPr>
        <sz val="11"/>
        <rFont val="Calibri"/>
      </rPr>
      <t>Unencrypted FTP must not be used on the system.</t>
    </r>
  </si>
  <si>
    <r>
      <rPr>
        <sz val="11"/>
        <color rgb="FF000000"/>
        <rFont val="Calibri"/>
      </rPr>
      <t>Disable the FTP daemons.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chkconfig gssftp off</t>
    </r>
    <r>
      <rPr>
        <sz val="11"/>
        <color rgb="FF000000"/>
        <rFont val="Calibri"/>
      </rPr>
      <t xml:space="preserve">
</t>
    </r>
    <r>
      <rPr>
        <sz val="11"/>
        <color rgb="FF000000"/>
        <rFont val="Calibri"/>
      </rPr>
      <t># chkconfig vsftpd off</t>
    </r>
  </si>
  <si>
    <r>
      <rPr>
        <sz val="11"/>
        <color rgb="FF000000"/>
        <rFont val="Calibri"/>
      </rPr>
      <t>:  FTP is typically unencrypted and presents confidentiality and integrity risks. FTP may be protected by encryption in certain cases, such as when used in a Kerberos environment. SFTP and FTPS are encrypted alternatives to FTP.</t>
    </r>
  </si>
  <si>
    <r>
      <rPr>
        <sz val="11"/>
        <color rgb="FF000000"/>
        <rFont val="Calibri"/>
      </rPr>
      <t>Perform the following to determine if unencrypted FTP is enabled:</t>
    </r>
    <r>
      <rPr>
        <sz val="11"/>
        <color rgb="FF000000"/>
        <rFont val="Calibri"/>
      </rPr>
      <t xml:space="preserve">
</t>
    </r>
    <r>
      <rPr>
        <sz val="11"/>
        <color rgb="FF000000"/>
        <rFont val="Calibri"/>
      </rPr>
      <t># chkconfig --list gssftp</t>
    </r>
    <r>
      <rPr>
        <sz val="11"/>
        <color rgb="FF000000"/>
        <rFont val="Calibri"/>
      </rPr>
      <t xml:space="preserve">
</t>
    </r>
    <r>
      <rPr>
        <sz val="11"/>
        <color rgb="FF000000"/>
        <rFont val="Calibri"/>
      </rPr>
      <t># chkconfig --list vsftpd</t>
    </r>
    <r>
      <rPr>
        <sz val="11"/>
        <color rgb="FF000000"/>
        <rFont val="Calibri"/>
      </rPr>
      <t xml:space="preserve">
</t>
    </r>
    <r>
      <rPr>
        <sz val="11"/>
        <color rgb="FF000000"/>
        <rFont val="Calibri"/>
      </rPr>
      <t>If any of these services are found, ask the SA if these services are encrypted. If they are not, this is a finding.</t>
    </r>
  </si>
  <si>
    <t>V-12011</t>
  </si>
  <si>
    <r>
      <rPr>
        <sz val="11"/>
        <rFont val="Calibri"/>
      </rPr>
      <t>All FTP users must have a default umask of 077.</t>
    </r>
  </si>
  <si>
    <r>
      <rPr>
        <sz val="11"/>
        <color rgb="FF000000"/>
        <rFont val="Calibri"/>
      </rPr>
      <t>Edit the initialization files for the ftp user and set the umask to 077.</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For gssftp:</t>
    </r>
    <r>
      <rPr>
        <sz val="11"/>
        <color rgb="FF000000"/>
        <rFont val="Calibri"/>
      </rPr>
      <t xml:space="preserve">
</t>
    </r>
    <r>
      <rPr>
        <sz val="11"/>
        <color rgb="FF000000"/>
        <rFont val="Calibri"/>
      </rPr>
      <t>Modify the /etc/xinetd.d/gssftp file adding "-u 077" to the server_args entry.</t>
    </r>
    <r>
      <rPr>
        <sz val="11"/>
        <color rgb="FF000000"/>
        <rFont val="Calibri"/>
      </rPr>
      <t xml:space="preserve">
</t>
    </r>
    <r>
      <rPr>
        <sz val="11"/>
        <color rgb="FF000000"/>
        <rFont val="Calibri"/>
      </rPr>
      <t>For vsftp:</t>
    </r>
    <r>
      <rPr>
        <sz val="11"/>
        <color rgb="FF000000"/>
        <rFont val="Calibri"/>
      </rPr>
      <t xml:space="preserve">
</t>
    </r>
    <r>
      <rPr>
        <sz val="11"/>
        <color rgb="FF000000"/>
        <rFont val="Calibri"/>
      </rPr>
      <t>Modify the "/etc/vsftpd/vsftpd.conf" setting "local_umask" and "anon_umask" to 077.</t>
    </r>
  </si>
  <si>
    <r>
      <rPr>
        <sz val="11"/>
        <color rgb="FF000000"/>
        <rFont val="Calibri"/>
      </rPr>
      <t>The umask controls the default access mode assigned to newly created files. An umask of 077 limits new files to mode 700 or less permissive. Although umask is stored as a 4-digit number, the first digit representing special access modes is typically ignored or required to be zero (0).</t>
    </r>
  </si>
  <si>
    <r>
      <rPr>
        <sz val="11"/>
        <color rgb="FF000000"/>
        <rFont val="Calibri"/>
      </rPr>
      <t>Check the umask setting for FTP users.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For gssftp:</t>
    </r>
    <r>
      <rPr>
        <sz val="11"/>
        <color rgb="FF000000"/>
        <rFont val="Calibri"/>
      </rPr>
      <t xml:space="preserve">
</t>
    </r>
    <r>
      <rPr>
        <sz val="11"/>
        <color rgb="FF000000"/>
        <rFont val="Calibri"/>
      </rPr>
      <t>Assuming an anonymous ftp user has been defined with no user initialization script invoked to change the umask</t>
    </r>
    <r>
      <rPr>
        <sz val="11"/>
        <color rgb="FF000000"/>
        <rFont val="Calibri"/>
      </rPr>
      <t xml:space="preserve">
</t>
    </r>
    <r>
      <rPr>
        <sz val="11"/>
        <color rgb="FF000000"/>
        <rFont val="Calibri"/>
      </rPr>
      <t># ftp localhost</t>
    </r>
    <r>
      <rPr>
        <sz val="11"/>
        <color rgb="FF000000"/>
        <rFont val="Calibri"/>
      </rPr>
      <t xml:space="preserve">
</t>
    </r>
    <r>
      <rPr>
        <sz val="11"/>
        <color rgb="FF000000"/>
        <rFont val="Calibri"/>
      </rPr>
      <t>Name: (localhost:root): anonymous</t>
    </r>
    <r>
      <rPr>
        <sz val="11"/>
        <color rgb="FF000000"/>
        <rFont val="Calibri"/>
      </rPr>
      <t xml:space="preserve">
</t>
    </r>
    <r>
      <rPr>
        <sz val="11"/>
        <color rgb="FF000000"/>
        <rFont val="Calibri"/>
      </rPr>
      <t>Password: anything</t>
    </r>
    <r>
      <rPr>
        <sz val="11"/>
        <color rgb="FF000000"/>
        <rFont val="Calibri"/>
      </rPr>
      <t xml:space="preserve">
</t>
    </r>
    <r>
      <rPr>
        <sz val="11"/>
        <color rgb="FF000000"/>
        <rFont val="Calibri"/>
      </rPr>
      <t>ftp&gt;umask</t>
    </r>
    <r>
      <rPr>
        <sz val="11"/>
        <color rgb="FF000000"/>
        <rFont val="Calibri"/>
      </rPr>
      <t xml:space="preserve">
</t>
    </r>
    <r>
      <rPr>
        <sz val="11"/>
        <color rgb="FF000000"/>
        <rFont val="Calibri"/>
      </rPr>
      <t>If the umask value returned is not 077, this is a finding.</t>
    </r>
    <r>
      <rPr>
        <sz val="11"/>
        <color rgb="FF000000"/>
        <rFont val="Calibri"/>
      </rPr>
      <t xml:space="preserve">
</t>
    </r>
    <r>
      <rPr>
        <sz val="11"/>
        <color rgb="FF000000"/>
        <rFont val="Calibri"/>
      </rPr>
      <t>or:</t>
    </r>
    <r>
      <rPr>
        <sz val="11"/>
        <color rgb="FF000000"/>
        <rFont val="Calibri"/>
      </rPr>
      <t xml:space="preserve">
</t>
    </r>
    <r>
      <rPr>
        <sz val="11"/>
        <color rgb="FF000000"/>
        <rFont val="Calibri"/>
      </rPr>
      <t># grep "server_args" /etc/xinetd.d/gssftp</t>
    </r>
    <r>
      <rPr>
        <sz val="11"/>
        <color rgb="FF000000"/>
        <rFont val="Calibri"/>
      </rPr>
      <t xml:space="preserve">
</t>
    </r>
    <r>
      <rPr>
        <sz val="11"/>
        <color rgb="FF000000"/>
        <rFont val="Calibri"/>
      </rPr>
      <t>The default umask for FTP is "023" if the server _args entry does not contain "-u 077" this is a finding.</t>
    </r>
    <r>
      <rPr>
        <sz val="11"/>
        <color rgb="FF000000"/>
        <rFont val="Calibri"/>
      </rPr>
      <t xml:space="preserve">
</t>
    </r>
    <r>
      <rPr>
        <sz val="11"/>
        <color rgb="FF000000"/>
        <rFont val="Calibri"/>
      </rPr>
      <t>For vsftp:</t>
    </r>
    <r>
      <rPr>
        <sz val="11"/>
        <color rgb="FF000000"/>
        <rFont val="Calibri"/>
      </rPr>
      <t xml:space="preserve">
</t>
    </r>
    <r>
      <rPr>
        <sz val="11"/>
        <color rgb="FF000000"/>
        <rFont val="Calibri"/>
      </rPr>
      <t># grep "_mask" /etc/vsftpd/vsftpd.conf</t>
    </r>
    <r>
      <rPr>
        <sz val="11"/>
        <color rgb="FF000000"/>
        <rFont val="Calibri"/>
      </rPr>
      <t xml:space="preserve">
</t>
    </r>
    <r>
      <rPr>
        <sz val="11"/>
        <color rgb="FF000000"/>
        <rFont val="Calibri"/>
      </rPr>
      <t>The default "local_umask" setting is 077. If this has been changed, or the "anon_umask" setting is not 077, this is a finding.</t>
    </r>
  </si>
  <si>
    <t>V-12014</t>
  </si>
  <si>
    <r>
      <rPr>
        <sz val="11"/>
        <rFont val="Calibri"/>
      </rPr>
      <t>All .Xauthority files must have mode 0600 or less permissive.</t>
    </r>
  </si>
  <si>
    <r>
      <rPr>
        <sz val="11"/>
        <color rgb="FF000000"/>
        <rFont val="Calibri"/>
      </rPr>
      <t>Change the mode of the .Xauthority files.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chmod 0600 .Xauthority</t>
    </r>
  </si>
  <si>
    <r>
      <rPr>
        <sz val="11"/>
        <color rgb="FF000000"/>
        <rFont val="Calibri"/>
      </rPr>
      <t>.Xauthority files ensure the user is authorized to access specific X Windows host. Excessive permissions may permit unauthorized modification of these files, which could lead to Denial of Service to authorized access or allow unauthorized access to be obtained.</t>
    </r>
  </si>
  <si>
    <r>
      <rPr>
        <sz val="11"/>
        <color rgb="FF000000"/>
        <rFont val="Calibri"/>
      </rPr>
      <t>Check the file permissions for the .Xauthority files.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-la |egrep "(\.Xauthority|\.xauth)"</t>
    </r>
    <r>
      <rPr>
        <sz val="11"/>
        <color rgb="FF000000"/>
        <rFont val="Calibri"/>
      </rPr>
      <t xml:space="preserve">
</t>
    </r>
    <r>
      <rPr>
        <sz val="11"/>
        <color rgb="FF000000"/>
        <rFont val="Calibri"/>
      </rPr>
      <t>If the file mode is more permissive than 0600, this is finding.</t>
    </r>
  </si>
  <si>
    <t>V-12016</t>
  </si>
  <si>
    <r>
      <rPr>
        <sz val="11"/>
        <rFont val="Calibri"/>
      </rPr>
      <t>.Xauthority or X*.hosts (or equivalent) file(s) must be used to restrict access to the X server.</t>
    </r>
  </si>
  <si>
    <r>
      <rPr>
        <sz val="11"/>
        <color rgb="FF000000"/>
        <rFont val="Calibri"/>
      </rPr>
      <t>Create an X*.hosts file, where "*" is a display number used to limit X window connections. Add the list of authorized X clients to the file.</t>
    </r>
  </si>
  <si>
    <r>
      <rPr>
        <sz val="11"/>
        <color rgb="FF000000"/>
        <rFont val="Calibri"/>
      </rPr>
      <t>If access to the X server is not restricted, a user's X session may be compromised.</t>
    </r>
  </si>
  <si>
    <r>
      <rPr>
        <sz val="11"/>
        <color rgb="FF000000"/>
        <rFont val="Calibri"/>
      </rPr>
      <t>Determine if the X server is running.</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ps -ef |grep X</t>
    </r>
    <r>
      <rPr>
        <sz val="11"/>
        <color rgb="FF000000"/>
        <rFont val="Calibri"/>
      </rPr>
      <t xml:space="preserve">
</t>
    </r>
    <r>
      <rPr>
        <sz val="11"/>
        <color rgb="FF000000"/>
        <rFont val="Calibri"/>
      </rPr>
      <t>Determine if xauth is being used.</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xauth</t>
    </r>
    <r>
      <rPr>
        <sz val="11"/>
        <color rgb="FF000000"/>
        <rFont val="Calibri"/>
      </rPr>
      <t xml:space="preserve">
</t>
    </r>
    <r>
      <rPr>
        <sz val="11"/>
        <color rgb="FF000000"/>
        <rFont val="Calibri"/>
      </rPr>
      <t>xauth&gt; list</t>
    </r>
    <r>
      <rPr>
        <sz val="11"/>
        <color rgb="FF000000"/>
        <rFont val="Calibri"/>
      </rPr>
      <t xml:space="preserve">
</t>
    </r>
    <r>
      <rPr>
        <sz val="11"/>
        <color rgb="FF000000"/>
        <rFont val="Calibri"/>
      </rPr>
      <t>If the above command sequence does not show any host other than the localhost, then xauth is not being used.</t>
    </r>
    <r>
      <rPr>
        <sz val="11"/>
        <color rgb="FF000000"/>
        <rFont val="Calibri"/>
      </rPr>
      <t xml:space="preserve">
</t>
    </r>
    <r>
      <rPr>
        <sz val="11"/>
        <color rgb="FF000000"/>
        <rFont val="Calibri"/>
      </rPr>
      <t>Search the system for an X*.hosts file, where "*" is a display number used to limit X window connections. If no files are found, X*.hosts files are not being used. If the X*.hosts files contain any unauthorized hosts, this is a finding.</t>
    </r>
    <r>
      <rPr>
        <sz val="11"/>
        <color rgb="FF000000"/>
        <rFont val="Calibri"/>
      </rPr>
      <t xml:space="preserve">
</t>
    </r>
    <r>
      <rPr>
        <sz val="11"/>
        <color rgb="FF000000"/>
        <rFont val="Calibri"/>
      </rPr>
      <t>If both xauth and X*.hosts files are not being used, this is a finding.</t>
    </r>
  </si>
  <si>
    <t>V-12017</t>
  </si>
  <si>
    <r>
      <rPr>
        <sz val="11"/>
        <rFont val="Calibri"/>
      </rPr>
      <t>The .Xauthority utility must only permit access to authorized hosts.</t>
    </r>
  </si>
  <si>
    <r>
      <rPr>
        <sz val="11"/>
        <color rgb="FF000000"/>
        <rFont val="Calibri"/>
      </rPr>
      <t>Remove unauthorized clients from the xauth configuration.</t>
    </r>
    <r>
      <rPr>
        <sz val="11"/>
        <color rgb="FF000000"/>
        <rFont val="Calibri"/>
      </rPr>
      <t xml:space="preserve">
</t>
    </r>
    <r>
      <rPr>
        <sz val="11"/>
        <color rgb="FF000000"/>
        <rFont val="Calibri"/>
      </rPr>
      <t># xauth remove &lt;display name&gt;</t>
    </r>
  </si>
  <si>
    <r>
      <rPr>
        <sz val="11"/>
        <color rgb="FF000000"/>
        <rFont val="Calibri"/>
      </rPr>
      <t>If unauthorized clients are permitted access to the X server, a user's X session may be compromised.</t>
    </r>
  </si>
  <si>
    <r>
      <rPr>
        <sz val="11"/>
        <color rgb="FF000000"/>
        <rFont val="Calibri"/>
      </rPr>
      <t>Check the X window system access is limited to authorized clients.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xauth</t>
    </r>
    <r>
      <rPr>
        <sz val="11"/>
        <color rgb="FF000000"/>
        <rFont val="Calibri"/>
      </rPr>
      <t xml:space="preserve">
</t>
    </r>
    <r>
      <rPr>
        <sz val="11"/>
        <color rgb="FF000000"/>
        <rFont val="Calibri"/>
      </rPr>
      <t>xauth&gt; list</t>
    </r>
    <r>
      <rPr>
        <sz val="11"/>
        <color rgb="FF000000"/>
        <rFont val="Calibri"/>
      </rPr>
      <t xml:space="preserve">
</t>
    </r>
    <r>
      <rPr>
        <sz val="11"/>
        <color rgb="FF000000"/>
        <rFont val="Calibri"/>
      </rPr>
      <t>Ask the SA if the clients listed are authorized. If any are not, this is a finding.</t>
    </r>
  </si>
  <si>
    <t>V-12018</t>
  </si>
  <si>
    <r>
      <rPr>
        <sz val="11"/>
        <rFont val="Calibri"/>
      </rPr>
      <t>X Window System connections not required must be disabled.</t>
    </r>
  </si>
  <si>
    <r>
      <rPr>
        <sz val="11"/>
        <color rgb="FF000000"/>
        <rFont val="Calibri"/>
      </rPr>
      <t>Disable the X Windows server on the system.</t>
    </r>
  </si>
  <si>
    <r>
      <rPr>
        <sz val="11"/>
        <color rgb="FF000000"/>
        <rFont val="Calibri"/>
      </rPr>
      <t>Determine if the X window system is running.</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ps -ef |grep Xorg</t>
    </r>
    <r>
      <rPr>
        <sz val="11"/>
        <color rgb="FF000000"/>
        <rFont val="Calibri"/>
      </rPr>
      <t xml:space="preserve">
</t>
    </r>
    <r>
      <rPr>
        <sz val="11"/>
        <color rgb="FF000000"/>
        <rFont val="Calibri"/>
      </rPr>
      <t>Ask the SA if the X window system is an operational requirement. If it is not, this is a finding.</t>
    </r>
  </si>
  <si>
    <t>V-12019</t>
  </si>
  <si>
    <r>
      <rPr>
        <sz val="11"/>
        <rFont val="Calibri"/>
      </rPr>
      <t>The snmpd.conf file must be owned by root.</t>
    </r>
  </si>
  <si>
    <r>
      <rPr>
        <sz val="11"/>
        <color rgb="FF000000"/>
        <rFont val="Calibri"/>
      </rPr>
      <t>Change the owner of the snmpd.conf file to root.</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chown root &lt;snmpd.conf file&gt;</t>
    </r>
  </si>
  <si>
    <r>
      <rPr>
        <sz val="11"/>
        <color rgb="FF000000"/>
        <rFont val="Calibri"/>
      </rPr>
      <t>The snmpd.conf file contains authenticators and must be protected from unauthorized access and modification.  If the file is not owned by root, it may be subject to access and modification from unauthorized users.</t>
    </r>
  </si>
  <si>
    <r>
      <rPr>
        <sz val="11"/>
        <color rgb="FF000000"/>
        <rFont val="Calibri"/>
      </rPr>
      <t>Determine the owner of the SNMP configuration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Find the snmpd.conf file. The default install location is /etc/snmp/snmpd.conf but may be different depending on the SNMP agent installed.</t>
    </r>
    <r>
      <rPr>
        <sz val="11"/>
        <color rgb="FF000000"/>
        <rFont val="Calibri"/>
      </rPr>
      <t xml:space="preserve">
</t>
    </r>
    <r>
      <rPr>
        <sz val="11"/>
        <color rgb="FF000000"/>
        <rFont val="Calibri"/>
      </rPr>
      <t xml:space="preserve"># find / -name snmpd.conf </t>
    </r>
    <r>
      <rPr>
        <sz val="11"/>
        <color rgb="FF000000"/>
        <rFont val="Calibri"/>
      </rPr>
      <t xml:space="preserve">
</t>
    </r>
    <r>
      <rPr>
        <sz val="11"/>
        <color rgb="FF000000"/>
        <rFont val="Calibri"/>
      </rPr>
      <t># ls -lL &lt;snmpd.conf&gt;</t>
    </r>
    <r>
      <rPr>
        <sz val="11"/>
        <color rgb="FF000000"/>
        <rFont val="Calibri"/>
      </rPr>
      <t xml:space="preserve">
</t>
    </r>
    <r>
      <rPr>
        <sz val="11"/>
        <color rgb="FF000000"/>
        <rFont val="Calibri"/>
      </rPr>
      <t>If the snmpd.conf file is not owned by root, this is a finding.</t>
    </r>
  </si>
  <si>
    <t>V-12020</t>
  </si>
  <si>
    <r>
      <rPr>
        <sz val="11"/>
        <rFont val="Calibri"/>
      </rPr>
      <t>The system must not be used as a syslog server (loghost) for systems external to the enclave.</t>
    </r>
  </si>
  <si>
    <r>
      <rPr>
        <sz val="11"/>
        <color rgb="FF000000"/>
        <rFont val="Calibri"/>
      </rPr>
      <t>Configure the hosts outside of the local enclave to not log to this system.</t>
    </r>
  </si>
  <si>
    <r>
      <rPr>
        <sz val="11"/>
        <color rgb="FF000000"/>
        <rFont val="Calibri"/>
      </rPr>
      <t>Syslog messages are typically unencrypted, may contain sensitive information, and are restricted to the enclave.</t>
    </r>
  </si>
  <si>
    <r>
      <rPr>
        <sz val="11"/>
        <color rgb="FF000000"/>
        <rFont val="Calibri"/>
      </rPr>
      <t>Ask the SA if the loghost server is collecting data for hosts outside the local enclave. If it is, this is a finding.</t>
    </r>
  </si>
  <si>
    <t>V-12021</t>
  </si>
  <si>
    <r>
      <rPr>
        <sz val="11"/>
        <rFont val="Calibri"/>
      </rPr>
      <t>The syslog daemon must not accept remote messages unless it is a syslog server documented using site-defined procedures.</t>
    </r>
  </si>
  <si>
    <r>
      <rPr>
        <sz val="11"/>
        <color rgb="FF000000"/>
        <rFont val="Calibri"/>
      </rPr>
      <t>Edit /etc/sysconfig/syslog to removing the '-r' in SYSLOGD_OPTIONS. Restart the syslogd service.</t>
    </r>
  </si>
  <si>
    <r>
      <rPr>
        <sz val="11"/>
        <color rgb="FF000000"/>
        <rFont val="Calibri"/>
      </rPr>
      <t>Unintentionally running a syslog server accepting remote messages puts the system at increased risk.  Malicious syslog messages sent to the server could exploit vulnerabilities in the server software itself, could introduce misleading information in to the system's logs, or could fill the system's storage leading to a Denial of Service.</t>
    </r>
  </si>
  <si>
    <r>
      <rPr>
        <sz val="11"/>
        <color rgb="FF000000"/>
        <rFont val="Calibri"/>
      </rPr>
      <t>Ask the SA if the system is an authorized syslog server.  If the system is an authorized syslog server, this is not applicable.</t>
    </r>
    <r>
      <rPr>
        <sz val="11"/>
        <color rgb="FF000000"/>
        <rFont val="Calibri"/>
      </rPr>
      <t xml:space="preserve">
</t>
    </r>
    <r>
      <rPr>
        <sz val="11"/>
        <color rgb="FF000000"/>
        <rFont val="Calibri"/>
      </rPr>
      <t>Determine if the system's syslog service is configured to accept remote messages.</t>
    </r>
    <r>
      <rPr>
        <sz val="11"/>
        <color rgb="FF000000"/>
        <rFont val="Calibri"/>
      </rPr>
      <t xml:space="preserve">
</t>
    </r>
    <r>
      <rPr>
        <sz val="11"/>
        <color rgb="FF000000"/>
        <rFont val="Calibri"/>
      </rPr>
      <t># ps -ef | grep syslogd</t>
    </r>
    <r>
      <rPr>
        <sz val="11"/>
        <color rgb="FF000000"/>
        <rFont val="Calibri"/>
      </rPr>
      <t xml:space="preserve">
</t>
    </r>
    <r>
      <rPr>
        <sz val="11"/>
        <color rgb="FF000000"/>
        <rFont val="Calibri"/>
      </rPr>
      <t>If the '-r' option is present, the system is configured to accept remote syslog messages, and this is a finding.</t>
    </r>
  </si>
  <si>
    <t>V-12022</t>
  </si>
  <si>
    <r>
      <rPr>
        <sz val="11"/>
        <rFont val="Calibri"/>
      </rPr>
      <t>The SSH daemon must be configured for IP filtering.</t>
    </r>
  </si>
  <si>
    <r>
      <rPr>
        <sz val="11"/>
        <color rgb="FF000000"/>
        <rFont val="Calibri"/>
      </rPr>
      <t>Add appropriate IP restrictions for SSH to the /etc/hosts.deny and/or /etc/hosts.allow files.</t>
    </r>
  </si>
  <si>
    <r>
      <rPr>
        <sz val="11"/>
        <color rgb="FF000000"/>
        <rFont val="Calibri"/>
      </rPr>
      <t>The SSH daemon must be configured for IP filtering to provide a layered defense against connection attempts from unauthorized addresses.</t>
    </r>
  </si>
  <si>
    <r>
      <rPr>
        <sz val="11"/>
        <color rgb="FF000000"/>
        <rFont val="Calibri"/>
      </rPr>
      <t>Check the TCP wrappers configuration files to determine if sshd is configured to use TCP wrappers.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grep sshd /etc/hosts.deny</t>
    </r>
    <r>
      <rPr>
        <sz val="11"/>
        <color rgb="FF000000"/>
        <rFont val="Calibri"/>
      </rPr>
      <t xml:space="preserve">
</t>
    </r>
    <r>
      <rPr>
        <sz val="11"/>
        <color rgb="FF000000"/>
        <rFont val="Calibri"/>
      </rPr>
      <t># grep sshd /etc/hosts.allow</t>
    </r>
    <r>
      <rPr>
        <sz val="11"/>
        <color rgb="FF000000"/>
        <rFont val="Calibri"/>
      </rPr>
      <t xml:space="preserve">
</t>
    </r>
    <r>
      <rPr>
        <sz val="11"/>
        <color rgb="FF000000"/>
        <rFont val="Calibri"/>
      </rPr>
      <t>If no entries are returned, the TCP wrappers are not configured for sshd, this is a finding.</t>
    </r>
  </si>
  <si>
    <t>V-12023</t>
  </si>
  <si>
    <r>
      <rPr>
        <sz val="11"/>
        <rFont val="Calibri"/>
      </rPr>
      <t>IP forwarding for IPv4 must not be enabled, unless the system is a router.</t>
    </r>
  </si>
  <si>
    <r>
      <rPr>
        <sz val="11"/>
        <color rgb="FF000000"/>
        <rFont val="Calibri"/>
      </rPr>
      <t>Edit "/etc/sysctl.conf" and set net.ipv4.ip_forward to "0". Restart the system or run "sysctl -p" to make the change take effect.</t>
    </r>
  </si>
  <si>
    <r>
      <rPr>
        <sz val="11"/>
        <color rgb="FF000000"/>
        <rFont val="Calibri"/>
      </rPr>
      <t>If the system is configured for IP forwarding and is not a designated router, it could be used to bypass network security by providing a path for communication not filtered by network devices.</t>
    </r>
  </si>
  <si>
    <r>
      <rPr>
        <sz val="11"/>
        <color rgb="FF000000"/>
        <rFont val="Calibri"/>
      </rPr>
      <t>Check if the system is configured for IPv4 forwarding. If the system is a VM host and acts as a router solely for the benefits of its client systems, then this rule is not applicable.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cat /proc/sys/net/ipv4/ip_forward</t>
    </r>
    <r>
      <rPr>
        <sz val="11"/>
        <color rgb="FF000000"/>
        <rFont val="Calibri"/>
      </rPr>
      <t xml:space="preserve">
</t>
    </r>
    <r>
      <rPr>
        <sz val="11"/>
        <color rgb="FF000000"/>
        <rFont val="Calibri"/>
      </rPr>
      <t>If the value is set to "1", IPv4 forwarding is enabled this is a finding.</t>
    </r>
  </si>
  <si>
    <t>V-12024</t>
  </si>
  <si>
    <r>
      <rPr>
        <sz val="11"/>
        <rFont val="Calibri"/>
      </rPr>
      <t>The system must not have a public Instant Messaging (IM) client installed.</t>
    </r>
  </si>
  <si>
    <r>
      <rPr>
        <sz val="11"/>
        <color rgb="FF000000"/>
        <rFont val="Calibri"/>
      </rPr>
      <t>Uninstall the IM client from the system, or configure the client to only connect to DoD-approved IM services.</t>
    </r>
  </si>
  <si>
    <r>
      <rPr>
        <sz val="11"/>
        <color rgb="FF000000"/>
        <rFont val="Calibri"/>
      </rPr>
      <t>Public (IM) systems are not approved for use and may result in the unauthorized distribution of information.  IM clients provide a way for a user to send a message to one or more other users in real time.  Additional capabilities may include file transfer and support for distributed game playing.  Communication between clients and associated directory services are managed through messaging servers.  Commercial IM clients include AOL Instant Messenger (AIM), MSN Messenger, and Yahoo! Messenger.</t>
    </r>
    <r>
      <rPr>
        <sz val="11"/>
        <color rgb="FF000000"/>
        <rFont val="Calibri"/>
      </rPr>
      <t xml:space="preserve">
</t>
    </r>
    <r>
      <rPr>
        <sz val="11"/>
        <color rgb="FF000000"/>
        <rFont val="Calibri"/>
      </rPr>
      <t>IM clients present a security issue when the clients route messages through public servers.  The obvious implication is potentially sensitive information could be intercepted or altered in the course of transmission.  This same issue is associated with the use of public e-mail servers.  In order to reduce the potential for disclosure of sensitive Government information and to ensure the validity of official government information, IM clients connecting to public IM services will not be installed.  Clients use to access  internal or DoD-controlled IM services are permitted.</t>
    </r>
  </si>
  <si>
    <r>
      <rPr>
        <sz val="11"/>
        <color rgb="FF000000"/>
        <rFont val="Calibri"/>
      </rPr>
      <t>If an IM client is installed, ask the SA if it has access to any public domain IM servers. If it does have access to public servers, this is a finding.</t>
    </r>
  </si>
  <si>
    <t>V-12025</t>
  </si>
  <si>
    <r>
      <rPr>
        <sz val="11"/>
        <rFont val="Calibri"/>
      </rPr>
      <t>The system must not have any peer-to-peer file-sharing application installed.</t>
    </r>
  </si>
  <si>
    <r>
      <rPr>
        <sz val="11"/>
        <color rgb="FF000000"/>
        <rFont val="Calibri"/>
      </rPr>
      <t>Uninstall the peer-to-peer file sharing application(s) from the system.</t>
    </r>
  </si>
  <si>
    <r>
      <rPr>
        <sz val="11"/>
        <color rgb="FF000000"/>
        <rFont val="Calibri"/>
      </rPr>
      <t>Peer-to-peer file-sharing software can result in the unintentional exfiltration of information.  There are also many legal issues associated with these types of utilities including copyright infringement or other intellectual property issues.  The ASD Memo "Use of Peer-to-Peer (P2P) File-Sharing Applications across the DoD" states the following:</t>
    </r>
    <r>
      <rPr>
        <sz val="11"/>
        <color rgb="FF000000"/>
        <rFont val="Calibri"/>
      </rPr>
      <t xml:space="preserve">
</t>
    </r>
    <r>
      <rPr>
        <sz val="11"/>
        <color rgb="FF000000"/>
        <rFont val="Calibri"/>
      </rPr>
      <t>“P2P file-sharing applications are authorized for use on DOD networks with approval by the appropriate Designated Approval Authority (DAA).  Documented requirements, security architecture, configuration management process, and a training program for users are all requirements within the approval process.  The unauthorized use of application or services, including P2P applications, is prohibited, and such applications or services must be eliminated.”</t>
    </r>
    <r>
      <rPr>
        <sz val="11"/>
        <color rgb="FF000000"/>
        <rFont val="Calibri"/>
      </rPr>
      <t xml:space="preserve">
</t>
    </r>
    <r>
      <rPr>
        <sz val="11"/>
        <color rgb="FF000000"/>
        <rFont val="Calibri"/>
      </rPr>
      <t>P2P applications include, but are not limited to, the following:</t>
    </r>
    <r>
      <rPr>
        <sz val="11"/>
        <color rgb="FF000000"/>
        <rFont val="Calibri"/>
      </rPr>
      <t xml:space="preserve">
</t>
    </r>
    <r>
      <rPr>
        <sz val="11"/>
        <color rgb="FF000000"/>
        <rFont val="Calibri"/>
      </rPr>
      <t>-Napster</t>
    </r>
    <r>
      <rPr>
        <sz val="11"/>
        <color rgb="FF000000"/>
        <rFont val="Calibri"/>
      </rPr>
      <t xml:space="preserve">
</t>
    </r>
    <r>
      <rPr>
        <sz val="11"/>
        <color rgb="FF000000"/>
        <rFont val="Calibri"/>
      </rPr>
      <t>-Kazaa</t>
    </r>
    <r>
      <rPr>
        <sz val="11"/>
        <color rgb="FF000000"/>
        <rFont val="Calibri"/>
      </rPr>
      <t xml:space="preserve">
</t>
    </r>
    <r>
      <rPr>
        <sz val="11"/>
        <color rgb="FF000000"/>
        <rFont val="Calibri"/>
      </rPr>
      <t>-ARES</t>
    </r>
    <r>
      <rPr>
        <sz val="11"/>
        <color rgb="FF000000"/>
        <rFont val="Calibri"/>
      </rPr>
      <t xml:space="preserve">
</t>
    </r>
    <r>
      <rPr>
        <sz val="11"/>
        <color rgb="FF000000"/>
        <rFont val="Calibri"/>
      </rPr>
      <t>-Limewire</t>
    </r>
    <r>
      <rPr>
        <sz val="11"/>
        <color rgb="FF000000"/>
        <rFont val="Calibri"/>
      </rPr>
      <t xml:space="preserve">
</t>
    </r>
    <r>
      <rPr>
        <sz val="11"/>
        <color rgb="FF000000"/>
        <rFont val="Calibri"/>
      </rPr>
      <t>-IRC Chat Relay</t>
    </r>
    <r>
      <rPr>
        <sz val="11"/>
        <color rgb="FF000000"/>
        <rFont val="Calibri"/>
      </rPr>
      <t xml:space="preserve">
</t>
    </r>
    <r>
      <rPr>
        <sz val="11"/>
        <color rgb="FF000000"/>
        <rFont val="Calibri"/>
      </rPr>
      <t>-BitTorrent</t>
    </r>
  </si>
  <si>
    <r>
      <rPr>
        <sz val="11"/>
        <color rgb="FF000000"/>
        <rFont val="Calibri"/>
      </rPr>
      <t>Ask the SA if any peer-to-peer file-sharing applications are installed. Some examples of these applications include:</t>
    </r>
    <r>
      <rPr>
        <sz val="11"/>
        <color rgb="FF000000"/>
        <rFont val="Calibri"/>
      </rPr>
      <t xml:space="preserve">
</t>
    </r>
    <r>
      <rPr>
        <sz val="11"/>
        <color rgb="FF000000"/>
        <rFont val="Calibri"/>
      </rPr>
      <t>- Napster</t>
    </r>
    <r>
      <rPr>
        <sz val="11"/>
        <color rgb="FF000000"/>
        <rFont val="Calibri"/>
      </rPr>
      <t xml:space="preserve">
</t>
    </r>
    <r>
      <rPr>
        <sz val="11"/>
        <color rgb="FF000000"/>
        <rFont val="Calibri"/>
      </rPr>
      <t>- Kazaa</t>
    </r>
    <r>
      <rPr>
        <sz val="11"/>
        <color rgb="FF000000"/>
        <rFont val="Calibri"/>
      </rPr>
      <t xml:space="preserve">
</t>
    </r>
    <r>
      <rPr>
        <sz val="11"/>
        <color rgb="FF000000"/>
        <rFont val="Calibri"/>
      </rPr>
      <t>- ARES</t>
    </r>
    <r>
      <rPr>
        <sz val="11"/>
        <color rgb="FF000000"/>
        <rFont val="Calibri"/>
      </rPr>
      <t xml:space="preserve">
</t>
    </r>
    <r>
      <rPr>
        <sz val="11"/>
        <color rgb="FF000000"/>
        <rFont val="Calibri"/>
      </rPr>
      <t>- Limewire</t>
    </r>
    <r>
      <rPr>
        <sz val="11"/>
        <color rgb="FF000000"/>
        <rFont val="Calibri"/>
      </rPr>
      <t xml:space="preserve">
</t>
    </r>
    <r>
      <rPr>
        <sz val="11"/>
        <color rgb="FF000000"/>
        <rFont val="Calibri"/>
      </rPr>
      <t>- IRC Chat Relay</t>
    </r>
    <r>
      <rPr>
        <sz val="11"/>
        <color rgb="FF000000"/>
        <rFont val="Calibri"/>
      </rPr>
      <t xml:space="preserve">
</t>
    </r>
    <r>
      <rPr>
        <sz val="11"/>
        <color rgb="FF000000"/>
        <rFont val="Calibri"/>
      </rPr>
      <t>- BitTorrent</t>
    </r>
    <r>
      <rPr>
        <sz val="11"/>
        <color rgb="FF000000"/>
        <rFont val="Calibri"/>
      </rPr>
      <t xml:space="preserve">
</t>
    </r>
    <r>
      <rPr>
        <sz val="11"/>
        <color rgb="FF000000"/>
        <rFont val="Calibri"/>
      </rPr>
      <t>If any of these applications are installed, this is a finding.</t>
    </r>
  </si>
  <si>
    <t>V-12026</t>
  </si>
  <si>
    <r>
      <rPr>
        <sz val="11"/>
        <rFont val="Calibri"/>
      </rPr>
      <t>NIS maps must be protected through hard-to-guess domain names.</t>
    </r>
  </si>
  <si>
    <r>
      <rPr>
        <sz val="11"/>
        <color rgb="FF000000"/>
        <rFont val="Calibri"/>
      </rPr>
      <t>Change the NIS domainname to a value difficult to guess. Consult vendor documentation for the required procedure.</t>
    </r>
  </si>
  <si>
    <r>
      <rPr>
        <sz val="11"/>
        <color rgb="FF000000"/>
        <rFont val="Calibri"/>
      </rPr>
      <t>The use of hard-to-guess NIS domain names provides additional protection from unauthorized access to the NIS directory information.</t>
    </r>
  </si>
  <si>
    <r>
      <rPr>
        <sz val="11"/>
        <color rgb="FF000000"/>
        <rFont val="Calibri"/>
      </rPr>
      <t>Check the domain name for NIS maps.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domainname</t>
    </r>
    <r>
      <rPr>
        <sz val="11"/>
        <color rgb="FF000000"/>
        <rFont val="Calibri"/>
      </rPr>
      <t xml:space="preserve">
</t>
    </r>
    <r>
      <rPr>
        <sz val="11"/>
        <color rgb="FF000000"/>
        <rFont val="Calibri"/>
      </rPr>
      <t>If the name returned is simple to guess, such as the organization name, building or room name, etc., this is a finding.</t>
    </r>
    <r>
      <rPr>
        <sz val="11"/>
        <color rgb="FF000000"/>
        <rFont val="Calibri"/>
      </rPr>
      <t xml:space="preserve">
</t>
    </r>
    <r>
      <rPr>
        <sz val="11"/>
        <color rgb="FF000000"/>
        <rFont val="Calibri"/>
      </rPr>
      <t>If the system does not use NIS, this is not applicable.</t>
    </r>
  </si>
  <si>
    <t>V-12028</t>
  </si>
  <si>
    <r>
      <rPr>
        <sz val="11"/>
        <rFont val="Calibri"/>
      </rPr>
      <t>The system vulnerability assessment tool, host-based intrusion detection tool, and file integrity tool must notify the SA and the IAO of a security breach or a suspected security breach.</t>
    </r>
  </si>
  <si>
    <r>
      <rPr>
        <sz val="11"/>
        <color rgb="FF000000"/>
        <rFont val="Calibri"/>
      </rPr>
      <t>Configure the security tools on the system to notify the IAO and SA when any security issues are detected.</t>
    </r>
  </si>
  <si>
    <r>
      <rPr>
        <sz val="11"/>
        <color rgb="FF000000"/>
        <rFont val="Calibri"/>
      </rPr>
      <t>Timely notifications of potential security compromises minimize the potential damage.</t>
    </r>
    <r>
      <rPr>
        <sz val="11"/>
        <color rgb="FF000000"/>
        <rFont val="Calibri"/>
      </rPr>
      <t xml:space="preserve">
</t>
    </r>
    <r>
      <rPr>
        <sz val="11"/>
        <color rgb="FF000000"/>
        <rFont val="Calibri"/>
      </rPr>
      <t>Minimally, the system must log these events, and the SA and the ISSO will receive the notifications during the daily system log review.  If feasible, active alerting (such as e-mail or paging) should be employed consistent with the site's established operations management systems and procedures.</t>
    </r>
  </si>
  <si>
    <r>
      <rPr>
        <sz val="11"/>
        <color rgb="FF000000"/>
        <rFont val="Calibri"/>
      </rPr>
      <t>For each security tool on the system, determine if the tool is configured to notify the IAO and SA of any detected security problem. If such notifications are not configured, this is a finding.</t>
    </r>
  </si>
  <si>
    <t>V-12030</t>
  </si>
  <si>
    <r>
      <rPr>
        <sz val="11"/>
        <rFont val="Calibri"/>
      </rPr>
      <t>The system</t>
    </r>
    <r>
      <rPr>
        <sz val="11"/>
        <color rgb="FF000000"/>
        <rFont val="Calibri"/>
      </rPr>
      <t>'</t>
    </r>
    <r>
      <rPr>
        <sz val="11"/>
        <color rgb="FF000000"/>
        <rFont val="Calibri"/>
      </rPr>
      <t>s access control program must be configured to grant or deny system access to specific hosts.</t>
    </r>
  </si>
  <si>
    <r>
      <rPr>
        <sz val="11"/>
        <color rgb="FF000000"/>
        <rFont val="Calibri"/>
      </rPr>
      <t>Edit the "/etc/hosts.all" and "/etc/hosts.deny" files to configure access restrictions.</t>
    </r>
  </si>
  <si>
    <r>
      <rPr>
        <sz val="11"/>
        <color rgb="FF000000"/>
        <rFont val="Calibri"/>
      </rPr>
      <t>If the system's access control program is not configured with appropriate rules for allowing and denying access to system network resources, services may be accessible to unauthorized hosts.</t>
    </r>
  </si>
  <si>
    <r>
      <rPr>
        <sz val="11"/>
        <color rgb="FF000000"/>
        <rFont val="Calibri"/>
      </rPr>
      <t>Check for the existence of the "/etc/hosts.allow" and "/etc/hosts.deny" files.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-la /etc/hosts.allow</t>
    </r>
    <r>
      <rPr>
        <sz val="11"/>
        <color rgb="FF000000"/>
        <rFont val="Calibri"/>
      </rPr>
      <t xml:space="preserve">
</t>
    </r>
    <r>
      <rPr>
        <sz val="11"/>
        <color rgb="FF000000"/>
        <rFont val="Calibri"/>
      </rPr>
      <t># ls -la /etc/hosts.deny</t>
    </r>
    <r>
      <rPr>
        <sz val="11"/>
        <color rgb="FF000000"/>
        <rFont val="Calibri"/>
      </rPr>
      <t xml:space="preserve">
</t>
    </r>
    <r>
      <rPr>
        <sz val="11"/>
        <color rgb="FF000000"/>
        <rFont val="Calibri"/>
      </rPr>
      <t>If either file does not exist, this is a finding.</t>
    </r>
    <r>
      <rPr>
        <sz val="11"/>
        <color rgb="FF000000"/>
        <rFont val="Calibri"/>
      </rPr>
      <t xml:space="preserve">
</t>
    </r>
    <r>
      <rPr>
        <sz val="11"/>
        <color rgb="FF000000"/>
        <rFont val="Calibri"/>
      </rPr>
      <t>Check for the presence of a "default deny" entry.</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grep "ALL: ALL" /etc/hosts.deny</t>
    </r>
    <r>
      <rPr>
        <sz val="11"/>
        <color rgb="FF000000"/>
        <rFont val="Calibri"/>
      </rPr>
      <t xml:space="preserve">
</t>
    </r>
    <r>
      <rPr>
        <sz val="11"/>
        <color rgb="FF000000"/>
        <rFont val="Calibri"/>
      </rPr>
      <t>If the "ALL: ALL" entry is not present the "/etc/hosts.deny" file, any TCP service from a host or network not matching other rules will be allowed access. If the entry is not in "/etc/hosts.deny", this is a finding.</t>
    </r>
  </si>
  <si>
    <t>V-12038</t>
  </si>
  <si>
    <r>
      <rPr>
        <sz val="11"/>
        <rFont val="Calibri"/>
      </rPr>
      <t>The /etc/securetty file must be group-owned by root, sys, or bin.</t>
    </r>
  </si>
  <si>
    <r>
      <rPr>
        <sz val="11"/>
        <color rgb="FF000000"/>
        <rFont val="Calibri"/>
      </rPr>
      <t>Change the group-owner of /etc/securetty to root, sys, or bin.</t>
    </r>
    <r>
      <rPr>
        <sz val="11"/>
        <color rgb="FF000000"/>
        <rFont val="Calibri"/>
      </rPr>
      <t xml:space="preserve">
</t>
    </r>
    <r>
      <rPr>
        <sz val="11"/>
        <color rgb="FF000000"/>
        <rFont val="Calibri"/>
      </rPr>
      <t>Example:</t>
    </r>
    <r>
      <rPr>
        <sz val="11"/>
        <color rgb="FF000000"/>
        <rFont val="Calibri"/>
      </rPr>
      <t xml:space="preserve">
</t>
    </r>
    <r>
      <rPr>
        <sz val="11"/>
        <color rgb="FF000000"/>
        <rFont val="Calibri"/>
      </rPr>
      <t># chgrp root /etc/securetty</t>
    </r>
  </si>
  <si>
    <r>
      <rPr>
        <sz val="11"/>
        <color rgb="FF000000"/>
        <rFont val="Calibri"/>
      </rPr>
      <t>The securetty file contains the list of terminals permitting direct root logins.  It must be protected from unauthorized modification.</t>
    </r>
  </si>
  <si>
    <r>
      <rPr>
        <sz val="11"/>
        <color rgb="FF000000"/>
        <rFont val="Calibri"/>
      </rPr>
      <t>Check /etc/securetty group ownership:</t>
    </r>
    <r>
      <rPr>
        <sz val="11"/>
        <color rgb="FF000000"/>
        <rFont val="Calibri"/>
      </rPr>
      <t xml:space="preserve">
</t>
    </r>
    <r>
      <rPr>
        <sz val="11"/>
        <color rgb="FF000000"/>
        <rFont val="Calibri"/>
      </rPr>
      <t># ls -lL /etc/securetty</t>
    </r>
    <r>
      <rPr>
        <sz val="11"/>
        <color rgb="FF000000"/>
        <rFont val="Calibri"/>
      </rPr>
      <t xml:space="preserve">
</t>
    </r>
    <r>
      <rPr>
        <sz val="11"/>
        <color rgb="FF000000"/>
        <rFont val="Calibri"/>
      </rPr>
      <t>If /etc/securetty is not group owned by root, sys, or bin, then this is a finding.</t>
    </r>
  </si>
  <si>
    <t>V-12039</t>
  </si>
  <si>
    <r>
      <rPr>
        <sz val="11"/>
        <rFont val="Calibri"/>
      </rPr>
      <t>The /etc/securetty file must be owned by root.</t>
    </r>
  </si>
  <si>
    <r>
      <rPr>
        <sz val="11"/>
        <color rgb="FF000000"/>
        <rFont val="Calibri"/>
      </rPr>
      <t>Change the owner of the /etc/securetty file to root.</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chown root /etc/securetty</t>
    </r>
  </si>
  <si>
    <r>
      <rPr>
        <sz val="11"/>
        <color rgb="FF000000"/>
        <rFont val="Calibri"/>
      </rPr>
      <t>Check /etc/securetty ownership.</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/etc/securetty</t>
    </r>
    <r>
      <rPr>
        <sz val="11"/>
        <color rgb="FF000000"/>
        <rFont val="Calibri"/>
      </rPr>
      <t xml:space="preserve">
</t>
    </r>
    <r>
      <rPr>
        <sz val="11"/>
        <color rgb="FF000000"/>
        <rFont val="Calibri"/>
      </rPr>
      <t>If /etc/securetty is not owned by root, this is a finding.</t>
    </r>
  </si>
  <si>
    <t>V-12040</t>
  </si>
  <si>
    <r>
      <rPr>
        <sz val="11"/>
        <rFont val="Calibri"/>
      </rPr>
      <t>The /etc/securetty file must have mode 0600 or less permissive.</t>
    </r>
  </si>
  <si>
    <r>
      <rPr>
        <sz val="11"/>
        <color rgb="FF000000"/>
        <rFont val="Calibri"/>
      </rPr>
      <t>Change the mode of the /etc/securetty file to 0600.</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chmod 0600 /etc/securetty</t>
    </r>
  </si>
  <si>
    <r>
      <rPr>
        <sz val="11"/>
        <color rgb="FF000000"/>
        <rFont val="Calibri"/>
      </rPr>
      <t>Check /etc/securetty permissions.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/etc/securetty</t>
    </r>
    <r>
      <rPr>
        <sz val="11"/>
        <color rgb="FF000000"/>
        <rFont val="Calibri"/>
      </rPr>
      <t xml:space="preserve">
</t>
    </r>
    <r>
      <rPr>
        <sz val="11"/>
        <color rgb="FF000000"/>
        <rFont val="Calibri"/>
      </rPr>
      <t>If /etc/securetty has a mode more permissive than 0600, this is a finding.</t>
    </r>
  </si>
  <si>
    <t>V-12049</t>
  </si>
  <si>
    <r>
      <rPr>
        <sz val="11"/>
        <rFont val="Calibri"/>
      </rPr>
      <t>Network analysis tools must not be installed.</t>
    </r>
  </si>
  <si>
    <r>
      <rPr>
        <sz val="11"/>
        <color rgb="FF000000"/>
        <rFont val="Calibri"/>
      </rPr>
      <t>Remove each network analysis tool binary from the system. Remove package items with a package manager, others remove the binary directly.</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Find the binary file:</t>
    </r>
    <r>
      <rPr>
        <sz val="11"/>
        <color rgb="FF000000"/>
        <rFont val="Calibri"/>
      </rPr>
      <t xml:space="preserve">
</t>
    </r>
    <r>
      <rPr>
        <sz val="11"/>
        <color rgb="FF000000"/>
        <rFont val="Calibri"/>
      </rPr>
      <t># find / -name &lt;Item to be removed&gt;</t>
    </r>
    <r>
      <rPr>
        <sz val="11"/>
        <color rgb="FF000000"/>
        <rFont val="Calibri"/>
      </rPr>
      <t xml:space="preserve">
</t>
    </r>
    <r>
      <rPr>
        <sz val="11"/>
        <color rgb="FF000000"/>
        <rFont val="Calibri"/>
      </rPr>
      <t>Find the package, if any, to which it belongs:</t>
    </r>
    <r>
      <rPr>
        <sz val="11"/>
        <color rgb="FF000000"/>
        <rFont val="Calibri"/>
      </rPr>
      <t xml:space="preserve">
</t>
    </r>
    <r>
      <rPr>
        <sz val="11"/>
        <color rgb="FF000000"/>
        <rFont val="Calibri"/>
      </rPr>
      <t># rpm -qf &lt;binary file&gt;</t>
    </r>
    <r>
      <rPr>
        <sz val="11"/>
        <color rgb="FF000000"/>
        <rFont val="Calibri"/>
      </rPr>
      <t xml:space="preserve">
</t>
    </r>
    <r>
      <rPr>
        <sz val="11"/>
        <color rgb="FF000000"/>
        <rFont val="Calibri"/>
      </rPr>
      <t>Remove the package if it does not also include other software:</t>
    </r>
    <r>
      <rPr>
        <sz val="11"/>
        <color rgb="FF000000"/>
        <rFont val="Calibri"/>
      </rPr>
      <t xml:space="preserve">
</t>
    </r>
    <r>
      <rPr>
        <sz val="11"/>
        <color rgb="FF000000"/>
        <rFont val="Calibri"/>
      </rPr>
      <t># rpm -e &lt;package name&gt;</t>
    </r>
    <r>
      <rPr>
        <sz val="11"/>
        <color rgb="FF000000"/>
        <rFont val="Calibri"/>
      </rPr>
      <t xml:space="preserve">
</t>
    </r>
    <r>
      <rPr>
        <sz val="11"/>
        <color rgb="FF000000"/>
        <rFont val="Calibri"/>
      </rPr>
      <t xml:space="preserve">or </t>
    </r>
    <r>
      <rPr>
        <sz val="11"/>
        <color rgb="FF000000"/>
        <rFont val="Calibri"/>
      </rPr>
      <t xml:space="preserve">
</t>
    </r>
    <r>
      <rPr>
        <sz val="11"/>
        <color rgb="FF000000"/>
        <rFont val="Calibri"/>
      </rPr>
      <t># yum remove &lt;package name&gt;</t>
    </r>
    <r>
      <rPr>
        <sz val="11"/>
        <color rgb="FF000000"/>
        <rFont val="Calibri"/>
      </rPr>
      <t xml:space="preserve">
</t>
    </r>
    <r>
      <rPr>
        <sz val="11"/>
        <color rgb="FF000000"/>
        <rFont val="Calibri"/>
      </rPr>
      <t>If the item to be removed is not in a package, or the entire package cannot be removed because of other software it provides, remove the item's binary file.</t>
    </r>
    <r>
      <rPr>
        <sz val="11"/>
        <color rgb="FF000000"/>
        <rFont val="Calibri"/>
      </rPr>
      <t xml:space="preserve">
</t>
    </r>
    <r>
      <rPr>
        <sz val="11"/>
        <color rgb="FF000000"/>
        <rFont val="Calibri"/>
      </rPr>
      <t># rm &lt;binary file&gt;</t>
    </r>
  </si>
  <si>
    <r>
      <rPr>
        <sz val="11"/>
        <color rgb="FF000000"/>
        <rFont val="Calibri"/>
      </rPr>
      <t>Network analysis tools allow for the capture of network traffic visible to the system.</t>
    </r>
    <r>
      <rPr>
        <sz val="11"/>
        <color rgb="FF000000"/>
        <rFont val="Calibri"/>
      </rPr>
      <t xml:space="preserve">
</t>
    </r>
    <r>
      <rPr>
        <sz val="11"/>
        <color rgb="FF000000"/>
        <rFont val="Calibri"/>
      </rPr>
      <t>If the system is being used as a network analysis/troubleshooting system then these tools are allowed if documented.</t>
    </r>
  </si>
  <si>
    <r>
      <rPr>
        <sz val="11"/>
        <color rgb="FF000000"/>
        <rFont val="Calibri"/>
      </rPr>
      <t>Determine if any network analysis tools are installed.</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find / -name ethereal</t>
    </r>
    <r>
      <rPr>
        <sz val="11"/>
        <color rgb="FF000000"/>
        <rFont val="Calibri"/>
      </rPr>
      <t xml:space="preserve">
</t>
    </r>
    <r>
      <rPr>
        <sz val="11"/>
        <color rgb="FF000000"/>
        <rFont val="Calibri"/>
      </rPr>
      <t># find / -name wireshark</t>
    </r>
    <r>
      <rPr>
        <sz val="11"/>
        <color rgb="FF000000"/>
        <rFont val="Calibri"/>
      </rPr>
      <t xml:space="preserve">
</t>
    </r>
    <r>
      <rPr>
        <sz val="11"/>
        <color rgb="FF000000"/>
        <rFont val="Calibri"/>
      </rPr>
      <t># find / -name tshark</t>
    </r>
    <r>
      <rPr>
        <sz val="11"/>
        <color rgb="FF000000"/>
        <rFont val="Calibri"/>
      </rPr>
      <t xml:space="preserve">
</t>
    </r>
    <r>
      <rPr>
        <sz val="11"/>
        <color rgb="FF000000"/>
        <rFont val="Calibri"/>
      </rPr>
      <t># find / -name nc</t>
    </r>
    <r>
      <rPr>
        <sz val="11"/>
        <color rgb="FF000000"/>
        <rFont val="Calibri"/>
      </rPr>
      <t xml:space="preserve">
</t>
    </r>
    <r>
      <rPr>
        <sz val="11"/>
        <color rgb="FF000000"/>
        <rFont val="Calibri"/>
      </rPr>
      <t># find / -name tcpdump</t>
    </r>
    <r>
      <rPr>
        <sz val="11"/>
        <color rgb="FF000000"/>
        <rFont val="Calibri"/>
      </rPr>
      <t xml:space="preserve">
</t>
    </r>
    <r>
      <rPr>
        <sz val="11"/>
        <color rgb="FF000000"/>
        <rFont val="Calibri"/>
      </rPr>
      <t># find / -name snoop</t>
    </r>
    <r>
      <rPr>
        <sz val="11"/>
        <color rgb="FF000000"/>
        <rFont val="Calibri"/>
      </rPr>
      <t xml:space="preserve">
</t>
    </r>
    <r>
      <rPr>
        <sz val="11"/>
        <color rgb="FF000000"/>
        <rFont val="Calibri"/>
      </rPr>
      <t>If any network analysis tools are found, this is a finding</t>
    </r>
  </si>
  <si>
    <t>V-12765</t>
  </si>
  <si>
    <r>
      <rPr>
        <sz val="11"/>
        <rFont val="Calibri"/>
      </rPr>
      <t>The system must use and update a DoD-approved virus scan program.</t>
    </r>
  </si>
  <si>
    <r>
      <rPr>
        <sz val="11"/>
        <color rgb="FF000000"/>
        <rFont val="Calibri"/>
      </rPr>
      <t>Install a DoD-approved command-line virus scan tool, or an appropriate alternative. Ensure the virus signature definition files are no older than 7 days. Configure the system to run a virus scan on altered files dynamically or daily. If daily scans impede operations, justify, document, and obtain IAO approval for alternate scheduling.</t>
    </r>
  </si>
  <si>
    <r>
      <rPr>
        <sz val="11"/>
        <color rgb="FF000000"/>
        <rFont val="Calibri"/>
      </rPr>
      <t xml:space="preserve">Virus scanning software can be used to protect a system from penetration from computer viruses and to limit their spread through intermediate systems.  </t>
    </r>
    <r>
      <rPr>
        <sz val="11"/>
        <color rgb="FF000000"/>
        <rFont val="Calibri"/>
      </rPr>
      <t xml:space="preserve">
</t>
    </r>
    <r>
      <rPr>
        <sz val="11"/>
        <color rgb="FF000000"/>
        <rFont val="Calibri"/>
      </rPr>
      <t>The virus scanning software should be configured to perform scans dynamically on accessed files.  If this capability is not available, the system must be configured to scan, at a minimum, all altered files on the system on a daily basis.</t>
    </r>
    <r>
      <rPr>
        <sz val="11"/>
        <color rgb="FF000000"/>
        <rFont val="Calibri"/>
      </rPr>
      <t xml:space="preserve">
</t>
    </r>
    <r>
      <rPr>
        <sz val="11"/>
        <color rgb="FF000000"/>
        <rFont val="Calibri"/>
      </rPr>
      <t>If the system processes inbound SMTP mail, the virus scanner must be configured to scan all received mail.</t>
    </r>
  </si>
  <si>
    <r>
      <rPr>
        <sz val="11"/>
        <color rgb="FF000000"/>
        <rFont val="Calibri"/>
      </rPr>
      <t xml:space="preserve">Check for the existence of a cron job to execute a DoD-approved command-line scan tool daily. Other tools may be available but will have to be manually reviewed if they are installed. In addition, the definitions files should not be older than 7 days. </t>
    </r>
    <r>
      <rPr>
        <sz val="11"/>
        <color rgb="FF000000"/>
        <rFont val="Calibri"/>
      </rPr>
      <t xml:space="preserve">
</t>
    </r>
    <r>
      <rPr>
        <sz val="11"/>
        <color rgb="FF000000"/>
        <rFont val="Calibri"/>
      </rPr>
      <t>Check if DoD-approved command-line scan tool is scheduled to run:</t>
    </r>
    <r>
      <rPr>
        <sz val="11"/>
        <color rgb="FF000000"/>
        <rFont val="Calibri"/>
      </rPr>
      <t xml:space="preserve">
</t>
    </r>
    <r>
      <rPr>
        <sz val="11"/>
        <color rgb="FF000000"/>
        <rFont val="Calibri"/>
      </rPr>
      <t># grep [scan tool] /var/spool/cron/* /etc/cron.d/* /etc/cron.daily/* /etc/cron.hourly/* /etc/cron.monthly/* /etc/cron.weekly/*</t>
    </r>
    <r>
      <rPr>
        <sz val="11"/>
        <color rgb="FF000000"/>
        <rFont val="Calibri"/>
      </rPr>
      <t xml:space="preserve">
</t>
    </r>
    <r>
      <rPr>
        <sz val="11"/>
        <color rgb="FF000000"/>
        <rFont val="Calibri"/>
      </rPr>
      <t>If a virus scanner is not being run daily and an exception has not been documented with the IAO, this is a finding.</t>
    </r>
    <r>
      <rPr>
        <sz val="11"/>
        <color rgb="FF000000"/>
        <rFont val="Calibri"/>
      </rPr>
      <t xml:space="preserve">
</t>
    </r>
    <r>
      <rPr>
        <sz val="11"/>
        <color rgb="FF000000"/>
        <rFont val="Calibri"/>
      </rPr>
      <t>Perform the following command to ensure the virus definition signature files are not older than 7 days.</t>
    </r>
    <r>
      <rPr>
        <sz val="11"/>
        <color rgb="FF000000"/>
        <rFont val="Calibri"/>
      </rPr>
      <t xml:space="preserve">
</t>
    </r>
    <r>
      <rPr>
        <sz val="11"/>
        <color rgb="FF000000"/>
        <rFont val="Calibri"/>
      </rPr>
      <t># cd &lt;scan tool install directory&gt;</t>
    </r>
    <r>
      <rPr>
        <sz val="11"/>
        <color rgb="FF000000"/>
        <rFont val="Calibri"/>
      </rPr>
      <t xml:space="preserve">
</t>
    </r>
    <r>
      <rPr>
        <sz val="11"/>
        <color rgb="FF000000"/>
        <rFont val="Calibri"/>
      </rPr>
      <t># ls -la *.dat</t>
    </r>
    <r>
      <rPr>
        <sz val="11"/>
        <color rgb="FF000000"/>
        <rFont val="Calibri"/>
      </rPr>
      <t xml:space="preserve">
</t>
    </r>
    <r>
      <rPr>
        <sz val="11"/>
        <color rgb="FF000000"/>
        <rFont val="Calibri"/>
      </rPr>
      <t>If the virus definitions are older than 7 days, this is a finding.</t>
    </r>
  </si>
  <si>
    <t>V-22290</t>
  </si>
  <si>
    <r>
      <rPr>
        <sz val="11"/>
        <rFont val="Calibri"/>
      </rPr>
      <t>The system clock must be synchronized continuously.</t>
    </r>
  </si>
  <si>
    <r>
      <rPr>
        <sz val="11"/>
        <color rgb="FF000000"/>
        <rFont val="Calibri"/>
      </rPr>
      <t>Enable the NTP daemon for continuous synchronization.</t>
    </r>
    <r>
      <rPr>
        <sz val="11"/>
        <color rgb="FF000000"/>
        <rFont val="Calibri"/>
      </rPr>
      <t xml:space="preserve">
</t>
    </r>
    <r>
      <rPr>
        <sz val="11"/>
        <color rgb="FF000000"/>
        <rFont val="Calibri"/>
      </rPr>
      <t># service ntpd start ; chkconfig ntpd on</t>
    </r>
    <r>
      <rPr>
        <sz val="11"/>
        <color rgb="FF000000"/>
        <rFont val="Calibri"/>
      </rPr>
      <t xml:space="preserve">
</t>
    </r>
    <r>
      <rPr>
        <sz val="11"/>
        <color rgb="FF000000"/>
        <rFont val="Calibri"/>
      </rPr>
      <t>Edit the "/etc/ntp.conf" file and add or update an entry to define "maxpoll" to "10".</t>
    </r>
  </si>
  <si>
    <r>
      <rPr>
        <sz val="11"/>
        <color rgb="FF000000"/>
        <rFont val="Calibri"/>
      </rPr>
      <t>A synchronized system clock is critical for the enforcement of time-based policies and the correlation of logs and audit records with other systems.  Internal system clocks tend to drift and require periodic resynchronization to ensure their accuracy.  Software, such as ntpd, can be used to continuously synchronize the system clock with authoritative sources.  Alternatively, the system may be synchronized periodically, with a maximum of one day between synchronizations.</t>
    </r>
    <r>
      <rPr>
        <sz val="11"/>
        <color rgb="FF000000"/>
        <rFont val="Calibri"/>
      </rPr>
      <t xml:space="preserve">
</t>
    </r>
    <r>
      <rPr>
        <sz val="11"/>
        <color rgb="FF000000"/>
        <rFont val="Calibri"/>
      </rPr>
      <t>If the system is completely isolated (i.e., it has no connections to networks or other systems), time synchronization is not required as no correlation of events or operation of time-dependent protocols between systems will be necessary. If the system is completely isolated, this requirement is not applicable.</t>
    </r>
  </si>
  <si>
    <r>
      <rPr>
        <sz val="11"/>
        <color rgb="FF000000"/>
        <rFont val="Calibri"/>
      </rPr>
      <t>Check to see if ntp is running in continuous mode.</t>
    </r>
    <r>
      <rPr>
        <sz val="11"/>
        <color rgb="FF000000"/>
        <rFont val="Calibri"/>
      </rPr>
      <t xml:space="preserve">
</t>
    </r>
    <r>
      <rPr>
        <sz val="11"/>
        <color rgb="FF000000"/>
        <rFont val="Calibri"/>
      </rPr>
      <t># ps -ax | grep ntp</t>
    </r>
    <r>
      <rPr>
        <sz val="11"/>
        <color rgb="FF000000"/>
        <rFont val="Calibri"/>
      </rPr>
      <t xml:space="preserve">
</t>
    </r>
    <r>
      <rPr>
        <sz val="11"/>
        <color rgb="FF000000"/>
        <rFont val="Calibri"/>
      </rPr>
      <t>If the process is found, then check the ntp.conf file for the maxpoll option setting.</t>
    </r>
    <r>
      <rPr>
        <sz val="11"/>
        <color rgb="FF000000"/>
        <rFont val="Calibri"/>
      </rPr>
      <t xml:space="preserve">
</t>
    </r>
    <r>
      <rPr>
        <sz val="11"/>
        <color rgb="FF000000"/>
        <rFont val="Calibri"/>
      </rPr>
      <t># grep maxpoll /etc/ntp.conf</t>
    </r>
    <r>
      <rPr>
        <sz val="11"/>
        <color rgb="FF000000"/>
        <rFont val="Calibri"/>
      </rPr>
      <t xml:space="preserve">
</t>
    </r>
    <r>
      <rPr>
        <sz val="11"/>
        <color rgb="FF000000"/>
        <rFont val="Calibri"/>
      </rPr>
      <t>If the option is set to 17 or is not set, this is a finding.</t>
    </r>
  </si>
  <si>
    <t>V-22291</t>
  </si>
  <si>
    <r>
      <rPr>
        <sz val="11"/>
        <rFont val="Calibri"/>
      </rPr>
      <t>The system must use at least two time sources for clock synchronization.</t>
    </r>
  </si>
  <si>
    <r>
      <rPr>
        <sz val="11"/>
        <color rgb="FF000000"/>
        <rFont val="Calibri"/>
      </rPr>
      <t>If using "ntpd -qg", add additional NTP servers to the cron job running "ntpd -qg".</t>
    </r>
    <r>
      <rPr>
        <sz val="11"/>
        <color rgb="FF000000"/>
        <rFont val="Calibri"/>
      </rPr>
      <t xml:space="preserve">
</t>
    </r>
    <r>
      <rPr>
        <sz val="11"/>
        <color rgb="FF000000"/>
        <rFont val="Calibri"/>
      </rPr>
      <t>If using the NTP daemon, add an additional "server" line to /etc/ntp.conf for each additional NTP server.</t>
    </r>
  </si>
  <si>
    <r>
      <rPr>
        <sz val="11"/>
        <color rgb="FF000000"/>
        <rFont val="Calibri"/>
      </rPr>
      <t xml:space="preserve">A synchronized system clock is critical for the enforcement of time-based policies and the correlation of logs and audit records with other systems.  For redundancy, two time sources are required so synchronization continues to function if one source fails.  </t>
    </r>
    <r>
      <rPr>
        <sz val="11"/>
        <color rgb="FF000000"/>
        <rFont val="Calibri"/>
      </rPr>
      <t xml:space="preserve">
</t>
    </r>
    <r>
      <rPr>
        <sz val="11"/>
        <color rgb="FF000000"/>
        <rFont val="Calibri"/>
      </rPr>
      <t>If the system is completely isolated (i.e., it has no connections to networks or other systems), time synchronization is not required as no correlation of events or operation of time-dependent protocols between systems will be necessary.  If the system is completely isolated, this requirement is not applicable.</t>
    </r>
    <r>
      <rPr>
        <sz val="11"/>
        <color rgb="FF000000"/>
        <rFont val="Calibri"/>
      </rPr>
      <t xml:space="preserve">
</t>
    </r>
    <r>
      <rPr>
        <sz val="11"/>
        <color rgb="FF000000"/>
        <rFont val="Calibri"/>
      </rPr>
      <t>Note:  For the network time protocol (NTP), the requirement is two servers, but it is recommended to configure at least four distinct time servers which allow NTP to effectively exclude a time source not consistent with the others.  The system's local clock must be excluded from the count of time sources.</t>
    </r>
  </si>
  <si>
    <r>
      <rPr>
        <sz val="11"/>
        <color rgb="FF000000"/>
        <rFont val="Calibri"/>
      </rPr>
      <t>Check the root crontab (crontab -l) and the global crontabs in /etc/crontab, /etc/cron.d/*, or scripts in the /etc/cron.daily directory for the presence of an "ntpd -qg" job. If the "ntpd -qg" command is not invoked with at least two external NTP servers listed, this is a finding.</t>
    </r>
    <r>
      <rPr>
        <sz val="11"/>
        <color rgb="FF000000"/>
        <rFont val="Calibri"/>
      </rPr>
      <t xml:space="preserve">
</t>
    </r>
    <r>
      <rPr>
        <sz val="11"/>
        <color rgb="FF000000"/>
        <rFont val="Calibri"/>
      </rPr>
      <t>Check the NTP daemon configuration for at least two external servers.</t>
    </r>
    <r>
      <rPr>
        <sz val="11"/>
        <color rgb="FF000000"/>
        <rFont val="Calibri"/>
      </rPr>
      <t xml:space="preserve">
</t>
    </r>
    <r>
      <rPr>
        <sz val="11"/>
        <color rgb="FF000000"/>
        <rFont val="Calibri"/>
      </rPr>
      <t># grep ^server /etc/ntp.conf | egrep -v '(127.127.1.0|127.127.1.1)'</t>
    </r>
    <r>
      <rPr>
        <sz val="11"/>
        <color rgb="FF000000"/>
        <rFont val="Calibri"/>
      </rPr>
      <t xml:space="preserve">
</t>
    </r>
    <r>
      <rPr>
        <sz val="11"/>
        <color rgb="FF000000"/>
        <rFont val="Calibri"/>
      </rPr>
      <t>If less than two servers or external reference clocks (127.127.x.x other than 127.127.1.0 or 127.127.1.1) are listed, this is a finding.</t>
    </r>
  </si>
  <si>
    <t>V-22292</t>
  </si>
  <si>
    <r>
      <rPr>
        <sz val="11"/>
        <rFont val="Calibri"/>
      </rPr>
      <t>The system must use time sources local to the enclave.</t>
    </r>
  </si>
  <si>
    <r>
      <rPr>
        <sz val="11"/>
        <color rgb="FF000000"/>
        <rFont val="Calibri"/>
      </rPr>
      <t>If using "ntpd -qg", remove NTP servers external to the enclave from the cron job running "ntpd -qg".</t>
    </r>
    <r>
      <rPr>
        <sz val="11"/>
        <color rgb="FF000000"/>
        <rFont val="Calibri"/>
      </rPr>
      <t xml:space="preserve">
</t>
    </r>
    <r>
      <rPr>
        <sz val="11"/>
        <color rgb="FF000000"/>
        <rFont val="Calibri"/>
      </rPr>
      <t>If using the NTP daemon, remove the "server" line from /etc/ntp.conf for each NTP server external to the enclave.</t>
    </r>
  </si>
  <si>
    <r>
      <rPr>
        <sz val="11"/>
        <color rgb="FF000000"/>
        <rFont val="Calibri"/>
      </rPr>
      <t>A synchronized system clock is critical for the enforcement of time-based policies and the correlation of logs and audit records with other systems.  The network architecture should provide multiple time servers within an enclave providing local service to the enclave and synchronize with time sources outside of the enclave.</t>
    </r>
    <r>
      <rPr>
        <sz val="11"/>
        <color rgb="FF000000"/>
        <rFont val="Calibri"/>
      </rPr>
      <t xml:space="preserve">
</t>
    </r>
    <r>
      <rPr>
        <sz val="11"/>
        <color rgb="FF000000"/>
        <rFont val="Calibri"/>
      </rPr>
      <t>If this server is an enclave time server, this requirement is not applicable.</t>
    </r>
    <r>
      <rPr>
        <sz val="11"/>
        <color rgb="FF000000"/>
        <rFont val="Calibri"/>
      </rPr>
      <t xml:space="preserve">
</t>
    </r>
    <r>
      <rPr>
        <sz val="11"/>
        <color rgb="FF000000"/>
        <rFont val="Calibri"/>
      </rPr>
      <t>If the system is completely isolated (i.e., it has no connections to networks or other systems), time synchronization is not required as no correlation of events or operation of time-dependent protocols between systems will be necessary.  If the system is completely isolated, this requirement is not applicable.</t>
    </r>
  </si>
  <si>
    <r>
      <rPr>
        <sz val="11"/>
        <color rgb="FF000000"/>
        <rFont val="Calibri"/>
      </rPr>
      <t>Check the root crontab (crontab -l) and the global crontabs in /etc/crontab, /etc/cron.d/*, or scripts in the /etc/cron.daily directory for the presence of an "ntpd -qg" job. If the "ntpd -qg" command is invoked with NTP servers outside of the enclave, this is a finding.</t>
    </r>
    <r>
      <rPr>
        <sz val="11"/>
        <color rgb="FF000000"/>
        <rFont val="Calibri"/>
      </rPr>
      <t xml:space="preserve">
</t>
    </r>
    <r>
      <rPr>
        <sz val="11"/>
        <color rgb="FF000000"/>
        <rFont val="Calibri"/>
      </rPr>
      <t>Check the NTP daemon configuration for NTP servers.</t>
    </r>
    <r>
      <rPr>
        <sz val="11"/>
        <color rgb="FF000000"/>
        <rFont val="Calibri"/>
      </rPr>
      <t xml:space="preserve">
</t>
    </r>
    <r>
      <rPr>
        <sz val="11"/>
        <color rgb="FF000000"/>
        <rFont val="Calibri"/>
      </rPr>
      <t># grep ^server /etc/ntp.conf | grep -v 127.127.1.1</t>
    </r>
    <r>
      <rPr>
        <sz val="11"/>
        <color rgb="FF000000"/>
        <rFont val="Calibri"/>
      </rPr>
      <t xml:space="preserve">
</t>
    </r>
    <r>
      <rPr>
        <sz val="11"/>
        <color rgb="FF000000"/>
        <rFont val="Calibri"/>
      </rPr>
      <t>If an NTP server is listed outside of the enclave, this is a finding.</t>
    </r>
  </si>
  <si>
    <t>V-22294</t>
  </si>
  <si>
    <r>
      <rPr>
        <sz val="11"/>
        <rFont val="Calibri"/>
      </rPr>
      <t>The time synchronization configuration file (such as /etc/ntp.conf) must be owned by root.</t>
    </r>
  </si>
  <si>
    <r>
      <rPr>
        <sz val="11"/>
        <color rgb="FF000000"/>
        <rFont val="Calibri"/>
      </rPr>
      <t>Change the owner of the NTP configuration file.</t>
    </r>
    <r>
      <rPr>
        <sz val="11"/>
        <color rgb="FF000000"/>
        <rFont val="Calibri"/>
      </rPr>
      <t xml:space="preserve">
</t>
    </r>
    <r>
      <rPr>
        <sz val="11"/>
        <color rgb="FF000000"/>
        <rFont val="Calibri"/>
      </rPr>
      <t># chown root /etc/ntp.conf</t>
    </r>
  </si>
  <si>
    <r>
      <rPr>
        <sz val="11"/>
        <color rgb="FF000000"/>
        <rFont val="Calibri"/>
      </rPr>
      <t>A synchronized system clock is critical for the enforcement of time-based policies and the correlation of logs and audit records with other systems.  If an illicit time source is used for synchronization, the integrity of system logs and the security of the system could be compromised.  If the configuration files controlling time synchronization are not owned by a system account, unauthorized modifications could result in the failure of time synchronization.</t>
    </r>
  </si>
  <si>
    <r>
      <rPr>
        <sz val="11"/>
        <color rgb="FF000000"/>
        <rFont val="Calibri"/>
      </rPr>
      <t>Check the ownership of the NTP configuration file.</t>
    </r>
    <r>
      <rPr>
        <sz val="11"/>
        <color rgb="FF000000"/>
        <rFont val="Calibri"/>
      </rPr>
      <t xml:space="preserve">
</t>
    </r>
    <r>
      <rPr>
        <sz val="11"/>
        <color rgb="FF000000"/>
        <rFont val="Calibri"/>
      </rPr>
      <t># ls -l /etc/ntp.conf</t>
    </r>
    <r>
      <rPr>
        <sz val="11"/>
        <color rgb="FF000000"/>
        <rFont val="Calibri"/>
      </rPr>
      <t xml:space="preserve">
</t>
    </r>
    <r>
      <rPr>
        <sz val="11"/>
        <color rgb="FF000000"/>
        <rFont val="Calibri"/>
      </rPr>
      <t>If the owner is not root, this is a finding.</t>
    </r>
  </si>
  <si>
    <t>V-22295</t>
  </si>
  <si>
    <r>
      <rPr>
        <sz val="11"/>
        <rFont val="Calibri"/>
      </rPr>
      <t>The time synchronization configuration file (such as /etc/ntp.conf) must be group-owned by root, bin, or sys.</t>
    </r>
  </si>
  <si>
    <r>
      <rPr>
        <sz val="11"/>
        <color rgb="FF000000"/>
        <rFont val="Calibri"/>
      </rPr>
      <t>Change the group-owner of the NTP configuration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root /etc/ntp.conf</t>
    </r>
  </si>
  <si>
    <r>
      <rPr>
        <sz val="11"/>
        <color rgb="FF000000"/>
        <rFont val="Calibri"/>
      </rPr>
      <t>A synchronized system clock is critical for the enforcement of time-based policies and the correlation of logs and audit records with other systems.  If an illicit time source is used for synchronization, the integrity of system logs and the security of the system could be compromised.  If the configuration files controlling time synchronization are not owned by a system group, unauthorized modifications could result in the failure of time synchronization.</t>
    </r>
  </si>
  <si>
    <r>
      <rPr>
        <sz val="11"/>
        <color rgb="FF000000"/>
        <rFont val="Calibri"/>
      </rPr>
      <t>Check the group ownership of the NTP configuration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/etc/ntp.conf</t>
    </r>
    <r>
      <rPr>
        <sz val="11"/>
        <color rgb="FF000000"/>
        <rFont val="Calibri"/>
      </rPr>
      <t xml:space="preserve">
</t>
    </r>
    <r>
      <rPr>
        <sz val="11"/>
        <color rgb="FF000000"/>
        <rFont val="Calibri"/>
      </rPr>
      <t>If the group owner is not root, bin, or sys, this is a finding.</t>
    </r>
  </si>
  <si>
    <t>V-22296</t>
  </si>
  <si>
    <r>
      <rPr>
        <sz val="11"/>
        <rFont val="Calibri"/>
      </rPr>
      <t>The time synchronization configuration file (such as /etc/ntp.conf) must have mode 0640 or less permissive.</t>
    </r>
  </si>
  <si>
    <r>
      <rPr>
        <sz val="11"/>
        <color rgb="FF000000"/>
        <rFont val="Calibri"/>
      </rPr>
      <t>Change the mode of the NTP configuration file to 0640 or more restrictive.</t>
    </r>
    <r>
      <rPr>
        <sz val="11"/>
        <color rgb="FF000000"/>
        <rFont val="Calibri"/>
      </rPr>
      <t xml:space="preserve">
</t>
    </r>
    <r>
      <rPr>
        <sz val="11"/>
        <color rgb="FF000000"/>
        <rFont val="Calibri"/>
      </rPr>
      <t># chmod 0640 /etc/ntp.conf</t>
    </r>
  </si>
  <si>
    <r>
      <rPr>
        <sz val="11"/>
        <color rgb="FF000000"/>
        <rFont val="Calibri"/>
      </rPr>
      <t>A synchronized system clock is critical for the enforcement of time-based policies and the correlation of logs and audit records with other systems.  If an illicit time source is used for synchronization, the integrity of system logs and the security of the system could be compromised.  If the configuration files controlling time synchronization are not protected, unauthorized modifications could result in the failure of time synchronization.</t>
    </r>
  </si>
  <si>
    <r>
      <rPr>
        <sz val="11"/>
        <color rgb="FF000000"/>
        <rFont val="Calibri"/>
      </rPr>
      <t>Check the mode for the NTP configuration file is not more permissive than 0640.</t>
    </r>
    <r>
      <rPr>
        <sz val="11"/>
        <color rgb="FF000000"/>
        <rFont val="Calibri"/>
      </rPr>
      <t xml:space="preserve">
</t>
    </r>
    <r>
      <rPr>
        <sz val="11"/>
        <color rgb="FF000000"/>
        <rFont val="Calibri"/>
      </rPr>
      <t># ls -l /etc/ntp.conf</t>
    </r>
    <r>
      <rPr>
        <sz val="11"/>
        <color rgb="FF000000"/>
        <rFont val="Calibri"/>
      </rPr>
      <t xml:space="preserve">
</t>
    </r>
    <r>
      <rPr>
        <sz val="11"/>
        <color rgb="FF000000"/>
        <rFont val="Calibri"/>
      </rPr>
      <t>If the mode is more permissive than 0640, this is a finding.</t>
    </r>
  </si>
  <si>
    <t>V-22297</t>
  </si>
  <si>
    <r>
      <rPr>
        <sz val="11"/>
        <rFont val="Calibri"/>
      </rPr>
      <t>The time synchronization configuration file (such as /etc/ntp.conf) must not have an extended ACL.</t>
    </r>
  </si>
  <si>
    <r>
      <rPr>
        <sz val="11"/>
        <color rgb="FF000000"/>
        <rFont val="Calibri"/>
      </rPr>
      <t>Remove the extended ACL from the NTP configuration file.</t>
    </r>
    <r>
      <rPr>
        <sz val="11"/>
        <color rgb="FF000000"/>
        <rFont val="Calibri"/>
      </rPr>
      <t xml:space="preserve">
</t>
    </r>
    <r>
      <rPr>
        <sz val="11"/>
        <color rgb="FF000000"/>
        <rFont val="Calibri"/>
      </rPr>
      <t># setfacl --remove-all /etc/ntp.conf</t>
    </r>
  </si>
  <si>
    <r>
      <rPr>
        <sz val="11"/>
        <color rgb="FF000000"/>
        <rFont val="Calibri"/>
      </rPr>
      <t>Check the NTP configuration file has no extended ACL.</t>
    </r>
    <r>
      <rPr>
        <sz val="11"/>
        <color rgb="FF000000"/>
        <rFont val="Calibri"/>
      </rPr>
      <t xml:space="preserve">
</t>
    </r>
    <r>
      <rPr>
        <sz val="11"/>
        <color rgb="FF000000"/>
        <rFont val="Calibri"/>
      </rPr>
      <t># ls -l /etc/ntp.conf</t>
    </r>
    <r>
      <rPr>
        <sz val="11"/>
        <color rgb="FF000000"/>
        <rFont val="Calibri"/>
      </rPr>
      <t xml:space="preserve">
</t>
    </r>
    <r>
      <rPr>
        <sz val="11"/>
        <color rgb="FF000000"/>
        <rFont val="Calibri"/>
      </rPr>
      <t>If the permissions include a '+', the file has an extended ACL. If the file has an extended ACL and it has not been documented with the IAO, this is a finding.</t>
    </r>
  </si>
  <si>
    <t>V-22298</t>
  </si>
  <si>
    <r>
      <rPr>
        <sz val="11"/>
        <rFont val="Calibri"/>
      </rPr>
      <t>The system must limit users to 10 simultaneous system logins, or a site-defined number, in accordance with operational requirements.</t>
    </r>
  </si>
  <si>
    <r>
      <rPr>
        <sz val="11"/>
        <color rgb="FF000000"/>
        <rFont val="Calibri"/>
      </rPr>
      <t>Add a "maxlogins" line such as "* hard maxlogins 10" to /etc/security/limits.conf or a file in /etc/security/limits.d. The enforced maximum should be defined by site requirements and policy.</t>
    </r>
  </si>
  <si>
    <r>
      <rPr>
        <sz val="11"/>
        <color rgb="FF000000"/>
        <rFont val="Calibri"/>
      </rPr>
      <t>Limiting simultaneous user logins can insulate the system from denial of service problems caused by excessive logins.  Automated login processes operating improperly or maliciously may result in an exceptional number of simultaneous login sessions.</t>
    </r>
    <r>
      <rPr>
        <sz val="11"/>
        <color rgb="FF000000"/>
        <rFont val="Calibri"/>
      </rPr>
      <t xml:space="preserve">
</t>
    </r>
    <r>
      <rPr>
        <sz val="11"/>
        <color rgb="FF000000"/>
        <rFont val="Calibri"/>
      </rPr>
      <t>If the defined value of 10 logins does not meet operational requirements, the site may define the permitted number of simultaneous login sessions based on operational requirements.</t>
    </r>
    <r>
      <rPr>
        <sz val="11"/>
        <color rgb="FF000000"/>
        <rFont val="Calibri"/>
      </rPr>
      <t xml:space="preserve">
</t>
    </r>
    <r>
      <rPr>
        <sz val="11"/>
        <color rgb="FF000000"/>
        <rFont val="Calibri"/>
      </rPr>
      <t>This limit is for the number of simultaneous login sessions for EACH user account.  This is NOT a limit on the total number of simultaneous login sessions on the system.</t>
    </r>
  </si>
  <si>
    <r>
      <rPr>
        <sz val="11"/>
        <color rgb="FF000000"/>
        <rFont val="Calibri"/>
      </rPr>
      <t>Check for a default maxlogins line in the /etc/security/limits.conf and /etc/security/limits.d/* files.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#grep maxlogins /etc/security/limits.conf /etc/security/limits.d/*</t>
    </r>
    <r>
      <rPr>
        <sz val="11"/>
        <color rgb="FF000000"/>
        <rFont val="Calibri"/>
      </rPr>
      <t xml:space="preserve">
</t>
    </r>
    <r>
      <rPr>
        <sz val="11"/>
        <color rgb="FF000000"/>
        <rFont val="Calibri"/>
      </rPr>
      <t>The default maxlimits should be set to a max of 10 or a documented site defined number:</t>
    </r>
    <r>
      <rPr>
        <sz val="11"/>
        <color rgb="FF000000"/>
        <rFont val="Calibri"/>
      </rPr>
      <t xml:space="preserve">
</t>
    </r>
    <r>
      <rPr>
        <sz val="11"/>
        <color rgb="FF000000"/>
        <rFont val="Calibri"/>
      </rPr>
      <t>* - maxlogins 10</t>
    </r>
    <r>
      <rPr>
        <sz val="11"/>
        <color rgb="FF000000"/>
        <rFont val="Calibri"/>
      </rPr>
      <t xml:space="preserve">
</t>
    </r>
    <r>
      <rPr>
        <sz val="11"/>
        <color rgb="FF000000"/>
        <rFont val="Calibri"/>
      </rPr>
      <t>If no such line exists, this is a finding.</t>
    </r>
  </si>
  <si>
    <t>V-22299</t>
  </si>
  <si>
    <r>
      <rPr>
        <sz val="11"/>
        <rFont val="Calibri"/>
      </rPr>
      <t>The system must display the date and time of the last successful account login upon login.</t>
    </r>
  </si>
  <si>
    <r>
      <rPr>
        <sz val="11"/>
        <color rgb="FF000000"/>
        <rFont val="Calibri"/>
      </rPr>
      <t>Implement pam_lastlog, or enable PrintLastLog in the SSH daemon.</t>
    </r>
    <r>
      <rPr>
        <sz val="11"/>
        <color rgb="FF000000"/>
        <rFont val="Calibri"/>
      </rPr>
      <t xml:space="preserve">
</t>
    </r>
    <r>
      <rPr>
        <sz val="11"/>
        <color rgb="FF000000"/>
        <rFont val="Calibri"/>
      </rPr>
      <t>To enable pam_lastlog, add a line such as "session required pam_lastlog.so" to /etc/pam.d/sshd.</t>
    </r>
    <r>
      <rPr>
        <sz val="11"/>
        <color rgb="FF000000"/>
        <rFont val="Calibri"/>
      </rPr>
      <t xml:space="preserve">
</t>
    </r>
    <r>
      <rPr>
        <sz val="11"/>
        <color rgb="FF000000"/>
        <rFont val="Calibri"/>
      </rPr>
      <t>To enable PrintLastLog in the SSH daemon, remove any lines disabling this option from /etc/ssh/sshd_config.</t>
    </r>
  </si>
  <si>
    <r>
      <rPr>
        <sz val="11"/>
        <color rgb="FF000000"/>
        <rFont val="Calibri"/>
      </rPr>
      <t>Providing users with feedback on when account accesses last occurred facilitates user recognition and reporting of unauthorized account use.</t>
    </r>
  </si>
  <si>
    <r>
      <rPr>
        <sz val="11"/>
        <color rgb="FF000000"/>
        <rFont val="Calibri"/>
      </rPr>
      <t>Check that pam_lastlog is used and not silent, or that the SSH daemon is configured to display last login information.</t>
    </r>
    <r>
      <rPr>
        <sz val="11"/>
        <color rgb="FF000000"/>
        <rFont val="Calibri"/>
      </rPr>
      <t xml:space="preserve">
</t>
    </r>
    <r>
      <rPr>
        <sz val="11"/>
        <color rgb="FF000000"/>
        <rFont val="Calibri"/>
      </rPr>
      <t># grep pam_lastlog /etc/pam.d/sshd</t>
    </r>
    <r>
      <rPr>
        <sz val="11"/>
        <color rgb="FF000000"/>
        <rFont val="Calibri"/>
      </rPr>
      <t xml:space="preserve">
</t>
    </r>
    <r>
      <rPr>
        <sz val="11"/>
        <color rgb="FF000000"/>
        <rFont val="Calibri"/>
      </rPr>
      <t>If pam_lastlog is present, and does not have the "silent" option, this is not a finding.</t>
    </r>
    <r>
      <rPr>
        <sz val="11"/>
        <color rgb="FF000000"/>
        <rFont val="Calibri"/>
      </rPr>
      <t xml:space="preserve">
</t>
    </r>
    <r>
      <rPr>
        <sz val="11"/>
        <color rgb="FF000000"/>
        <rFont val="Calibri"/>
      </rPr>
      <t># grep -i PrintLastLog /etc/ssh/sshd_config</t>
    </r>
    <r>
      <rPr>
        <sz val="11"/>
        <color rgb="FF000000"/>
        <rFont val="Calibri"/>
      </rPr>
      <t xml:space="preserve">
</t>
    </r>
    <r>
      <rPr>
        <sz val="11"/>
        <color rgb="FF000000"/>
        <rFont val="Calibri"/>
      </rPr>
      <t>If PrintLastLog is not present in the configuration, this is not a finding. This is the default setting.</t>
    </r>
    <r>
      <rPr>
        <sz val="11"/>
        <color rgb="FF000000"/>
        <rFont val="Calibri"/>
      </rPr>
      <t xml:space="preserve">
</t>
    </r>
    <r>
      <rPr>
        <sz val="11"/>
        <color rgb="FF000000"/>
        <rFont val="Calibri"/>
      </rPr>
      <t>If PrintLastLog is present in the configuration and set to "yes" (case insensitive), this is not a finding.</t>
    </r>
    <r>
      <rPr>
        <sz val="11"/>
        <color rgb="FF000000"/>
        <rFont val="Calibri"/>
      </rPr>
      <t xml:space="preserve">
</t>
    </r>
    <r>
      <rPr>
        <sz val="11"/>
        <color rgb="FF000000"/>
        <rFont val="Calibri"/>
      </rPr>
      <t>Otherwise, this is a finding.</t>
    </r>
  </si>
  <si>
    <t>V-22301</t>
  </si>
  <si>
    <r>
      <rPr>
        <sz val="11"/>
        <rFont val="Calibri"/>
      </rPr>
      <t>The system must display a publicly-viewable pattern during a graphical desktop environment session lock.</t>
    </r>
  </si>
  <si>
    <r>
      <rPr>
        <sz val="11"/>
        <color rgb="FF000000"/>
        <rFont val="Calibri"/>
      </rPr>
      <t>Configure the system to display a publicly-viewable pattern during a session lock. This is done graphically by selecting a screensaver theme using gnome-screensaver-preferences command. Any of the themes distributed with RHEL may be used including "Blank Screen".</t>
    </r>
  </si>
  <si>
    <r>
      <rPr>
        <sz val="11"/>
        <color rgb="FF000000"/>
        <rFont val="Calibri"/>
      </rPr>
      <t>To protect the on-screen content of a session, it must be replaced with a publicly-viewable pattern upon session lock. Examples of publicly viewable patterns include screen saver patterns, photographic images, solid colors, or a blank screen, so long as none of those patterns convey sensitive information.</t>
    </r>
    <r>
      <rPr>
        <sz val="11"/>
        <color rgb="FF000000"/>
        <rFont val="Calibri"/>
      </rPr>
      <t xml:space="preserve">
</t>
    </r>
    <r>
      <rPr>
        <sz val="11"/>
        <color rgb="FF000000"/>
        <rFont val="Calibri"/>
      </rPr>
      <t>This requirement applies to graphical desktop environments provided by the system to locally attached displays and input devices, as well as, to graphical desktop environments provided to remote systems using remote access protocols.</t>
    </r>
  </si>
  <si>
    <r>
      <rPr>
        <sz val="11"/>
        <color rgb="FF000000"/>
        <rFont val="Calibri"/>
      </rPr>
      <t>Determine if a publicly-viewable pattern is displayed during a session lock. Some screensaver themes available but not included in the RHEL distribution use a snapshot of the current screen as a graphic. This theme does not qualify as a publicly-viewable pattern. If the session lock pattern is not publicly-viewable this is a finding.</t>
    </r>
  </si>
  <si>
    <t>V-22302</t>
  </si>
  <si>
    <r>
      <rPr>
        <sz val="11"/>
        <rFont val="Calibri"/>
      </rPr>
      <t>The system must enforce compliance of the entire password during authentification.</t>
    </r>
  </si>
  <si>
    <r>
      <rPr>
        <sz val="11"/>
        <color rgb="FF000000"/>
        <rFont val="Calibri"/>
      </rPr>
      <t xml:space="preserve">Change the passwords for all accounts using non-compliant password hashes. </t>
    </r>
    <r>
      <rPr>
        <sz val="11"/>
        <color rgb="FF000000"/>
        <rFont val="Calibri"/>
      </rPr>
      <t xml:space="preserve">
</t>
    </r>
    <r>
      <rPr>
        <sz val="11"/>
        <color rgb="FF000000"/>
        <rFont val="Calibri"/>
      </rPr>
      <t>(This requires GEN000590 is already met.)</t>
    </r>
  </si>
  <si>
    <r>
      <rPr>
        <sz val="11"/>
        <color rgb="FF000000"/>
        <rFont val="Calibri"/>
      </rPr>
      <t>Some common password hashing schemes only process the first eight characters of a user's password, which reduces the effective strength of the password.</t>
    </r>
  </si>
  <si>
    <r>
      <rPr>
        <sz val="11"/>
        <color rgb="FF000000"/>
        <rFont val="Calibri"/>
      </rPr>
      <t>Verify no valid password hash in /etc/passwd or /etc/shadow begins with a character other than an underscore (_) or dollar sign ($).</t>
    </r>
    <r>
      <rPr>
        <sz val="11"/>
        <color rgb="FF000000"/>
        <rFont val="Calibri"/>
      </rPr>
      <t xml:space="preserve">
</t>
    </r>
    <r>
      <rPr>
        <sz val="11"/>
        <color rgb="FF000000"/>
        <rFont val="Calibri"/>
      </rPr>
      <t># cut -d ':' -f2 /etc/passwd</t>
    </r>
    <r>
      <rPr>
        <sz val="11"/>
        <color rgb="FF000000"/>
        <rFont val="Calibri"/>
      </rPr>
      <t xml:space="preserve">
</t>
    </r>
    <r>
      <rPr>
        <sz val="11"/>
        <color rgb="FF000000"/>
        <rFont val="Calibri"/>
      </rPr>
      <t># cut -d ':' -f2 /etc/shadow</t>
    </r>
    <r>
      <rPr>
        <sz val="11"/>
        <color rgb="FF000000"/>
        <rFont val="Calibri"/>
      </rPr>
      <t xml:space="preserve">
</t>
    </r>
    <r>
      <rPr>
        <sz val="11"/>
        <color rgb="FF000000"/>
        <rFont val="Calibri"/>
      </rPr>
      <t>If any valid password hash is present that does not have an initial underscore (_) or dollar sign ($) character, this is a finding.</t>
    </r>
    <r>
      <rPr>
        <sz val="11"/>
        <color rgb="FF000000"/>
        <rFont val="Calibri"/>
      </rPr>
      <t xml:space="preserve">
</t>
    </r>
    <r>
      <rPr>
        <sz val="11"/>
        <color rgb="FF000000"/>
        <rFont val="Calibri"/>
      </rPr>
      <t>Note: Locked accounts are indicated by a leading exclamation point (!). System accounts, other than "root", may have an asterisk (*) in the password field. On systems utilizing shadow passwords, the password field in /etc/passwd will be a single "x".</t>
    </r>
  </si>
  <si>
    <t>V-22303</t>
  </si>
  <si>
    <r>
      <rPr>
        <sz val="11"/>
        <rFont val="Calibri"/>
      </rPr>
      <t>The system must use a FIPS 140-2 approved cryptographic hashing algorithm for generating account password hashes.</t>
    </r>
  </si>
  <si>
    <r>
      <rPr>
        <sz val="11"/>
        <color rgb="FF000000"/>
        <rFont val="Calibri"/>
      </rPr>
      <t>Change the default password algorithm.</t>
    </r>
    <r>
      <rPr>
        <sz val="11"/>
        <color rgb="FF000000"/>
        <rFont val="Calibri"/>
      </rPr>
      <t xml:space="preserve">
</t>
    </r>
    <r>
      <rPr>
        <sz val="11"/>
        <color rgb="FF000000"/>
        <rFont val="Calibri"/>
      </rPr>
      <t># authconfig --passalgo=sha512 --update</t>
    </r>
    <r>
      <rPr>
        <sz val="11"/>
        <color rgb="FF000000"/>
        <rFont val="Calibri"/>
      </rPr>
      <t xml:space="preserve">
</t>
    </r>
    <r>
      <rPr>
        <sz val="11"/>
        <color rgb="FF000000"/>
        <rFont val="Calibri"/>
      </rPr>
      <t>NOTE: Executing the above command will also update the required parameters in /etc/login.defs and /etc/libuser.conf</t>
    </r>
  </si>
  <si>
    <r>
      <rPr>
        <sz val="11"/>
        <color rgb="FF000000"/>
        <rFont val="Calibri"/>
      </rPr>
      <t>Systems must employ cryptographic hashes for passwords using the SHA-2 family of algorithms or FIPS 140-2 approved successors.  The use of unapproved algorithms may result in weak password hashes more vulnerable to compromise.</t>
    </r>
  </si>
  <si>
    <r>
      <rPr>
        <sz val="11"/>
        <color rgb="FF000000"/>
        <rFont val="Calibri"/>
      </rPr>
      <t>Verify the algorithm used for password hashing is of the SHA-2 family.</t>
    </r>
    <r>
      <rPr>
        <sz val="11"/>
        <color rgb="FF000000"/>
        <rFont val="Calibri"/>
      </rPr>
      <t xml:space="preserve">
</t>
    </r>
    <r>
      <rPr>
        <sz val="11"/>
        <color rgb="FF000000"/>
        <rFont val="Calibri"/>
      </rPr>
      <t># egrep "password .* pam_unix.so" /etc/pam.d/system-auth-ac</t>
    </r>
    <r>
      <rPr>
        <sz val="11"/>
        <color rgb="FF000000"/>
        <rFont val="Calibri"/>
      </rPr>
      <t xml:space="preserve">
</t>
    </r>
    <r>
      <rPr>
        <sz val="11"/>
        <color rgb="FF000000"/>
        <rFont val="Calibri"/>
      </rPr>
      <t># egrep "ENCRYPT_METHOD" /etc/login.defs</t>
    </r>
    <r>
      <rPr>
        <sz val="11"/>
        <color rgb="FF000000"/>
        <rFont val="Calibri"/>
      </rPr>
      <t xml:space="preserve">
</t>
    </r>
    <r>
      <rPr>
        <sz val="11"/>
        <color rgb="FF000000"/>
        <rFont val="Calibri"/>
      </rPr>
      <t># egrep "crypt_style" /etc/libuser.conf</t>
    </r>
    <r>
      <rPr>
        <sz val="11"/>
        <color rgb="FF000000"/>
        <rFont val="Calibri"/>
      </rPr>
      <t xml:space="preserve">
</t>
    </r>
    <r>
      <rPr>
        <sz val="11"/>
        <color rgb="FF000000"/>
        <rFont val="Calibri"/>
      </rPr>
      <t>If any output indicates the hash algorithm is not set to sha256 or sha512, this is a finding.</t>
    </r>
  </si>
  <si>
    <t>V-22304</t>
  </si>
  <si>
    <r>
      <rPr>
        <sz val="11"/>
        <rFont val="Calibri"/>
      </rPr>
      <t>The password hashes stored on the system must have been generated using a FIPS 140-2 approved cryptographic hashing algorithm.</t>
    </r>
  </si>
  <si>
    <r>
      <rPr>
        <sz val="11"/>
        <color rgb="FF000000"/>
        <rFont val="Calibri"/>
      </rPr>
      <t>Check all password hashes in /etc/passwd or /etc/shadow begin with '$5$' or '$6$'.</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cut -d ':' -f2 /etc/passwd</t>
    </r>
    <r>
      <rPr>
        <sz val="11"/>
        <color rgb="FF000000"/>
        <rFont val="Calibri"/>
      </rPr>
      <t xml:space="preserve">
</t>
    </r>
    <r>
      <rPr>
        <sz val="11"/>
        <color rgb="FF000000"/>
        <rFont val="Calibri"/>
      </rPr>
      <t># cut -d ':' -f2 /etc/shadow</t>
    </r>
    <r>
      <rPr>
        <sz val="11"/>
        <color rgb="FF000000"/>
        <rFont val="Calibri"/>
      </rPr>
      <t xml:space="preserve">
</t>
    </r>
    <r>
      <rPr>
        <sz val="11"/>
        <color rgb="FF000000"/>
        <rFont val="Calibri"/>
      </rPr>
      <t>Any password hashes present not beginning with '$5$' or, '$6$' is a finding.  Any entries showing only NP, LK, or x are not findings.</t>
    </r>
  </si>
  <si>
    <t>V-22305</t>
  </si>
  <si>
    <r>
      <rPr>
        <sz val="11"/>
        <rFont val="Calibri"/>
      </rPr>
      <t>The system must require passwords contain at least one lowercase alphabetic character.</t>
    </r>
  </si>
  <si>
    <r>
      <rPr>
        <sz val="11"/>
        <color rgb="FF000000"/>
        <rFont val="Calibri"/>
      </rPr>
      <t>Edit "/etc/pam.d/system-auth" to include the line:</t>
    </r>
    <r>
      <rPr>
        <sz val="11"/>
        <color rgb="FF000000"/>
        <rFont val="Calibri"/>
      </rPr>
      <t xml:space="preserve">
</t>
    </r>
    <r>
      <rPr>
        <sz val="11"/>
        <color rgb="FF000000"/>
        <rFont val="Calibri"/>
      </rPr>
      <t>password required pam_cracklib.so lcredit=-1</t>
    </r>
    <r>
      <rPr>
        <sz val="11"/>
        <color rgb="FF000000"/>
        <rFont val="Calibri"/>
      </rPr>
      <t xml:space="preserve">
</t>
    </r>
    <r>
      <rPr>
        <sz val="11"/>
        <color rgb="FF000000"/>
        <rFont val="Calibri"/>
      </rPr>
      <t>prior to the "password include system-auth-ac" line.</t>
    </r>
  </si>
  <si>
    <r>
      <rPr>
        <sz val="11"/>
        <color rgb="FF000000"/>
        <rFont val="Calibri"/>
      </rPr>
      <t>Check /etc/pam.d/system-auth for lcredit setting.</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Check the password lcredit option</t>
    </r>
    <r>
      <rPr>
        <sz val="11"/>
        <color rgb="FF000000"/>
        <rFont val="Calibri"/>
      </rPr>
      <t xml:space="preserve">
</t>
    </r>
    <r>
      <rPr>
        <sz val="11"/>
        <color rgb="FF000000"/>
        <rFont val="Calibri"/>
      </rPr>
      <t># grep pam_cracklib.so /etc/pam.d/system-auth</t>
    </r>
    <r>
      <rPr>
        <sz val="11"/>
        <color rgb="FF000000"/>
        <rFont val="Calibri"/>
      </rPr>
      <t xml:space="preserve">
</t>
    </r>
    <r>
      <rPr>
        <sz val="11"/>
        <color rgb="FF000000"/>
        <rFont val="Calibri"/>
      </rPr>
      <t>Confirm the lcredit option is set to -1 as in the example:</t>
    </r>
    <r>
      <rPr>
        <sz val="11"/>
        <color rgb="FF000000"/>
        <rFont val="Calibri"/>
      </rPr>
      <t xml:space="preserve">
</t>
    </r>
    <r>
      <rPr>
        <sz val="11"/>
        <color rgb="FF000000"/>
        <rFont val="Calibri"/>
      </rPr>
      <t>password required pam_cracklib.so lcredit=-1</t>
    </r>
    <r>
      <rPr>
        <sz val="11"/>
        <color rgb="FF000000"/>
        <rFont val="Calibri"/>
      </rPr>
      <t xml:space="preserve">
</t>
    </r>
    <r>
      <rPr>
        <sz val="11"/>
        <color rgb="FF000000"/>
        <rFont val="Calibri"/>
      </rPr>
      <t>There may be other options on the line. If no such line is found, or the lcredit is not -1 this is a finding.</t>
    </r>
  </si>
  <si>
    <t>V-22306</t>
  </si>
  <si>
    <r>
      <rPr>
        <sz val="11"/>
        <rFont val="Calibri"/>
      </rPr>
      <t>The system must require at least eight characters be changed between the old and new passwords during a password change.</t>
    </r>
  </si>
  <si>
    <r>
      <rPr>
        <sz val="11"/>
        <color rgb="FF000000"/>
        <rFont val="Calibri"/>
      </rPr>
      <t>If /etc/pam.d/system-auth references /etc/pam.d/system-auth-ac refer to the man page for system-auth-ac for a description of how to add options not configurable with authconfig. Edit /etc/pam.d/system-auth and add or edit a pam_cracklib entry with an difok parameter set equal to or greater than 8.</t>
    </r>
  </si>
  <si>
    <r>
      <rPr>
        <sz val="11"/>
        <color rgb="FF000000"/>
        <rFont val="Calibri"/>
      </rPr>
      <t>To ensure password changes are effective in their goals, the system must ensure that old and new passwords have significant differences.  Without significant changes, new passwords may be easily guessed based on the value of a previously compromised password.</t>
    </r>
  </si>
  <si>
    <r>
      <rPr>
        <sz val="11"/>
        <color rgb="FF000000"/>
        <rFont val="Calibri"/>
      </rPr>
      <t>Check /etc/pam.d/system-auth for a pam_cracklib parameter difok.</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grep difok /etc/pam.d/system-auth</t>
    </r>
    <r>
      <rPr>
        <sz val="11"/>
        <color rgb="FF000000"/>
        <rFont val="Calibri"/>
      </rPr>
      <t xml:space="preserve">
</t>
    </r>
    <r>
      <rPr>
        <sz val="11"/>
        <color rgb="FF000000"/>
        <rFont val="Calibri"/>
      </rPr>
      <t>If difok is not present, or has a value less than 8, this is a finding.</t>
    </r>
    <r>
      <rPr>
        <sz val="11"/>
        <color rgb="FF000000"/>
        <rFont val="Calibri"/>
      </rPr>
      <t xml:space="preserve">
</t>
    </r>
    <r>
      <rPr>
        <sz val="11"/>
        <color rgb="FF000000"/>
        <rFont val="Calibri"/>
      </rPr>
      <t>Check for system-auth-ac inclusions.</t>
    </r>
    <r>
      <rPr>
        <sz val="11"/>
        <color rgb="FF000000"/>
        <rFont val="Calibri"/>
      </rPr>
      <t xml:space="preserve">
</t>
    </r>
    <r>
      <rPr>
        <sz val="11"/>
        <color rgb="FF000000"/>
        <rFont val="Calibri"/>
      </rPr>
      <t># grep -c system-auth-ac /etc/pam.d/*</t>
    </r>
    <r>
      <rPr>
        <sz val="11"/>
        <color rgb="FF000000"/>
        <rFont val="Calibri"/>
      </rPr>
      <t xml:space="preserve">
</t>
    </r>
    <r>
      <rPr>
        <sz val="11"/>
        <color rgb="FF000000"/>
        <rFont val="Calibri"/>
      </rPr>
      <t>If the system-auth-ac file is included anywhere</t>
    </r>
    <r>
      <rPr>
        <sz val="11"/>
        <color rgb="FF000000"/>
        <rFont val="Calibri"/>
      </rPr>
      <t xml:space="preserve">
</t>
    </r>
    <r>
      <rPr>
        <sz val="11"/>
        <color rgb="FF000000"/>
        <rFont val="Calibri"/>
      </rPr>
      <t># more /etc/pam.d/system-auth-ac | grep difok</t>
    </r>
    <r>
      <rPr>
        <sz val="11"/>
        <color rgb="FF000000"/>
        <rFont val="Calibri"/>
      </rPr>
      <t xml:space="preserve">
</t>
    </r>
    <r>
      <rPr>
        <sz val="11"/>
        <color rgb="FF000000"/>
        <rFont val="Calibri"/>
      </rPr>
      <t>If system-auth-ac is included anywhere and difok is not present, or has a value less than 8, this is a finding.</t>
    </r>
    <r>
      <rPr>
        <sz val="11"/>
        <color rgb="FF000000"/>
        <rFont val="Calibri"/>
      </rPr>
      <t xml:space="preserve">
</t>
    </r>
    <r>
      <rPr>
        <sz val="11"/>
        <color rgb="FF000000"/>
        <rFont val="Calibri"/>
      </rPr>
      <t>Ensure the passwd command uses the system-auth settings.</t>
    </r>
    <r>
      <rPr>
        <sz val="11"/>
        <color rgb="FF000000"/>
        <rFont val="Calibri"/>
      </rPr>
      <t xml:space="preserve">
</t>
    </r>
    <r>
      <rPr>
        <sz val="11"/>
        <color rgb="FF000000"/>
        <rFont val="Calibri"/>
      </rPr>
      <t># grep system-auth /etc/pam.d/passwd</t>
    </r>
    <r>
      <rPr>
        <sz val="11"/>
        <color rgb="FF000000"/>
        <rFont val="Calibri"/>
      </rPr>
      <t xml:space="preserve">
</t>
    </r>
    <r>
      <rPr>
        <sz val="11"/>
        <color rgb="FF000000"/>
        <rFont val="Calibri"/>
      </rPr>
      <t>If a line "password include system-auth" is not found then the password checks in system-auth will not be applied to new passwords and this is a finding.</t>
    </r>
  </si>
  <si>
    <t>V-22307</t>
  </si>
  <si>
    <r>
      <rPr>
        <sz val="11"/>
        <rFont val="Calibri"/>
      </rPr>
      <t>The system must prevent the use of dictionary words for passwords.</t>
    </r>
  </si>
  <si>
    <r>
      <rPr>
        <sz val="11"/>
        <color rgb="FF000000"/>
        <rFont val="Calibri"/>
      </rPr>
      <t>If /etc/pam.d/system-auth references /etc/pam.d/system-auth-ac refer to the man page for system-auth-ac for a description of how to add options not configurable with authconfig. Edit /etc/pam.d/system-auth and configure pam_cracklib by adding a line such as "password required pam_cracklib.so"</t>
    </r>
  </si>
  <si>
    <r>
      <rPr>
        <sz val="11"/>
        <color rgb="FF000000"/>
        <rFont val="Calibri"/>
      </rPr>
      <t>An easily guessable password provides an open door to any external or internal malicious intruder.  Many computer compromises occur as the result of account name and password guessing.  This is generally done by someone with an automated script that uses repeated logon attempts until the correct account and password pair is guessed.  Utilities, such as cracklib, can be used to validate passwords are not dictionary words and meet other criteria during password changes.</t>
    </r>
  </si>
  <si>
    <r>
      <rPr>
        <sz val="11"/>
        <color rgb="FF000000"/>
        <rFont val="Calibri"/>
      </rPr>
      <t>Check /etc/pam.d/system-auth for pam_cracklib configuration.</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grep pam_cracklib /etc/pam.d/system-auth*</t>
    </r>
    <r>
      <rPr>
        <sz val="11"/>
        <color rgb="FF000000"/>
        <rFont val="Calibri"/>
      </rPr>
      <t xml:space="preserve">
</t>
    </r>
    <r>
      <rPr>
        <sz val="11"/>
        <color rgb="FF000000"/>
        <rFont val="Calibri"/>
      </rPr>
      <t>If pam_cracklib is not present. This is a finding.</t>
    </r>
    <r>
      <rPr>
        <sz val="11"/>
        <color rgb="FF000000"/>
        <rFont val="Calibri"/>
      </rPr>
      <t xml:space="preserve">
</t>
    </r>
    <r>
      <rPr>
        <sz val="11"/>
        <color rgb="FF000000"/>
        <rFont val="Calibri"/>
      </rPr>
      <t>If pam_cracklib is present only in /etc/pam.d/system-auth-ac:</t>
    </r>
    <r>
      <rPr>
        <sz val="11"/>
        <color rgb="FF000000"/>
        <rFont val="Calibri"/>
      </rPr>
      <t xml:space="preserve">
</t>
    </r>
    <r>
      <rPr>
        <sz val="11"/>
        <color rgb="FF000000"/>
        <rFont val="Calibri"/>
      </rPr>
      <t>ensure that /etc/pam.d/system-auth includes /etc/pam.d/system-auth-ac.</t>
    </r>
    <r>
      <rPr>
        <sz val="11"/>
        <color rgb="FF000000"/>
        <rFont val="Calibri"/>
      </rPr>
      <t xml:space="preserve">
</t>
    </r>
    <r>
      <rPr>
        <sz val="11"/>
        <color rgb="FF000000"/>
        <rFont val="Calibri"/>
      </rPr>
      <t>#grep system-auth-ac /etc/pam.d/system-auth</t>
    </r>
    <r>
      <rPr>
        <sz val="11"/>
        <color rgb="FF000000"/>
        <rFont val="Calibri"/>
      </rPr>
      <t xml:space="preserve">
</t>
    </r>
    <r>
      <rPr>
        <sz val="11"/>
        <color rgb="FF000000"/>
        <rFont val="Calibri"/>
      </rPr>
      <t>This should return:</t>
    </r>
    <r>
      <rPr>
        <sz val="11"/>
        <color rgb="FF000000"/>
        <rFont val="Calibri"/>
      </rPr>
      <t xml:space="preserve">
</t>
    </r>
    <r>
      <rPr>
        <sz val="11"/>
        <color rgb="FF000000"/>
        <rFont val="Calibri"/>
      </rPr>
      <t>auth include system-auth-ac</t>
    </r>
    <r>
      <rPr>
        <sz val="11"/>
        <color rgb="FF000000"/>
        <rFont val="Calibri"/>
      </rPr>
      <t xml:space="preserve">
</t>
    </r>
    <r>
      <rPr>
        <sz val="11"/>
        <color rgb="FF000000"/>
        <rFont val="Calibri"/>
      </rPr>
      <t>account include system-auth-ac</t>
    </r>
    <r>
      <rPr>
        <sz val="11"/>
        <color rgb="FF000000"/>
        <rFont val="Calibri"/>
      </rPr>
      <t xml:space="preserve">
</t>
    </r>
    <r>
      <rPr>
        <sz val="11"/>
        <color rgb="FF000000"/>
        <rFont val="Calibri"/>
      </rPr>
      <t>password include system-auth-ac</t>
    </r>
    <r>
      <rPr>
        <sz val="11"/>
        <color rgb="FF000000"/>
        <rFont val="Calibri"/>
      </rPr>
      <t xml:space="preserve">
</t>
    </r>
    <r>
      <rPr>
        <sz val="11"/>
        <color rgb="FF000000"/>
        <rFont val="Calibri"/>
      </rPr>
      <t>session include system-auth-ac</t>
    </r>
    <r>
      <rPr>
        <sz val="11"/>
        <color rgb="FF000000"/>
        <rFont val="Calibri"/>
      </rPr>
      <t xml:space="preserve">
</t>
    </r>
    <r>
      <rPr>
        <sz val="11"/>
        <color rgb="FF000000"/>
        <rFont val="Calibri"/>
      </rPr>
      <t xml:space="preserve">/etc/pam.d/system-auth-ac should only be included by /etc/pam.d/system-auth. All other pam files should include /etc/pam.d/system-auth. </t>
    </r>
    <r>
      <rPr>
        <sz val="11"/>
        <color rgb="FF000000"/>
        <rFont val="Calibri"/>
      </rPr>
      <t xml:space="preserve">
</t>
    </r>
    <r>
      <rPr>
        <sz val="11"/>
        <color rgb="FF000000"/>
        <rFont val="Calibri"/>
      </rPr>
      <t>If pam_cracklib is not defined in /etc/pam.d/system-auth either directly or through inclusion of system-auth-ac, this is a finding.</t>
    </r>
    <r>
      <rPr>
        <sz val="11"/>
        <color rgb="FF000000"/>
        <rFont val="Calibri"/>
      </rPr>
      <t xml:space="preserve">
</t>
    </r>
    <r>
      <rPr>
        <sz val="11"/>
        <color rgb="FF000000"/>
        <rFont val="Calibri"/>
      </rPr>
      <t>Ensure the passwd command uses the system-auth settings.</t>
    </r>
    <r>
      <rPr>
        <sz val="11"/>
        <color rgb="FF000000"/>
        <rFont val="Calibri"/>
      </rPr>
      <t xml:space="preserve">
</t>
    </r>
    <r>
      <rPr>
        <sz val="11"/>
        <color rgb="FF000000"/>
        <rFont val="Calibri"/>
      </rPr>
      <t># grep system-auth /etc/pam.d/passwd</t>
    </r>
    <r>
      <rPr>
        <sz val="11"/>
        <color rgb="FF000000"/>
        <rFont val="Calibri"/>
      </rPr>
      <t xml:space="preserve">
</t>
    </r>
    <r>
      <rPr>
        <sz val="11"/>
        <color rgb="FF000000"/>
        <rFont val="Calibri"/>
      </rPr>
      <t>If a line "password include system-auth" is not found then the password checks in system-auth will not be applied to new passwords, this is a finding.</t>
    </r>
  </si>
  <si>
    <t>V-22308</t>
  </si>
  <si>
    <r>
      <rPr>
        <sz val="11"/>
        <rFont val="Calibri"/>
      </rPr>
      <t>The system must restrict the ability to switch to the root user to members of a defined group.</t>
    </r>
  </si>
  <si>
    <r>
      <rPr>
        <sz val="11"/>
        <color rgb="FF000000"/>
        <rFont val="Calibri"/>
      </rPr>
      <t>Edit /etc/pam.d/su and uncomment or add a line such as "auth required pam_wheel.so". If necessary, create a "wheel" group and add administrative users to the group.</t>
    </r>
  </si>
  <si>
    <r>
      <rPr>
        <sz val="11"/>
        <color rgb="FF000000"/>
        <rFont val="Calibri"/>
      </rPr>
      <t>Configuring a supplemental group for users permitted to switch to the root user prevents unauthorized users from accessing the root account, even with knowledge of the root credentials.</t>
    </r>
  </si>
  <si>
    <r>
      <rPr>
        <sz val="11"/>
        <color rgb="FF000000"/>
        <rFont val="Calibri"/>
      </rPr>
      <t>Check /etc/pam.d/su uses pam_wheel.</t>
    </r>
    <r>
      <rPr>
        <sz val="11"/>
        <color rgb="FF000000"/>
        <rFont val="Calibri"/>
      </rPr>
      <t xml:space="preserve">
</t>
    </r>
    <r>
      <rPr>
        <sz val="11"/>
        <color rgb="FF000000"/>
        <rFont val="Calibri"/>
      </rPr>
      <t># grep pam_wheel /etc/pam.d/su</t>
    </r>
    <r>
      <rPr>
        <sz val="11"/>
        <color rgb="FF000000"/>
        <rFont val="Calibri"/>
      </rPr>
      <t xml:space="preserve">
</t>
    </r>
    <r>
      <rPr>
        <sz val="11"/>
        <color rgb="FF000000"/>
        <rFont val="Calibri"/>
      </rPr>
      <t>If pam_wheel is not present, or is commented out, this is a finding.</t>
    </r>
  </si>
  <si>
    <t>V-22309</t>
  </si>
  <si>
    <r>
      <rPr>
        <sz val="11"/>
        <rFont val="Calibri"/>
      </rPr>
      <t>The root account</t>
    </r>
    <r>
      <rPr>
        <sz val="11"/>
        <color rgb="FF000000"/>
        <rFont val="Calibri"/>
      </rPr>
      <t>'</t>
    </r>
    <r>
      <rPr>
        <sz val="11"/>
        <color rgb="FF000000"/>
        <rFont val="Calibri"/>
      </rPr>
      <t>s home directory must not have an extended ACL.</t>
    </r>
  </si>
  <si>
    <r>
      <rPr>
        <sz val="11"/>
        <color rgb="FF000000"/>
        <rFont val="Calibri"/>
      </rPr>
      <t>Remove the extended ACL from the root account's home directory.</t>
    </r>
    <r>
      <rPr>
        <sz val="11"/>
        <color rgb="FF000000"/>
        <rFont val="Calibri"/>
      </rPr>
      <t xml:space="preserve">
</t>
    </r>
    <r>
      <rPr>
        <sz val="11"/>
        <color rgb="FF000000"/>
        <rFont val="Calibri"/>
      </rPr>
      <t># setfacl --remove-all &lt;root home directory&gt;</t>
    </r>
  </si>
  <si>
    <r>
      <rPr>
        <sz val="11"/>
        <color rgb="FF000000"/>
        <rFont val="Calibri"/>
      </rPr>
      <t>File system extended ACLs provide access to files beyond what is allowed by the unix permissions of the files.</t>
    </r>
  </si>
  <si>
    <r>
      <rPr>
        <sz val="11"/>
        <color rgb="FF000000"/>
        <rFont val="Calibri"/>
      </rPr>
      <t>Check the root account's home directory has no extended ACL.</t>
    </r>
    <r>
      <rPr>
        <sz val="11"/>
        <color rgb="FF000000"/>
        <rFont val="Calibri"/>
      </rPr>
      <t xml:space="preserve">
</t>
    </r>
    <r>
      <rPr>
        <sz val="11"/>
        <color rgb="FF000000"/>
        <rFont val="Calibri"/>
      </rPr>
      <t># find ~root -type d -prune -exec ls -ld {} \;</t>
    </r>
    <r>
      <rPr>
        <sz val="11"/>
        <color rgb="FF000000"/>
        <rFont val="Calibri"/>
      </rPr>
      <t xml:space="preserve">
</t>
    </r>
    <r>
      <rPr>
        <sz val="11"/>
        <color rgb="FF000000"/>
        <rFont val="Calibri"/>
      </rPr>
      <t>If the permissions include a '+' the directory has an extended ACL. If the file has an extended ACL and it has not been documented with the IAO, this is a finding.</t>
    </r>
  </si>
  <si>
    <t>V-22310</t>
  </si>
  <si>
    <r>
      <rPr>
        <sz val="11"/>
        <rFont val="Calibri"/>
      </rPr>
      <t>The root account</t>
    </r>
    <r>
      <rPr>
        <sz val="11"/>
        <color rgb="FF000000"/>
        <rFont val="Calibri"/>
      </rPr>
      <t>'</t>
    </r>
    <r>
      <rPr>
        <sz val="11"/>
        <color rgb="FF000000"/>
        <rFont val="Calibri"/>
      </rPr>
      <t>s library search path must be the system default and must contain only absolute paths.</t>
    </r>
  </si>
  <si>
    <r>
      <rPr>
        <sz val="11"/>
        <color rgb="FF000000"/>
        <rFont val="Calibri"/>
      </rPr>
      <t>Edit the root user initialization files and remove any definition of LD_LIBRARY_PATH.</t>
    </r>
  </si>
  <si>
    <r>
      <rPr>
        <sz val="11"/>
        <color rgb="FF000000"/>
        <rFont val="Calibri"/>
      </rPr>
      <t>The library search path environment variable(s) contain a list of directories for the dynamic linker to search to find libraries.  If this path includes the current working directory or other relative paths, libraries in these directories may be loaded instead of system libraries.  This variable is formatted as a colon-separated list of directories.  If there is an empty entry, such as a leading or trailing colon or two consecutive colons, this is interpreted as the current working directory.  Entries starting with a slash (/) are absolute paths.</t>
    </r>
  </si>
  <si>
    <r>
      <rPr>
        <sz val="11"/>
        <color rgb="FF000000"/>
        <rFont val="Calibri"/>
      </rPr>
      <t>Check the LD_LIBRARY_PATH environment variable is empty or not defined for the root user.</t>
    </r>
    <r>
      <rPr>
        <sz val="11"/>
        <color rgb="FF000000"/>
        <rFont val="Calibri"/>
      </rPr>
      <t xml:space="preserve">
</t>
    </r>
    <r>
      <rPr>
        <sz val="11"/>
        <color rgb="FF000000"/>
        <rFont val="Calibri"/>
      </rPr>
      <t># echo $LD_LIBRARY_PATH</t>
    </r>
    <r>
      <rPr>
        <sz val="11"/>
        <color rgb="FF000000"/>
        <rFont val="Calibri"/>
      </rPr>
      <t xml:space="preserve">
</t>
    </r>
    <r>
      <rPr>
        <sz val="11"/>
        <color rgb="FF000000"/>
        <rFont val="Calibri"/>
      </rPr>
      <t>If a path list is returned, this is a finding.</t>
    </r>
  </si>
  <si>
    <t>V-22311</t>
  </si>
  <si>
    <r>
      <rPr>
        <sz val="11"/>
        <rFont val="Calibri"/>
      </rPr>
      <t>The root account</t>
    </r>
    <r>
      <rPr>
        <sz val="11"/>
        <color rgb="FF000000"/>
        <rFont val="Calibri"/>
      </rPr>
      <t>'</t>
    </r>
    <r>
      <rPr>
        <sz val="11"/>
        <color rgb="FF000000"/>
        <rFont val="Calibri"/>
      </rPr>
      <t>s list of preloaded libraries must be empty.</t>
    </r>
  </si>
  <si>
    <r>
      <rPr>
        <sz val="11"/>
        <color rgb="FF000000"/>
        <rFont val="Calibri"/>
      </rPr>
      <t>Edit the root user initialization files and remove any definition of LD_PRELOAD.</t>
    </r>
  </si>
  <si>
    <r>
      <rPr>
        <sz val="11"/>
        <color rgb="FF000000"/>
        <rFont val="Calibri"/>
      </rPr>
      <t>The library preload list environment variable contains a list of libraries for the dynamic linker to load before loading the libraries required by the binary.  If this list contains paths to libraries relative to the current working directory, unintended libraries may be preloaded.  This variable is formatted as a space-separated list of libraries.  Paths starting with (/) are absolute paths.</t>
    </r>
  </si>
  <si>
    <r>
      <rPr>
        <sz val="11"/>
        <color rgb="FF000000"/>
        <rFont val="Calibri"/>
      </rPr>
      <t>Check the LD_PRELOAD environment variable is empty or not defined for the root user.</t>
    </r>
    <r>
      <rPr>
        <sz val="11"/>
        <color rgb="FF000000"/>
        <rFont val="Calibri"/>
      </rPr>
      <t xml:space="preserve">
</t>
    </r>
    <r>
      <rPr>
        <sz val="11"/>
        <color rgb="FF000000"/>
        <rFont val="Calibri"/>
      </rPr>
      <t># echo $LD_PRELOAD</t>
    </r>
    <r>
      <rPr>
        <sz val="11"/>
        <color rgb="FF000000"/>
        <rFont val="Calibri"/>
      </rPr>
      <t xml:space="preserve">
</t>
    </r>
    <r>
      <rPr>
        <sz val="11"/>
        <color rgb="FF000000"/>
        <rFont val="Calibri"/>
      </rPr>
      <t>If a path list is returned, this is a finding.</t>
    </r>
  </si>
  <si>
    <t>V-22312</t>
  </si>
  <si>
    <r>
      <rPr>
        <sz val="11"/>
        <rFont val="Calibri"/>
      </rPr>
      <t>All files and directories must have a valid group-owner.</t>
    </r>
  </si>
  <si>
    <r>
      <rPr>
        <sz val="11"/>
        <color rgb="FF000000"/>
        <rFont val="Calibri"/>
      </rPr>
      <t>Change the group-owner for each file without a valid group-owner.</t>
    </r>
    <r>
      <rPr>
        <sz val="11"/>
        <color rgb="FF000000"/>
        <rFont val="Calibri"/>
      </rPr>
      <t xml:space="preserve">
</t>
    </r>
    <r>
      <rPr>
        <sz val="11"/>
        <color rgb="FF000000"/>
        <rFont val="Calibri"/>
      </rPr>
      <t># chgrp avalidgroup /tmp/a-file-without-a-valid-group-owner</t>
    </r>
  </si>
  <si>
    <r>
      <rPr>
        <sz val="11"/>
        <color rgb="FF000000"/>
        <rFont val="Calibri"/>
      </rPr>
      <t>Files without a valid group owner may be unintentionally inherited if a group is assigned the same GID as the GID of the files without a valid group-owner.</t>
    </r>
  </si>
  <si>
    <r>
      <rPr>
        <sz val="11"/>
        <color rgb="FF000000"/>
        <rFont val="Calibri"/>
      </rPr>
      <t>Search the system for files without a valid group-owner.</t>
    </r>
    <r>
      <rPr>
        <sz val="11"/>
        <color rgb="FF000000"/>
        <rFont val="Calibri"/>
      </rPr>
      <t xml:space="preserve">
</t>
    </r>
    <r>
      <rPr>
        <sz val="11"/>
        <color rgb="FF000000"/>
        <rFont val="Calibri"/>
      </rPr>
      <t xml:space="preserve"># find / -ignore_readdir_race -nogroup </t>
    </r>
    <r>
      <rPr>
        <sz val="11"/>
        <color rgb="FF000000"/>
        <rFont val="Calibri"/>
      </rPr>
      <t xml:space="preserve">
</t>
    </r>
    <r>
      <rPr>
        <sz val="11"/>
        <color rgb="FF000000"/>
        <rFont val="Calibri"/>
      </rPr>
      <t>If any files are found, this is a finding.</t>
    </r>
  </si>
  <si>
    <t>V-22313</t>
  </si>
  <si>
    <r>
      <rPr>
        <sz val="11"/>
        <rFont val="Calibri"/>
      </rPr>
      <t>All network services daemon files must not have extended ACLs.</t>
    </r>
  </si>
  <si>
    <r>
      <rPr>
        <sz val="11"/>
        <color rgb="FF000000"/>
        <rFont val="Calibri"/>
      </rPr>
      <t>Remove the extended ACL from the file.</t>
    </r>
    <r>
      <rPr>
        <sz val="11"/>
        <color rgb="FF000000"/>
        <rFont val="Calibri"/>
      </rPr>
      <t xml:space="preserve">
</t>
    </r>
    <r>
      <rPr>
        <sz val="11"/>
        <color rgb="FF000000"/>
        <rFont val="Calibri"/>
      </rPr>
      <t># setfacl --remove-all /usr/sbin/*</t>
    </r>
  </si>
  <si>
    <r>
      <rPr>
        <sz val="11"/>
        <color rgb="FF000000"/>
        <rFont val="Calibri"/>
      </rPr>
      <t>Check network services daemon files have no extended ACLs.</t>
    </r>
    <r>
      <rPr>
        <sz val="11"/>
        <color rgb="FF000000"/>
        <rFont val="Calibri"/>
      </rPr>
      <t xml:space="preserve">
</t>
    </r>
    <r>
      <rPr>
        <sz val="11"/>
        <color rgb="FF000000"/>
        <rFont val="Calibri"/>
      </rPr>
      <t># ls -la /usr/sbin</t>
    </r>
    <r>
      <rPr>
        <sz val="11"/>
        <color rgb="FF000000"/>
        <rFont val="Calibri"/>
      </rPr>
      <t xml:space="preserve">
</t>
    </r>
    <r>
      <rPr>
        <sz val="11"/>
        <color rgb="FF000000"/>
        <rFont val="Calibri"/>
      </rPr>
      <t>If the permissions include a '+', the file has an extended ACL. If the file has an extended ACL and it has not been documented with the IAO, this is a finding.</t>
    </r>
    <r>
      <rPr>
        <sz val="11"/>
        <color rgb="FF000000"/>
        <rFont val="Calibri"/>
      </rPr>
      <t xml:space="preserve">
</t>
    </r>
    <r>
      <rPr>
        <sz val="11"/>
        <color rgb="FF000000"/>
        <rFont val="Calibri"/>
      </rPr>
      <t>Note: Network daemons not residing in these directories must also be checked.</t>
    </r>
  </si>
  <si>
    <t>V-22314</t>
  </si>
  <si>
    <r>
      <rPr>
        <sz val="11"/>
        <rFont val="Calibri"/>
      </rPr>
      <t>All system command files must not have extended ACLs.</t>
    </r>
  </si>
  <si>
    <r>
      <rPr>
        <sz val="11"/>
        <color rgb="FF000000"/>
        <rFont val="Calibri"/>
      </rPr>
      <t>Remove the extended ACL from the file.</t>
    </r>
    <r>
      <rPr>
        <sz val="11"/>
        <color rgb="FF000000"/>
        <rFont val="Calibri"/>
      </rPr>
      <t xml:space="preserve">
</t>
    </r>
    <r>
      <rPr>
        <sz val="11"/>
        <color rgb="FF000000"/>
        <rFont val="Calibri"/>
      </rPr>
      <t># setfacl --remove-all [file with extended ACL]</t>
    </r>
  </si>
  <si>
    <r>
      <rPr>
        <sz val="11"/>
        <color rgb="FF000000"/>
        <rFont val="Calibri"/>
      </rPr>
      <t>Check all system command files have no extended ACLs.</t>
    </r>
    <r>
      <rPr>
        <sz val="11"/>
        <color rgb="FF000000"/>
        <rFont val="Calibri"/>
      </rPr>
      <t xml:space="preserve">
</t>
    </r>
    <r>
      <rPr>
        <sz val="11"/>
        <color rgb="FF000000"/>
        <rFont val="Calibri"/>
      </rPr>
      <t># ls -lL /etc /bin /usr/bin /usr/lbin /usr/usb /sbin /usr/sbin</t>
    </r>
    <r>
      <rPr>
        <sz val="11"/>
        <color rgb="FF000000"/>
        <rFont val="Calibri"/>
      </rPr>
      <t xml:space="preserve">
</t>
    </r>
    <r>
      <rPr>
        <sz val="11"/>
        <color rgb="FF000000"/>
        <rFont val="Calibri"/>
      </rPr>
      <t>If the permissions include a '+', the file has an extended ACL. If the file has an extended ACL and it has not been documented with the IAO, this is a finding.</t>
    </r>
  </si>
  <si>
    <t>V-22315</t>
  </si>
  <si>
    <r>
      <rPr>
        <sz val="11"/>
        <rFont val="Calibri"/>
      </rPr>
      <t>System log files must not have extended ACLs, except as needed to support authorized software.</t>
    </r>
  </si>
  <si>
    <r>
      <rPr>
        <sz val="11"/>
        <color rgb="FF000000"/>
        <rFont val="Calibri"/>
      </rPr>
      <t>Remove the extended ACL from the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setfacl --remove-all [file with extended ACL]</t>
    </r>
  </si>
  <si>
    <r>
      <rPr>
        <sz val="11"/>
        <color rgb="FF000000"/>
        <rFont val="Calibri"/>
      </rPr>
      <t>If the system log files are not protected, unauthorized users could change the logged data, eliminating its forensic value.  Authorized software may be given log file access through the use of extended ACLs when needed and configured to provide the least privileges required.</t>
    </r>
  </si>
  <si>
    <r>
      <rPr>
        <sz val="11"/>
        <color rgb="FF000000"/>
        <rFont val="Calibri"/>
      </rPr>
      <t>Verify system log files have no extended ACLs.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/var/log</t>
    </r>
    <r>
      <rPr>
        <sz val="11"/>
        <color rgb="FF000000"/>
        <rFont val="Calibri"/>
      </rPr>
      <t xml:space="preserve">
</t>
    </r>
    <r>
      <rPr>
        <sz val="11"/>
        <color rgb="FF000000"/>
        <rFont val="Calibri"/>
      </rPr>
      <t>If the permissions include a '+', the file has an extended ACL. If an extended ACL exists, verify with the SA if the ACL is required to support authorized software and provides the minimum necessary permissions. If an extended ACL exists providing access beyond the needs of authorized software, this is a finding.</t>
    </r>
  </si>
  <si>
    <t>V-22316</t>
  </si>
  <si>
    <r>
      <rPr>
        <sz val="11"/>
        <rFont val="Calibri"/>
      </rPr>
      <t>All manual page files must not have extended ACLs.</t>
    </r>
  </si>
  <si>
    <r>
      <rPr>
        <sz val="11"/>
        <color rgb="FF000000"/>
        <rFont val="Calibri"/>
      </rPr>
      <t>Remove the extended ACL from the file.</t>
    </r>
    <r>
      <rPr>
        <sz val="11"/>
        <color rgb="FF000000"/>
        <rFont val="Calibri"/>
      </rPr>
      <t xml:space="preserve">
</t>
    </r>
    <r>
      <rPr>
        <sz val="11"/>
        <color rgb="FF000000"/>
        <rFont val="Calibri"/>
      </rPr>
      <t># setfacl --remove-all /usr/share/man/* /usr/share/info/* /usr/share/infopage/*</t>
    </r>
  </si>
  <si>
    <r>
      <rPr>
        <sz val="11"/>
        <color rgb="FF000000"/>
        <rFont val="Calibri"/>
      </rPr>
      <t>Verify all manual page files have no extended ACLs.</t>
    </r>
    <r>
      <rPr>
        <sz val="11"/>
        <color rgb="FF000000"/>
        <rFont val="Calibri"/>
      </rPr>
      <t xml:space="preserve">
</t>
    </r>
    <r>
      <rPr>
        <sz val="11"/>
        <color rgb="FF000000"/>
        <rFont val="Calibri"/>
      </rPr>
      <t># ls -lLR /usr/share/man /usr/share/info /usr/share/infopage</t>
    </r>
    <r>
      <rPr>
        <sz val="11"/>
        <color rgb="FF000000"/>
        <rFont val="Calibri"/>
      </rPr>
      <t xml:space="preserve">
</t>
    </r>
    <r>
      <rPr>
        <sz val="11"/>
        <color rgb="FF000000"/>
        <rFont val="Calibri"/>
      </rPr>
      <t>If the permissions include a '+', the file has an extended ACL this is a finding.</t>
    </r>
  </si>
  <si>
    <t>V-22317</t>
  </si>
  <si>
    <r>
      <rPr>
        <sz val="11"/>
        <rFont val="Calibri"/>
      </rPr>
      <t>All library files must not have extended ACLs.</t>
    </r>
  </si>
  <si>
    <r>
      <rPr>
        <sz val="11"/>
        <color rgb="FF000000"/>
        <rFont val="Calibri"/>
      </rPr>
      <t>Remove the extended ACL from the file.</t>
    </r>
    <r>
      <rPr>
        <sz val="11"/>
        <color rgb="FF000000"/>
        <rFont val="Calibri"/>
      </rPr>
      <t xml:space="preserve">
</t>
    </r>
    <r>
      <rPr>
        <sz val="11"/>
        <color rgb="FF000000"/>
        <rFont val="Calibri"/>
      </rPr>
      <t># setfacl --remove-all /usr/lib/* /lib/*</t>
    </r>
  </si>
  <si>
    <r>
      <rPr>
        <sz val="11"/>
        <color rgb="FF000000"/>
        <rFont val="Calibri"/>
      </rPr>
      <t>Verify system libraries have no extended ACLs.</t>
    </r>
    <r>
      <rPr>
        <sz val="11"/>
        <color rgb="FF000000"/>
        <rFont val="Calibri"/>
      </rPr>
      <t xml:space="preserve">
</t>
    </r>
    <r>
      <rPr>
        <sz val="11"/>
        <color rgb="FF000000"/>
        <rFont val="Calibri"/>
      </rPr>
      <t># ls -lLR /usr/lib/ /lib/ /usr/lib64 /lib64 | grep "+ "</t>
    </r>
    <r>
      <rPr>
        <sz val="11"/>
        <color rgb="FF000000"/>
        <rFont val="Calibri"/>
      </rPr>
      <t xml:space="preserve">
</t>
    </r>
    <r>
      <rPr>
        <sz val="11"/>
        <color rgb="FF000000"/>
        <rFont val="Calibri"/>
      </rPr>
      <t>If the permissions include a '+', the file has an extended ACL. If the file has an extended ACL and has not been approved by the IAO, this is a finding.</t>
    </r>
  </si>
  <si>
    <t>V-22318</t>
  </si>
  <si>
    <r>
      <rPr>
        <sz val="11"/>
        <rFont val="Calibri"/>
      </rPr>
      <t>NIS/NIS+/yp command files must not have extended ACLs.</t>
    </r>
  </si>
  <si>
    <r>
      <rPr>
        <sz val="11"/>
        <color rgb="FF000000"/>
        <rFont val="Calibri"/>
      </rPr>
      <t>Remove the extended ACL from the file.</t>
    </r>
    <r>
      <rPr>
        <sz val="11"/>
        <color rgb="FF000000"/>
        <rFont val="Calibri"/>
      </rPr>
      <t xml:space="preserve">
</t>
    </r>
    <r>
      <rPr>
        <sz val="11"/>
        <color rgb="FF000000"/>
        <rFont val="Calibri"/>
      </rPr>
      <t># setfacl --remove-all /var/yp/*</t>
    </r>
  </si>
  <si>
    <r>
      <rPr>
        <sz val="11"/>
        <color rgb="FF000000"/>
        <rFont val="Calibri"/>
      </rPr>
      <t>NIS/NIS+/yp files are part of the system's identification and authentication processes and are critical to system security.  ACLs on these files could result in unauthorized modification, which could compromise these processes and the system.</t>
    </r>
  </si>
  <si>
    <r>
      <rPr>
        <sz val="11"/>
        <color rgb="FF000000"/>
        <rFont val="Calibri"/>
      </rPr>
      <t>Verify NIS/NIS+/yp files have no extended ACLs.</t>
    </r>
    <r>
      <rPr>
        <sz val="11"/>
        <color rgb="FF000000"/>
        <rFont val="Calibri"/>
      </rPr>
      <t xml:space="preserve">
</t>
    </r>
    <r>
      <rPr>
        <sz val="11"/>
        <color rgb="FF000000"/>
        <rFont val="Calibri"/>
      </rPr>
      <t># ls -lL /var/yp/*</t>
    </r>
    <r>
      <rPr>
        <sz val="11"/>
        <color rgb="FF000000"/>
        <rFont val="Calibri"/>
      </rPr>
      <t xml:space="preserve">
</t>
    </r>
    <r>
      <rPr>
        <sz val="11"/>
        <color rgb="FF000000"/>
        <rFont val="Calibri"/>
      </rPr>
      <t>If the permissions include a '+', the file has an extended ACL. If the file has an extended ACL and it has not been documented with the IAO, this is a finding.</t>
    </r>
  </si>
  <si>
    <t>V-22319</t>
  </si>
  <si>
    <r>
      <rPr>
        <sz val="11"/>
        <rFont val="Calibri"/>
      </rPr>
      <t>The /etc/resolv.conf file must be owned by root.</t>
    </r>
  </si>
  <si>
    <r>
      <rPr>
        <sz val="11"/>
        <color rgb="FF000000"/>
        <rFont val="Calibri"/>
      </rPr>
      <t>Change the owner of the /etc/resolv.conf file to root.</t>
    </r>
    <r>
      <rPr>
        <sz val="11"/>
        <color rgb="FF000000"/>
        <rFont val="Calibri"/>
      </rPr>
      <t xml:space="preserve">
</t>
    </r>
    <r>
      <rPr>
        <sz val="11"/>
        <color rgb="FF000000"/>
        <rFont val="Calibri"/>
      </rPr>
      <t># chown root /etc/resolv.conf</t>
    </r>
  </si>
  <si>
    <r>
      <rPr>
        <sz val="11"/>
        <color rgb="FF000000"/>
        <rFont val="Calibri"/>
      </rPr>
      <t>The resolv.conf (or equivalent) file configures the system's DNS resolver.  DNS is used to resolve host names to IP addresses.  If DNS configuration is modified maliciously, host name resolution may fail or return incorrect information.  DNS may be used by a variety of system security functions such as time synchronization, centralized authentication, and remote system logging.</t>
    </r>
  </si>
  <si>
    <r>
      <rPr>
        <sz val="11"/>
        <color rgb="FF000000"/>
        <rFont val="Calibri"/>
      </rPr>
      <t>Verify the /etc/resolv.conf file is owned by root.</t>
    </r>
    <r>
      <rPr>
        <sz val="11"/>
        <color rgb="FF000000"/>
        <rFont val="Calibri"/>
      </rPr>
      <t xml:space="preserve">
</t>
    </r>
    <r>
      <rPr>
        <sz val="11"/>
        <color rgb="FF000000"/>
        <rFont val="Calibri"/>
      </rPr>
      <t># ls -l /etc/resolv.conf</t>
    </r>
    <r>
      <rPr>
        <sz val="11"/>
        <color rgb="FF000000"/>
        <rFont val="Calibri"/>
      </rPr>
      <t xml:space="preserve">
</t>
    </r>
    <r>
      <rPr>
        <sz val="11"/>
        <color rgb="FF000000"/>
        <rFont val="Calibri"/>
      </rPr>
      <t>If the file is not owned by root, this is a finding.</t>
    </r>
  </si>
  <si>
    <t>V-22320</t>
  </si>
  <si>
    <r>
      <rPr>
        <sz val="11"/>
        <rFont val="Calibri"/>
      </rPr>
      <t>The /etc/resolv.conf file must be group-owned by root, bin, or sys.</t>
    </r>
  </si>
  <si>
    <r>
      <rPr>
        <sz val="11"/>
        <color rgb="FF000000"/>
        <rFont val="Calibri"/>
      </rPr>
      <t>Change the group-owner of the /etc/resolv.conf file to root, bin, or sys.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root /etc/resolv.conf</t>
    </r>
  </si>
  <si>
    <r>
      <rPr>
        <sz val="11"/>
        <color rgb="FF000000"/>
        <rFont val="Calibri"/>
      </rPr>
      <t>Check the group ownership of the resolv.conf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/etc/resolv.conf</t>
    </r>
    <r>
      <rPr>
        <sz val="11"/>
        <color rgb="FF000000"/>
        <rFont val="Calibri"/>
      </rPr>
      <t xml:space="preserve">
</t>
    </r>
    <r>
      <rPr>
        <sz val="11"/>
        <color rgb="FF000000"/>
        <rFont val="Calibri"/>
      </rPr>
      <t>If the file is not group-owned by root, bin, or sys, this is a finding.</t>
    </r>
  </si>
  <si>
    <t>V-22321</t>
  </si>
  <si>
    <r>
      <rPr>
        <sz val="11"/>
        <rFont val="Calibri"/>
      </rPr>
      <t>The /etc/resolv.conf file must have mode 0644 or less permissive.</t>
    </r>
  </si>
  <si>
    <r>
      <rPr>
        <sz val="11"/>
        <color rgb="FF000000"/>
        <rFont val="Calibri"/>
      </rPr>
      <t>Change the mode of the /etc/resolv.conf file to 0644.</t>
    </r>
    <r>
      <rPr>
        <sz val="11"/>
        <color rgb="FF000000"/>
        <rFont val="Calibri"/>
      </rPr>
      <t xml:space="preserve">
</t>
    </r>
    <r>
      <rPr>
        <sz val="11"/>
        <color rgb="FF000000"/>
        <rFont val="Calibri"/>
      </rPr>
      <t># chmod 0644 /etc/resolv.conf</t>
    </r>
  </si>
  <si>
    <r>
      <rPr>
        <sz val="11"/>
        <color rgb="FF000000"/>
        <rFont val="Calibri"/>
      </rPr>
      <t>Check the mode of the /etc/resolv.conf file.</t>
    </r>
    <r>
      <rPr>
        <sz val="11"/>
        <color rgb="FF000000"/>
        <rFont val="Calibri"/>
      </rPr>
      <t xml:space="preserve">
</t>
    </r>
    <r>
      <rPr>
        <sz val="11"/>
        <color rgb="FF000000"/>
        <rFont val="Calibri"/>
      </rPr>
      <t># ls -l /etc/resolv.conf</t>
    </r>
    <r>
      <rPr>
        <sz val="11"/>
        <color rgb="FF000000"/>
        <rFont val="Calibri"/>
      </rPr>
      <t xml:space="preserve">
</t>
    </r>
    <r>
      <rPr>
        <sz val="11"/>
        <color rgb="FF000000"/>
        <rFont val="Calibri"/>
      </rPr>
      <t>If the file mode is not 0644, this is a finding.</t>
    </r>
  </si>
  <si>
    <t>V-22322</t>
  </si>
  <si>
    <r>
      <rPr>
        <sz val="11"/>
        <rFont val="Calibri"/>
      </rPr>
      <t>The /etc/resolv.conf file must not have an extended ACL.</t>
    </r>
  </si>
  <si>
    <r>
      <rPr>
        <sz val="11"/>
        <color rgb="FF000000"/>
        <rFont val="Calibri"/>
      </rPr>
      <t>Remove the extended ACL from the file.</t>
    </r>
    <r>
      <rPr>
        <sz val="11"/>
        <color rgb="FF000000"/>
        <rFont val="Calibri"/>
      </rPr>
      <t xml:space="preserve">
</t>
    </r>
    <r>
      <rPr>
        <sz val="11"/>
        <color rgb="FF000000"/>
        <rFont val="Calibri"/>
      </rPr>
      <t># setfacl --remove-all /etc/resolv.conf</t>
    </r>
  </si>
  <si>
    <r>
      <rPr>
        <sz val="11"/>
        <color rgb="FF000000"/>
        <rFont val="Calibri"/>
      </rPr>
      <t>Verify /etc/resolv.conf has no extended ACL.</t>
    </r>
    <r>
      <rPr>
        <sz val="11"/>
        <color rgb="FF000000"/>
        <rFont val="Calibri"/>
      </rPr>
      <t xml:space="preserve">
</t>
    </r>
    <r>
      <rPr>
        <sz val="11"/>
        <color rgb="FF000000"/>
        <rFont val="Calibri"/>
      </rPr>
      <t># ls -l /etc/resolv.conf</t>
    </r>
    <r>
      <rPr>
        <sz val="11"/>
        <color rgb="FF000000"/>
        <rFont val="Calibri"/>
      </rPr>
      <t xml:space="preserve">
</t>
    </r>
    <r>
      <rPr>
        <sz val="11"/>
        <color rgb="FF000000"/>
        <rFont val="Calibri"/>
      </rPr>
      <t>If the permissions include a '+', the file has an extended ACL. If the file has an extended ACL and it has not been documented with the IAO, this is a finding.</t>
    </r>
  </si>
  <si>
    <t>V-22323</t>
  </si>
  <si>
    <r>
      <rPr>
        <sz val="11"/>
        <rFont val="Calibri"/>
      </rPr>
      <t>The /etc/hosts file must be owned by root.</t>
    </r>
  </si>
  <si>
    <r>
      <rPr>
        <sz val="11"/>
        <color rgb="FF000000"/>
        <rFont val="Calibri"/>
      </rPr>
      <t>Change the owner of the /etc/hosts file to root.</t>
    </r>
    <r>
      <rPr>
        <sz val="11"/>
        <color rgb="FF000000"/>
        <rFont val="Calibri"/>
      </rPr>
      <t xml:space="preserve">
</t>
    </r>
    <r>
      <rPr>
        <sz val="11"/>
        <color rgb="FF000000"/>
        <rFont val="Calibri"/>
      </rPr>
      <t># chown root /etc/hosts</t>
    </r>
  </si>
  <si>
    <r>
      <rPr>
        <sz val="11"/>
        <color rgb="FF000000"/>
        <rFont val="Calibri"/>
      </rPr>
      <t>The /etc/hosts file (or equivalent) configures local host name to IP address mappings that typically take precedence over DNS resolution.  If this file is maliciously modified, it could cause the failure or compromise of security functions requiring name resolution, which may include time synchronization, centralized authentication, and remote system logging.</t>
    </r>
  </si>
  <si>
    <r>
      <rPr>
        <sz val="11"/>
        <color rgb="FF000000"/>
        <rFont val="Calibri"/>
      </rPr>
      <t>Verify the /etc/hosts file is owned by root.</t>
    </r>
    <r>
      <rPr>
        <sz val="11"/>
        <color rgb="FF000000"/>
        <rFont val="Calibri"/>
      </rPr>
      <t xml:space="preserve">
</t>
    </r>
    <r>
      <rPr>
        <sz val="11"/>
        <color rgb="FF000000"/>
        <rFont val="Calibri"/>
      </rPr>
      <t># ls -l /etc/hosts</t>
    </r>
    <r>
      <rPr>
        <sz val="11"/>
        <color rgb="FF000000"/>
        <rFont val="Calibri"/>
      </rPr>
      <t xml:space="preserve">
</t>
    </r>
    <r>
      <rPr>
        <sz val="11"/>
        <color rgb="FF000000"/>
        <rFont val="Calibri"/>
      </rPr>
      <t>If the file is not owned by root, this is a finding.</t>
    </r>
  </si>
  <si>
    <t>V-22324</t>
  </si>
  <si>
    <r>
      <rPr>
        <sz val="11"/>
        <rFont val="Calibri"/>
      </rPr>
      <t>The /etc/hosts file must be group-owned by root, bin, or sys.</t>
    </r>
  </si>
  <si>
    <r>
      <rPr>
        <sz val="11"/>
        <color rgb="FF000000"/>
        <rFont val="Calibri"/>
      </rPr>
      <t>Change the group-owner of the /etc/hosts file to root, sys, or bin.</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root /etc/hosts</t>
    </r>
  </si>
  <si>
    <r>
      <rPr>
        <sz val="11"/>
        <color rgb="FF000000"/>
        <rFont val="Calibri"/>
      </rPr>
      <t>Check the /etc/hosts file's group ownership.</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/etc/hosts</t>
    </r>
    <r>
      <rPr>
        <sz val="11"/>
        <color rgb="FF000000"/>
        <rFont val="Calibri"/>
      </rPr>
      <t xml:space="preserve">
</t>
    </r>
    <r>
      <rPr>
        <sz val="11"/>
        <color rgb="FF000000"/>
        <rFont val="Calibri"/>
      </rPr>
      <t>If the file is not group-owned by root, bin, or sys, this is a finding.</t>
    </r>
  </si>
  <si>
    <t>V-22325</t>
  </si>
  <si>
    <r>
      <rPr>
        <sz val="11"/>
        <rFont val="Calibri"/>
      </rPr>
      <t>The /etc/hosts file must have mode 0644 or less permissive.</t>
    </r>
  </si>
  <si>
    <r>
      <rPr>
        <sz val="11"/>
        <color rgb="FF000000"/>
        <rFont val="Calibri"/>
      </rPr>
      <t>Change the mode of the /etc/hosts file to 0644.</t>
    </r>
    <r>
      <rPr>
        <sz val="11"/>
        <color rgb="FF000000"/>
        <rFont val="Calibri"/>
      </rPr>
      <t xml:space="preserve">
</t>
    </r>
    <r>
      <rPr>
        <sz val="11"/>
        <color rgb="FF000000"/>
        <rFont val="Calibri"/>
      </rPr>
      <t># chmod 0644 /etc/hosts</t>
    </r>
  </si>
  <si>
    <r>
      <rPr>
        <sz val="11"/>
        <color rgb="FF000000"/>
        <rFont val="Calibri"/>
      </rPr>
      <t>Check the mode of the /etc/hosts file.</t>
    </r>
    <r>
      <rPr>
        <sz val="11"/>
        <color rgb="FF000000"/>
        <rFont val="Calibri"/>
      </rPr>
      <t xml:space="preserve">
</t>
    </r>
    <r>
      <rPr>
        <sz val="11"/>
        <color rgb="FF000000"/>
        <rFont val="Calibri"/>
      </rPr>
      <t># ls -l /etc/hosts</t>
    </r>
    <r>
      <rPr>
        <sz val="11"/>
        <color rgb="FF000000"/>
        <rFont val="Calibri"/>
      </rPr>
      <t xml:space="preserve">
</t>
    </r>
    <r>
      <rPr>
        <sz val="11"/>
        <color rgb="FF000000"/>
        <rFont val="Calibri"/>
      </rPr>
      <t>If the file mode is not 0644, this is a finding.</t>
    </r>
  </si>
  <si>
    <t>V-22326</t>
  </si>
  <si>
    <r>
      <rPr>
        <sz val="11"/>
        <rFont val="Calibri"/>
      </rPr>
      <t>The /etc/hosts file must not have an extended ACL.</t>
    </r>
  </si>
  <si>
    <r>
      <rPr>
        <sz val="11"/>
        <color rgb="FF000000"/>
        <rFont val="Calibri"/>
      </rPr>
      <t>Remove the extended ACL from the file.</t>
    </r>
    <r>
      <rPr>
        <sz val="11"/>
        <color rgb="FF000000"/>
        <rFont val="Calibri"/>
      </rPr>
      <t xml:space="preserve">
</t>
    </r>
    <r>
      <rPr>
        <sz val="11"/>
        <color rgb="FF000000"/>
        <rFont val="Calibri"/>
      </rPr>
      <t># setfacl --remove-all /etc/hosts</t>
    </r>
  </si>
  <si>
    <r>
      <rPr>
        <sz val="11"/>
        <color rgb="FF000000"/>
        <rFont val="Calibri"/>
      </rPr>
      <t>Verify  /etc/hosts has no extended ACL.</t>
    </r>
    <r>
      <rPr>
        <sz val="11"/>
        <color rgb="FF000000"/>
        <rFont val="Calibri"/>
      </rPr>
      <t xml:space="preserve">
</t>
    </r>
    <r>
      <rPr>
        <sz val="11"/>
        <color rgb="FF000000"/>
        <rFont val="Calibri"/>
      </rPr>
      <t># ls -l /etc/hosts</t>
    </r>
    <r>
      <rPr>
        <sz val="11"/>
        <color rgb="FF000000"/>
        <rFont val="Calibri"/>
      </rPr>
      <t xml:space="preserve">
</t>
    </r>
    <r>
      <rPr>
        <sz val="11"/>
        <color rgb="FF000000"/>
        <rFont val="Calibri"/>
      </rPr>
      <t>If the permissions include a '+', the file has an extended ACL. If the file has an extended ACL and it has not been documented with the IAO, this is a finding.</t>
    </r>
  </si>
  <si>
    <t>V-22327</t>
  </si>
  <si>
    <r>
      <rPr>
        <sz val="11"/>
        <rFont val="Calibri"/>
      </rPr>
      <t>The /etc/nsswitch.conf file must be owned by root.</t>
    </r>
  </si>
  <si>
    <r>
      <rPr>
        <sz val="11"/>
        <color rgb="FF000000"/>
        <rFont val="Calibri"/>
      </rPr>
      <t>Change the owner of the /etc/nsswitch.conf file to root.</t>
    </r>
    <r>
      <rPr>
        <sz val="11"/>
        <color rgb="FF000000"/>
        <rFont val="Calibri"/>
      </rPr>
      <t xml:space="preserve">
</t>
    </r>
    <r>
      <rPr>
        <sz val="11"/>
        <color rgb="FF000000"/>
        <rFont val="Calibri"/>
      </rPr>
      <t># chown root /etc/nsswitch.conf</t>
    </r>
  </si>
  <si>
    <r>
      <rPr>
        <sz val="11"/>
        <color rgb="FF000000"/>
        <rFont val="Calibri"/>
      </rPr>
      <t>The nsswitch.conf file (or equivalent) configures the source of a variety of system security information including account, group, and host lookups.  Malicious changes could prevent the system from functioning or compromise system security.</t>
    </r>
  </si>
  <si>
    <r>
      <rPr>
        <sz val="11"/>
        <color rgb="FF000000"/>
        <rFont val="Calibri"/>
      </rPr>
      <t>Verify the /etc/nsswitch.conf file is owned by root.</t>
    </r>
    <r>
      <rPr>
        <sz val="11"/>
        <color rgb="FF000000"/>
        <rFont val="Calibri"/>
      </rPr>
      <t xml:space="preserve">
</t>
    </r>
    <r>
      <rPr>
        <sz val="11"/>
        <color rgb="FF000000"/>
        <rFont val="Calibri"/>
      </rPr>
      <t># ls -l /etc/nsswitch.conf</t>
    </r>
    <r>
      <rPr>
        <sz val="11"/>
        <color rgb="FF000000"/>
        <rFont val="Calibri"/>
      </rPr>
      <t xml:space="preserve">
</t>
    </r>
    <r>
      <rPr>
        <sz val="11"/>
        <color rgb="FF000000"/>
        <rFont val="Calibri"/>
      </rPr>
      <t>If the file is not owned by root, this is a finding.</t>
    </r>
  </si>
  <si>
    <t>V-22328</t>
  </si>
  <si>
    <r>
      <rPr>
        <sz val="11"/>
        <rFont val="Calibri"/>
      </rPr>
      <t>The /etc/nsswitch.conf file must be group-owned by root, bin, or sys.</t>
    </r>
  </si>
  <si>
    <r>
      <rPr>
        <sz val="11"/>
        <color rgb="FF000000"/>
        <rFont val="Calibri"/>
      </rPr>
      <t>Change the group-owner of the /etc/nsswitch.conf file to root, bin or sys.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root /etc/nsswitch.conf</t>
    </r>
  </si>
  <si>
    <r>
      <rPr>
        <sz val="11"/>
        <color rgb="FF000000"/>
        <rFont val="Calibri"/>
      </rPr>
      <t>Check the group ownership of the nsswitch.conf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/etc/nsswitch.conf</t>
    </r>
    <r>
      <rPr>
        <sz val="11"/>
        <color rgb="FF000000"/>
        <rFont val="Calibri"/>
      </rPr>
      <t xml:space="preserve">
</t>
    </r>
    <r>
      <rPr>
        <sz val="11"/>
        <color rgb="FF000000"/>
        <rFont val="Calibri"/>
      </rPr>
      <t>If the file is not group-owned by root, bin or sys, this is a finding.</t>
    </r>
  </si>
  <si>
    <t>V-22329</t>
  </si>
  <si>
    <r>
      <rPr>
        <sz val="11"/>
        <rFont val="Calibri"/>
      </rPr>
      <t>The /etc/nsswitch.conf file must have mode 0644 or less permissive.</t>
    </r>
  </si>
  <si>
    <r>
      <rPr>
        <sz val="11"/>
        <color rgb="FF000000"/>
        <rFont val="Calibri"/>
      </rPr>
      <t>Change the mode of the /etc/nsswitch.conf file to 0644 or less permissive.</t>
    </r>
    <r>
      <rPr>
        <sz val="11"/>
        <color rgb="FF000000"/>
        <rFont val="Calibri"/>
      </rPr>
      <t xml:space="preserve">
</t>
    </r>
    <r>
      <rPr>
        <sz val="11"/>
        <color rgb="FF000000"/>
        <rFont val="Calibri"/>
      </rPr>
      <t># chmod 0644 /etc/nsswitch.conf</t>
    </r>
  </si>
  <si>
    <r>
      <rPr>
        <sz val="11"/>
        <color rgb="FF000000"/>
        <rFont val="Calibri"/>
      </rPr>
      <t>Check the mode of the /etc/nsswitch.conf file.</t>
    </r>
    <r>
      <rPr>
        <sz val="11"/>
        <color rgb="FF000000"/>
        <rFont val="Calibri"/>
      </rPr>
      <t xml:space="preserve">
</t>
    </r>
    <r>
      <rPr>
        <sz val="11"/>
        <color rgb="FF000000"/>
        <rFont val="Calibri"/>
      </rPr>
      <t># ls -l /etc/nsswitch.conf</t>
    </r>
    <r>
      <rPr>
        <sz val="11"/>
        <color rgb="FF000000"/>
        <rFont val="Calibri"/>
      </rPr>
      <t xml:space="preserve">
</t>
    </r>
    <r>
      <rPr>
        <sz val="11"/>
        <color rgb="FF000000"/>
        <rFont val="Calibri"/>
      </rPr>
      <t>If the file mode is not 0644, this is a finding.</t>
    </r>
  </si>
  <si>
    <t>V-22330</t>
  </si>
  <si>
    <r>
      <rPr>
        <sz val="11"/>
        <rFont val="Calibri"/>
      </rPr>
      <t>The /etc/nsswitch.conf file must not have an extended ACL.</t>
    </r>
  </si>
  <si>
    <r>
      <rPr>
        <sz val="11"/>
        <color rgb="FF000000"/>
        <rFont val="Calibri"/>
      </rPr>
      <t>Remove the extended ACL from the file.</t>
    </r>
    <r>
      <rPr>
        <sz val="11"/>
        <color rgb="FF000000"/>
        <rFont val="Calibri"/>
      </rPr>
      <t xml:space="preserve">
</t>
    </r>
    <r>
      <rPr>
        <sz val="11"/>
        <color rgb="FF000000"/>
        <rFont val="Calibri"/>
      </rPr>
      <t># setfacl --remove-all /etc/nsswitch.conf</t>
    </r>
  </si>
  <si>
    <r>
      <rPr>
        <sz val="11"/>
        <color rgb="FF000000"/>
        <rFont val="Calibri"/>
      </rPr>
      <t>Verify /etc/nsswitch.conf has no extended ACL.</t>
    </r>
    <r>
      <rPr>
        <sz val="11"/>
        <color rgb="FF000000"/>
        <rFont val="Calibri"/>
      </rPr>
      <t xml:space="preserve">
</t>
    </r>
    <r>
      <rPr>
        <sz val="11"/>
        <color rgb="FF000000"/>
        <rFont val="Calibri"/>
      </rPr>
      <t># ls -l /etc/nsswitch.conf</t>
    </r>
    <r>
      <rPr>
        <sz val="11"/>
        <color rgb="FF000000"/>
        <rFont val="Calibri"/>
      </rPr>
      <t xml:space="preserve">
</t>
    </r>
    <r>
      <rPr>
        <sz val="11"/>
        <color rgb="FF000000"/>
        <rFont val="Calibri"/>
      </rPr>
      <t>If the permissions include a '+', the file has an extended ACL. If the file has an extended ACL and it has not been documented with the IAO, this is a finding.</t>
    </r>
  </si>
  <si>
    <t>V-22331</t>
  </si>
  <si>
    <r>
      <rPr>
        <sz val="11"/>
        <rFont val="Calibri"/>
      </rPr>
      <t>For systems using DNS resolution, at least two name servers must be configured.</t>
    </r>
  </si>
  <si>
    <r>
      <rPr>
        <sz val="11"/>
        <color rgb="FF000000"/>
        <rFont val="Calibri"/>
      </rPr>
      <t>Edit /etc/resolv.conf and add additional "nameserver" lines until at least two are present.</t>
    </r>
  </si>
  <si>
    <r>
      <rPr>
        <sz val="11"/>
        <color rgb="FF000000"/>
        <rFont val="Calibri"/>
      </rPr>
      <t>To provide availability for name resolution services, multiple redundant name servers are mandated.  A failure in name resolution could lead to the failure of security functions requiring name resolution, which may include time synchronization, centralized authentication, and remote system logging.</t>
    </r>
  </si>
  <si>
    <r>
      <rPr>
        <sz val="11"/>
        <color rgb="FF000000"/>
        <rFont val="Calibri"/>
      </rPr>
      <t>Determine if DNS is enabled on the system.</t>
    </r>
    <r>
      <rPr>
        <sz val="11"/>
        <color rgb="FF000000"/>
        <rFont val="Calibri"/>
      </rPr>
      <t xml:space="preserve">
</t>
    </r>
    <r>
      <rPr>
        <sz val="11"/>
        <color rgb="FF000000"/>
        <rFont val="Calibri"/>
      </rPr>
      <t># grep dns /etc/nsswitch.conf</t>
    </r>
    <r>
      <rPr>
        <sz val="11"/>
        <color rgb="FF000000"/>
        <rFont val="Calibri"/>
      </rPr>
      <t xml:space="preserve">
</t>
    </r>
    <r>
      <rPr>
        <sz val="11"/>
        <color rgb="FF000000"/>
        <rFont val="Calibri"/>
      </rPr>
      <t>If no line is returned, or any returned line is commented out, the system does not use DNS, and this is not applicable.</t>
    </r>
    <r>
      <rPr>
        <sz val="11"/>
        <color rgb="FF000000"/>
        <rFont val="Calibri"/>
      </rPr>
      <t xml:space="preserve">
</t>
    </r>
    <r>
      <rPr>
        <sz val="11"/>
        <color rgb="FF000000"/>
        <rFont val="Calibri"/>
      </rPr>
      <t>Determine the name servers used by the system.</t>
    </r>
    <r>
      <rPr>
        <sz val="11"/>
        <color rgb="FF000000"/>
        <rFont val="Calibri"/>
      </rPr>
      <t xml:space="preserve">
</t>
    </r>
    <r>
      <rPr>
        <sz val="11"/>
        <color rgb="FF000000"/>
        <rFont val="Calibri"/>
      </rPr>
      <t># grep nameserver /etc/resolv.conf</t>
    </r>
    <r>
      <rPr>
        <sz val="11"/>
        <color rgb="FF000000"/>
        <rFont val="Calibri"/>
      </rPr>
      <t xml:space="preserve">
</t>
    </r>
    <r>
      <rPr>
        <sz val="11"/>
        <color rgb="FF000000"/>
        <rFont val="Calibri"/>
      </rPr>
      <t>If less than two lines are returned that are not commented out, this is a finding.</t>
    </r>
  </si>
  <si>
    <t>V-22332</t>
  </si>
  <si>
    <r>
      <rPr>
        <sz val="11"/>
        <rFont val="Calibri"/>
      </rPr>
      <t>The /etc/passwd file must be owned by root.</t>
    </r>
  </si>
  <si>
    <r>
      <rPr>
        <sz val="11"/>
        <color rgb="FF000000"/>
        <rFont val="Calibri"/>
      </rPr>
      <t>Change the owner of the /etc/passwd file to root.</t>
    </r>
    <r>
      <rPr>
        <sz val="11"/>
        <color rgb="FF000000"/>
        <rFont val="Calibri"/>
      </rPr>
      <t xml:space="preserve">
</t>
    </r>
    <r>
      <rPr>
        <sz val="11"/>
        <color rgb="FF000000"/>
        <rFont val="Calibri"/>
      </rPr>
      <t># chown root /etc/passwd</t>
    </r>
  </si>
  <si>
    <r>
      <rPr>
        <sz val="11"/>
        <color rgb="FF000000"/>
        <rFont val="Calibri"/>
      </rPr>
      <t>The /etc/passwd file contains the list of local system accounts.  It is vital to system security and must be protected from unauthorized modification.</t>
    </r>
  </si>
  <si>
    <r>
      <rPr>
        <sz val="11"/>
        <color rgb="FF000000"/>
        <rFont val="Calibri"/>
      </rPr>
      <t>Verify the /etc/passwd file is owned by root.</t>
    </r>
    <r>
      <rPr>
        <sz val="11"/>
        <color rgb="FF000000"/>
        <rFont val="Calibri"/>
      </rPr>
      <t xml:space="preserve">
</t>
    </r>
    <r>
      <rPr>
        <sz val="11"/>
        <color rgb="FF000000"/>
        <rFont val="Calibri"/>
      </rPr>
      <t># ls -l /etc/passwd</t>
    </r>
    <r>
      <rPr>
        <sz val="11"/>
        <color rgb="FF000000"/>
        <rFont val="Calibri"/>
      </rPr>
      <t xml:space="preserve">
</t>
    </r>
    <r>
      <rPr>
        <sz val="11"/>
        <color rgb="FF000000"/>
        <rFont val="Calibri"/>
      </rPr>
      <t>If the file is not owned by root, this is a finding.</t>
    </r>
  </si>
  <si>
    <t>V-22333</t>
  </si>
  <si>
    <r>
      <rPr>
        <sz val="11"/>
        <rFont val="Calibri"/>
      </rPr>
      <t>The /etc/passwd file must be group-owned by root, bin, or sys.</t>
    </r>
  </si>
  <si>
    <r>
      <rPr>
        <sz val="11"/>
        <color rgb="FF000000"/>
        <rFont val="Calibri"/>
      </rPr>
      <t>Change the group-owner of the /etc/passwd file to root, bin or sys.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root /etc/passwd</t>
    </r>
  </si>
  <si>
    <r>
      <rPr>
        <sz val="11"/>
        <color rgb="FF000000"/>
        <rFont val="Calibri"/>
      </rPr>
      <t>Check the group ownership of the passwd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/etc/passwd</t>
    </r>
    <r>
      <rPr>
        <sz val="11"/>
        <color rgb="FF000000"/>
        <rFont val="Calibri"/>
      </rPr>
      <t xml:space="preserve">
</t>
    </r>
    <r>
      <rPr>
        <sz val="11"/>
        <color rgb="FF000000"/>
        <rFont val="Calibri"/>
      </rPr>
      <t>If the file is not group-owned by root, bin or sys, this is a finding.</t>
    </r>
  </si>
  <si>
    <t>V-22334</t>
  </si>
  <si>
    <r>
      <rPr>
        <sz val="11"/>
        <rFont val="Calibri"/>
      </rPr>
      <t>The /etc/passwd file must not have an extended ACL.</t>
    </r>
  </si>
  <si>
    <r>
      <rPr>
        <sz val="11"/>
        <color rgb="FF000000"/>
        <rFont val="Calibri"/>
      </rPr>
      <t>Remove the extended ACL from the file.</t>
    </r>
    <r>
      <rPr>
        <sz val="11"/>
        <color rgb="FF000000"/>
        <rFont val="Calibri"/>
      </rPr>
      <t xml:space="preserve">
</t>
    </r>
    <r>
      <rPr>
        <sz val="11"/>
        <color rgb="FF000000"/>
        <rFont val="Calibri"/>
      </rPr>
      <t># setfacl --remove-all /etc/passwd</t>
    </r>
  </si>
  <si>
    <r>
      <rPr>
        <sz val="11"/>
        <color rgb="FF000000"/>
        <rFont val="Calibri"/>
      </rPr>
      <t>File system ACLs can provide access to files beyond what is allowed by the mode numbers of the files.  The /etc/passwd file contains the list of local system accounts. It is vital to system security and must be protected from unauthorized modification.</t>
    </r>
  </si>
  <si>
    <r>
      <rPr>
        <sz val="11"/>
        <color rgb="FF000000"/>
        <rFont val="Calibri"/>
      </rPr>
      <t>Verify /etc/passwd has no extended ACL.</t>
    </r>
    <r>
      <rPr>
        <sz val="11"/>
        <color rgb="FF000000"/>
        <rFont val="Calibri"/>
      </rPr>
      <t xml:space="preserve">
</t>
    </r>
    <r>
      <rPr>
        <sz val="11"/>
        <color rgb="FF000000"/>
        <rFont val="Calibri"/>
      </rPr>
      <t># ls -l /etc/passwd</t>
    </r>
    <r>
      <rPr>
        <sz val="11"/>
        <color rgb="FF000000"/>
        <rFont val="Calibri"/>
      </rPr>
      <t xml:space="preserve">
</t>
    </r>
    <r>
      <rPr>
        <sz val="11"/>
        <color rgb="FF000000"/>
        <rFont val="Calibri"/>
      </rPr>
      <t>If the permissions include a '+', the file has an extended ACL. If the file has an extended ACL and it has not been documented with the IAO, this is a finding.</t>
    </r>
  </si>
  <si>
    <t>V-22335</t>
  </si>
  <si>
    <r>
      <rPr>
        <sz val="11"/>
        <rFont val="Calibri"/>
      </rPr>
      <t>The /etc/group file must be owned by root.</t>
    </r>
  </si>
  <si>
    <r>
      <rPr>
        <sz val="11"/>
        <color rgb="FF000000"/>
        <rFont val="Calibri"/>
      </rPr>
      <t>Change the owner of the /etc/group file to root.</t>
    </r>
    <r>
      <rPr>
        <sz val="11"/>
        <color rgb="FF000000"/>
        <rFont val="Calibri"/>
      </rPr>
      <t xml:space="preserve">
</t>
    </r>
    <r>
      <rPr>
        <sz val="11"/>
        <color rgb="FF000000"/>
        <rFont val="Calibri"/>
      </rPr>
      <t># chown root /etc/group</t>
    </r>
  </si>
  <si>
    <r>
      <rPr>
        <sz val="11"/>
        <color rgb="FF000000"/>
        <rFont val="Calibri"/>
      </rPr>
      <t>The /etc/group file is critical to system security and must be owned by a privileged user.  The group file contains a list of system groups and associated information.</t>
    </r>
  </si>
  <si>
    <r>
      <rPr>
        <sz val="11"/>
        <color rgb="FF000000"/>
        <rFont val="Calibri"/>
      </rPr>
      <t>Verify the /etc/group file is owned by root.</t>
    </r>
    <r>
      <rPr>
        <sz val="11"/>
        <color rgb="FF000000"/>
        <rFont val="Calibri"/>
      </rPr>
      <t xml:space="preserve">
</t>
    </r>
    <r>
      <rPr>
        <sz val="11"/>
        <color rgb="FF000000"/>
        <rFont val="Calibri"/>
      </rPr>
      <t># ls -l /etc/group</t>
    </r>
    <r>
      <rPr>
        <sz val="11"/>
        <color rgb="FF000000"/>
        <rFont val="Calibri"/>
      </rPr>
      <t xml:space="preserve">
</t>
    </r>
    <r>
      <rPr>
        <sz val="11"/>
        <color rgb="FF000000"/>
        <rFont val="Calibri"/>
      </rPr>
      <t>If the file is not owned by root, this is a finding.</t>
    </r>
  </si>
  <si>
    <t>V-22336</t>
  </si>
  <si>
    <r>
      <rPr>
        <sz val="11"/>
        <rFont val="Calibri"/>
      </rPr>
      <t>The /etc/group file must be group-owned by root, bin, or sys.</t>
    </r>
  </si>
  <si>
    <r>
      <rPr>
        <sz val="11"/>
        <color rgb="FF000000"/>
        <rFont val="Calibri"/>
      </rPr>
      <t>Change the group-owner of the /etc/group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root /etc/group</t>
    </r>
  </si>
  <si>
    <r>
      <rPr>
        <sz val="11"/>
        <color rgb="FF000000"/>
        <rFont val="Calibri"/>
      </rPr>
      <t>The /etc/group file is critical to system security and must be protected from unauthorized modification.  The group file contains a list of system groups and associated information.</t>
    </r>
  </si>
  <si>
    <r>
      <rPr>
        <sz val="11"/>
        <color rgb="FF000000"/>
        <rFont val="Calibri"/>
      </rPr>
      <t>Check the group ownership of the /etc/group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/etc/group</t>
    </r>
    <r>
      <rPr>
        <sz val="11"/>
        <color rgb="FF000000"/>
        <rFont val="Calibri"/>
      </rPr>
      <t xml:space="preserve">
</t>
    </r>
    <r>
      <rPr>
        <sz val="11"/>
        <color rgb="FF000000"/>
        <rFont val="Calibri"/>
      </rPr>
      <t>If the file is not group-owned by root, bin or sys, this is a finding.</t>
    </r>
  </si>
  <si>
    <t>V-22337</t>
  </si>
  <si>
    <r>
      <rPr>
        <sz val="11"/>
        <rFont val="Calibri"/>
      </rPr>
      <t>The /etc/group file must have mode 0644 or less permissive.</t>
    </r>
  </si>
  <si>
    <r>
      <rPr>
        <sz val="11"/>
        <color rgb="FF000000"/>
        <rFont val="Calibri"/>
      </rPr>
      <t>Change the mode of the /etc/group file to 0644 or less permissive.</t>
    </r>
    <r>
      <rPr>
        <sz val="11"/>
        <color rgb="FF000000"/>
        <rFont val="Calibri"/>
      </rPr>
      <t xml:space="preserve">
</t>
    </r>
    <r>
      <rPr>
        <sz val="11"/>
        <color rgb="FF000000"/>
        <rFont val="Calibri"/>
      </rPr>
      <t># chmod 0644 /etc/group</t>
    </r>
  </si>
  <si>
    <r>
      <rPr>
        <sz val="11"/>
        <color rgb="FF000000"/>
        <rFont val="Calibri"/>
      </rPr>
      <t>Check the mode of the /etc/group file.</t>
    </r>
    <r>
      <rPr>
        <sz val="11"/>
        <color rgb="FF000000"/>
        <rFont val="Calibri"/>
      </rPr>
      <t xml:space="preserve">
</t>
    </r>
    <r>
      <rPr>
        <sz val="11"/>
        <color rgb="FF000000"/>
        <rFont val="Calibri"/>
      </rPr>
      <t># ls -l /etc/group</t>
    </r>
    <r>
      <rPr>
        <sz val="11"/>
        <color rgb="FF000000"/>
        <rFont val="Calibri"/>
      </rPr>
      <t xml:space="preserve">
</t>
    </r>
    <r>
      <rPr>
        <sz val="11"/>
        <color rgb="FF000000"/>
        <rFont val="Calibri"/>
      </rPr>
      <t>If the file mode is more permissive than 0644, this is a finding.</t>
    </r>
  </si>
  <si>
    <t>V-22338</t>
  </si>
  <si>
    <r>
      <rPr>
        <sz val="11"/>
        <rFont val="Calibri"/>
      </rPr>
      <t>The /etc/group file must not have an extended ACL.</t>
    </r>
  </si>
  <si>
    <r>
      <rPr>
        <sz val="11"/>
        <color rgb="FF000000"/>
        <rFont val="Calibri"/>
      </rPr>
      <t>Remove the extended ACL from the file.</t>
    </r>
    <r>
      <rPr>
        <sz val="11"/>
        <color rgb="FF000000"/>
        <rFont val="Calibri"/>
      </rPr>
      <t xml:space="preserve">
</t>
    </r>
    <r>
      <rPr>
        <sz val="11"/>
        <color rgb="FF000000"/>
        <rFont val="Calibri"/>
      </rPr>
      <t># setfacl --remove-all /etc/group</t>
    </r>
  </si>
  <si>
    <r>
      <rPr>
        <sz val="11"/>
        <color rgb="FF000000"/>
        <rFont val="Calibri"/>
      </rPr>
      <t>Verify /etc/group has no extended ACL.</t>
    </r>
    <r>
      <rPr>
        <sz val="11"/>
        <color rgb="FF000000"/>
        <rFont val="Calibri"/>
      </rPr>
      <t xml:space="preserve">
</t>
    </r>
    <r>
      <rPr>
        <sz val="11"/>
        <color rgb="FF000000"/>
        <rFont val="Calibri"/>
      </rPr>
      <t># ls -l /etc/group</t>
    </r>
    <r>
      <rPr>
        <sz val="11"/>
        <color rgb="FF000000"/>
        <rFont val="Calibri"/>
      </rPr>
      <t xml:space="preserve">
</t>
    </r>
    <r>
      <rPr>
        <sz val="11"/>
        <color rgb="FF000000"/>
        <rFont val="Calibri"/>
      </rPr>
      <t>If the permissions include a '+', the file has an extended ACL. If the file has an extended ACL and it has not been documented with the IAO, this is a finding.</t>
    </r>
  </si>
  <si>
    <t>V-22339</t>
  </si>
  <si>
    <r>
      <rPr>
        <sz val="11"/>
        <rFont val="Calibri"/>
      </rPr>
      <t>The /etc/shadow file (or equivalent) must be group-owned by root, bin, or sys.</t>
    </r>
  </si>
  <si>
    <r>
      <rPr>
        <sz val="11"/>
        <color rgb="FF000000"/>
        <rFont val="Calibri"/>
      </rPr>
      <t>Change the group-owner of the /etc/shadow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root /etc/shadow</t>
    </r>
  </si>
  <si>
    <r>
      <rPr>
        <sz val="11"/>
        <color rgb="FF000000"/>
        <rFont val="Calibri"/>
      </rPr>
      <t>Check the ownership of the /etc/shadow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/etc/shadow</t>
    </r>
    <r>
      <rPr>
        <sz val="11"/>
        <color rgb="FF000000"/>
        <rFont val="Calibri"/>
      </rPr>
      <t xml:space="preserve">
</t>
    </r>
    <r>
      <rPr>
        <sz val="11"/>
        <color rgb="FF000000"/>
        <rFont val="Calibri"/>
      </rPr>
      <t>If the file is not group-owned by root, bin, or sys, this is a finding.</t>
    </r>
  </si>
  <si>
    <t>V-22340</t>
  </si>
  <si>
    <r>
      <rPr>
        <sz val="11"/>
        <rFont val="Calibri"/>
      </rPr>
      <t>The /etc/shadow file must not have an extended ACL.</t>
    </r>
  </si>
  <si>
    <r>
      <rPr>
        <sz val="11"/>
        <color rgb="FF000000"/>
        <rFont val="Calibri"/>
      </rPr>
      <t>Remove the extended ACL from the file.</t>
    </r>
    <r>
      <rPr>
        <sz val="11"/>
        <color rgb="FF000000"/>
        <rFont val="Calibri"/>
      </rPr>
      <t xml:space="preserve">
</t>
    </r>
    <r>
      <rPr>
        <sz val="11"/>
        <color rgb="FF000000"/>
        <rFont val="Calibri"/>
      </rPr>
      <t># setfacl --remove-all /etc/shadow</t>
    </r>
  </si>
  <si>
    <r>
      <rPr>
        <sz val="11"/>
        <color rgb="FF000000"/>
        <rFont val="Calibri"/>
      </rPr>
      <t>Verify /etc/shadow has no extended ACL.</t>
    </r>
    <r>
      <rPr>
        <sz val="11"/>
        <color rgb="FF000000"/>
        <rFont val="Calibri"/>
      </rPr>
      <t xml:space="preserve">
</t>
    </r>
    <r>
      <rPr>
        <sz val="11"/>
        <color rgb="FF000000"/>
        <rFont val="Calibri"/>
      </rPr>
      <t># ls -l /etc/shadow</t>
    </r>
    <r>
      <rPr>
        <sz val="11"/>
        <color rgb="FF000000"/>
        <rFont val="Calibri"/>
      </rPr>
      <t xml:space="preserve">
</t>
    </r>
    <r>
      <rPr>
        <sz val="11"/>
        <color rgb="FF000000"/>
        <rFont val="Calibri"/>
      </rPr>
      <t>If the permissions include a '+', the file has an extended ACL. If the file has an extended ACL and it has not been documented with the IAO, this is a finding.</t>
    </r>
  </si>
  <si>
    <t>V-22341</t>
  </si>
  <si>
    <r>
      <rPr>
        <sz val="11"/>
        <rFont val="Calibri"/>
      </rPr>
      <t>The /etc/gshadow file must be owned by root.</t>
    </r>
  </si>
  <si>
    <r>
      <rPr>
        <sz val="11"/>
        <color rgb="FF000000"/>
        <rFont val="Calibri"/>
      </rPr>
      <t>Change the owner of the /etc/gshadow file to root.</t>
    </r>
    <r>
      <rPr>
        <sz val="11"/>
        <color rgb="FF000000"/>
        <rFont val="Calibri"/>
      </rPr>
      <t xml:space="preserve">
</t>
    </r>
    <r>
      <rPr>
        <sz val="11"/>
        <color rgb="FF000000"/>
        <rFont val="Calibri"/>
      </rPr>
      <t># chown root /etc/gshadow</t>
    </r>
  </si>
  <si>
    <r>
      <rPr>
        <sz val="11"/>
        <color rgb="FF000000"/>
        <rFont val="Calibri"/>
      </rPr>
      <t>The /etc/gshadow file is critical to system security and must be owned by a privileged user.  The /etc/gshadow file contains a list of system groups and hashes for group passwords.</t>
    </r>
  </si>
  <si>
    <r>
      <rPr>
        <sz val="11"/>
        <color rgb="FF000000"/>
        <rFont val="Calibri"/>
      </rPr>
      <t>Check the /etc/gshadow file is owned by root.</t>
    </r>
    <r>
      <rPr>
        <sz val="11"/>
        <color rgb="FF000000"/>
        <rFont val="Calibri"/>
      </rPr>
      <t xml:space="preserve">
</t>
    </r>
    <r>
      <rPr>
        <sz val="11"/>
        <color rgb="FF000000"/>
        <rFont val="Calibri"/>
      </rPr>
      <t># ls -l /etc/gshadow</t>
    </r>
    <r>
      <rPr>
        <sz val="11"/>
        <color rgb="FF000000"/>
        <rFont val="Calibri"/>
      </rPr>
      <t xml:space="preserve">
</t>
    </r>
    <r>
      <rPr>
        <sz val="11"/>
        <color rgb="FF000000"/>
        <rFont val="Calibri"/>
      </rPr>
      <t>If the file is not owned by root, this is a finding.</t>
    </r>
  </si>
  <si>
    <t>V-22342</t>
  </si>
  <si>
    <r>
      <rPr>
        <sz val="11"/>
        <rFont val="Calibri"/>
      </rPr>
      <t>The /etc/gshadow file must be group-owned by root.</t>
    </r>
  </si>
  <si>
    <r>
      <rPr>
        <sz val="11"/>
        <color rgb="FF000000"/>
        <rFont val="Calibri"/>
      </rPr>
      <t>Change the group-owner of the /etc/gshadow file to root.</t>
    </r>
    <r>
      <rPr>
        <sz val="11"/>
        <color rgb="FF000000"/>
        <rFont val="Calibri"/>
      </rPr>
      <t xml:space="preserve">
</t>
    </r>
    <r>
      <rPr>
        <sz val="11"/>
        <color rgb="FF000000"/>
        <rFont val="Calibri"/>
      </rPr>
      <t># chgrp root /etc/gshadow</t>
    </r>
  </si>
  <si>
    <r>
      <rPr>
        <sz val="11"/>
        <color rgb="FF000000"/>
        <rFont val="Calibri"/>
      </rPr>
      <t>The /etc/gshadow file is critical to system security and must be protected from unauthorized modification.   The /etc/gshadow file contains a list of system groups and hashes for group passwords.</t>
    </r>
  </si>
  <si>
    <r>
      <rPr>
        <sz val="11"/>
        <color rgb="FF000000"/>
        <rFont val="Calibri"/>
      </rPr>
      <t>Check the /etc/gshadow file is group-owned by root.</t>
    </r>
    <r>
      <rPr>
        <sz val="11"/>
        <color rgb="FF000000"/>
        <rFont val="Calibri"/>
      </rPr>
      <t xml:space="preserve">
</t>
    </r>
    <r>
      <rPr>
        <sz val="11"/>
        <color rgb="FF000000"/>
        <rFont val="Calibri"/>
      </rPr>
      <t># ls -l /etc/gshadow</t>
    </r>
    <r>
      <rPr>
        <sz val="11"/>
        <color rgb="FF000000"/>
        <rFont val="Calibri"/>
      </rPr>
      <t xml:space="preserve">
</t>
    </r>
    <r>
      <rPr>
        <sz val="11"/>
        <color rgb="FF000000"/>
        <rFont val="Calibri"/>
      </rPr>
      <t>If the file is not group-owned by root, this is a finding.</t>
    </r>
  </si>
  <si>
    <t>V-22343</t>
  </si>
  <si>
    <r>
      <rPr>
        <sz val="11"/>
        <rFont val="Calibri"/>
      </rPr>
      <t>The /etc/gshadow file must have mode 0400.</t>
    </r>
  </si>
  <si>
    <r>
      <rPr>
        <sz val="11"/>
        <color rgb="FF000000"/>
        <rFont val="Calibri"/>
      </rPr>
      <t>Change the mode of the /etc/gshadow file to 0400 or less permissive.</t>
    </r>
    <r>
      <rPr>
        <sz val="11"/>
        <color rgb="FF000000"/>
        <rFont val="Calibri"/>
      </rPr>
      <t xml:space="preserve">
</t>
    </r>
    <r>
      <rPr>
        <sz val="11"/>
        <color rgb="FF000000"/>
        <rFont val="Calibri"/>
      </rPr>
      <t># chmod 0400 /etc/gshadow</t>
    </r>
  </si>
  <si>
    <r>
      <rPr>
        <sz val="11"/>
        <color rgb="FF000000"/>
        <rFont val="Calibri"/>
      </rPr>
      <t>Check the mode of the /etc/gshadow file.</t>
    </r>
    <r>
      <rPr>
        <sz val="11"/>
        <color rgb="FF000000"/>
        <rFont val="Calibri"/>
      </rPr>
      <t xml:space="preserve">
</t>
    </r>
    <r>
      <rPr>
        <sz val="11"/>
        <color rgb="FF000000"/>
        <rFont val="Calibri"/>
      </rPr>
      <t># ls -l /etc/gshadow</t>
    </r>
    <r>
      <rPr>
        <sz val="11"/>
        <color rgb="FF000000"/>
        <rFont val="Calibri"/>
      </rPr>
      <t xml:space="preserve">
</t>
    </r>
    <r>
      <rPr>
        <sz val="11"/>
        <color rgb="FF000000"/>
        <rFont val="Calibri"/>
      </rPr>
      <t>If the file mode is more permissive than 0400, this is a finding.</t>
    </r>
  </si>
  <si>
    <t>V-22344</t>
  </si>
  <si>
    <r>
      <rPr>
        <sz val="11"/>
        <rFont val="Calibri"/>
      </rPr>
      <t>The /etc/gshadow file must not have an extended ACL.</t>
    </r>
  </si>
  <si>
    <r>
      <rPr>
        <sz val="11"/>
        <color rgb="FF000000"/>
        <rFont val="Calibri"/>
      </rPr>
      <t>Remove the extended ACL from the file.</t>
    </r>
    <r>
      <rPr>
        <sz val="11"/>
        <color rgb="FF000000"/>
        <rFont val="Calibri"/>
      </rPr>
      <t xml:space="preserve">
</t>
    </r>
    <r>
      <rPr>
        <sz val="11"/>
        <color rgb="FF000000"/>
        <rFont val="Calibri"/>
      </rPr>
      <t># setfacl --remove-all /etc/gshadow</t>
    </r>
  </si>
  <si>
    <r>
      <rPr>
        <sz val="11"/>
        <color rgb="FF000000"/>
        <rFont val="Calibri"/>
      </rPr>
      <t>Check  /etc/gshadow has no extended ACL.</t>
    </r>
    <r>
      <rPr>
        <sz val="11"/>
        <color rgb="FF000000"/>
        <rFont val="Calibri"/>
      </rPr>
      <t xml:space="preserve">
</t>
    </r>
    <r>
      <rPr>
        <sz val="11"/>
        <color rgb="FF000000"/>
        <rFont val="Calibri"/>
      </rPr>
      <t># ls -l /etc/gshadow</t>
    </r>
    <r>
      <rPr>
        <sz val="11"/>
        <color rgb="FF000000"/>
        <rFont val="Calibri"/>
      </rPr>
      <t xml:space="preserve">
</t>
    </r>
    <r>
      <rPr>
        <sz val="11"/>
        <color rgb="FF000000"/>
        <rFont val="Calibri"/>
      </rPr>
      <t>If the permissions include a '+', the file has an extended ACL. If the file has an extended ACL and it has not been documented with the IAO, this is a finding.</t>
    </r>
  </si>
  <si>
    <t>V-22347</t>
  </si>
  <si>
    <r>
      <rPr>
        <sz val="11"/>
        <rFont val="Calibri"/>
      </rPr>
      <t>The /etc/passwd file must not contain password hashes.</t>
    </r>
  </si>
  <si>
    <r>
      <rPr>
        <sz val="11"/>
        <color rgb="FF000000"/>
        <rFont val="Calibri"/>
      </rPr>
      <t>Migrate /etc/passwd password hashes to /etc/shadow.</t>
    </r>
    <r>
      <rPr>
        <sz val="11"/>
        <color rgb="FF000000"/>
        <rFont val="Calibri"/>
      </rPr>
      <t xml:space="preserve">
</t>
    </r>
    <r>
      <rPr>
        <sz val="11"/>
        <color rgb="FF000000"/>
        <rFont val="Calibri"/>
      </rPr>
      <t># pwconv</t>
    </r>
  </si>
  <si>
    <r>
      <rPr>
        <sz val="11"/>
        <color rgb="FF000000"/>
        <rFont val="Calibri"/>
      </rPr>
      <t>If password hashes are readable by non-administrators, the passwords are subject to attack through lookup tables or cryptographic weaknesses in the hashes.</t>
    </r>
  </si>
  <si>
    <r>
      <rPr>
        <sz val="11"/>
        <color rgb="FF000000"/>
        <rFont val="Calibri"/>
      </rPr>
      <t>Verify no password hashes are present in /etc/passwd.</t>
    </r>
    <r>
      <rPr>
        <sz val="11"/>
        <color rgb="FF000000"/>
        <rFont val="Calibri"/>
      </rPr>
      <t xml:space="preserve">
</t>
    </r>
    <r>
      <rPr>
        <sz val="11"/>
        <color rgb="FF000000"/>
        <rFont val="Calibri"/>
      </rPr>
      <t># cut -d : -f 2 /etc/passwd | egrep -v '^(x|\*)$'</t>
    </r>
    <r>
      <rPr>
        <sz val="11"/>
        <color rgb="FF000000"/>
        <rFont val="Calibri"/>
      </rPr>
      <t xml:space="preserve">
</t>
    </r>
    <r>
      <rPr>
        <sz val="11"/>
        <color rgb="FF000000"/>
        <rFont val="Calibri"/>
      </rPr>
      <t>If any password hashes are returned, this is a finding.</t>
    </r>
  </si>
  <si>
    <t>V-22348</t>
  </si>
  <si>
    <r>
      <rPr>
        <sz val="11"/>
        <rFont val="Calibri"/>
      </rPr>
      <t>The /etc/group file must not contain any group password hashes.</t>
    </r>
  </si>
  <si>
    <r>
      <rPr>
        <sz val="11"/>
        <color rgb="FF000000"/>
        <rFont val="Calibri"/>
      </rPr>
      <t>Edit /etc/group and change the password field to an exclamation point (!) to lock the group password.</t>
    </r>
  </si>
  <si>
    <r>
      <rPr>
        <sz val="11"/>
        <color rgb="FF000000"/>
        <rFont val="Calibri"/>
      </rPr>
      <t>Group passwords are typically shared and should not be used.  Additionally, if password hashes are readable by non-administrators, the passwords are subject to attack through lookup tables or cryptographic weaknesses in the hashes.</t>
    </r>
  </si>
  <si>
    <r>
      <rPr>
        <sz val="11"/>
        <color rgb="FF000000"/>
        <rFont val="Calibri"/>
      </rPr>
      <t>Check the /etc/group file for password hashes.</t>
    </r>
    <r>
      <rPr>
        <sz val="11"/>
        <color rgb="FF000000"/>
        <rFont val="Calibri"/>
      </rPr>
      <t xml:space="preserve">
</t>
    </r>
    <r>
      <rPr>
        <sz val="11"/>
        <color rgb="FF000000"/>
        <rFont val="Calibri"/>
      </rPr>
      <t># cut -d : -f 2 /etc/group | egrep -v '^(x|!)$'</t>
    </r>
    <r>
      <rPr>
        <sz val="11"/>
        <color rgb="FF000000"/>
        <rFont val="Calibri"/>
      </rPr>
      <t xml:space="preserve">
</t>
    </r>
    <r>
      <rPr>
        <sz val="11"/>
        <color rgb="FF000000"/>
        <rFont val="Calibri"/>
      </rPr>
      <t>If any password hashes are returned, this is a finding.</t>
    </r>
  </si>
  <si>
    <t>V-22349</t>
  </si>
  <si>
    <r>
      <rPr>
        <sz val="11"/>
        <rFont val="Calibri"/>
      </rPr>
      <t>The /etc/gshadow file must not contain any group password hashes.</t>
    </r>
  </si>
  <si>
    <r>
      <rPr>
        <sz val="11"/>
        <color rgb="FF000000"/>
        <rFont val="Calibri"/>
      </rPr>
      <t>Edit /etc/gshadow and change the password field to an exclamation point (!) to lock the group password.</t>
    </r>
  </si>
  <si>
    <r>
      <rPr>
        <sz val="11"/>
        <color rgb="FF000000"/>
        <rFont val="Calibri"/>
      </rPr>
      <t>Group passwords are typically shared and should not be used.</t>
    </r>
  </si>
  <si>
    <r>
      <rPr>
        <sz val="11"/>
        <color rgb="FF000000"/>
        <rFont val="Calibri"/>
      </rPr>
      <t>Check the /etc/gshadow file for password hashes.</t>
    </r>
    <r>
      <rPr>
        <sz val="11"/>
        <color rgb="FF000000"/>
        <rFont val="Calibri"/>
      </rPr>
      <t xml:space="preserve">
</t>
    </r>
    <r>
      <rPr>
        <sz val="11"/>
        <color rgb="FF000000"/>
        <rFont val="Calibri"/>
      </rPr>
      <t># cut -d : -f 2 /etc/gshadow | egrep -v '^(x|!!)$'</t>
    </r>
    <r>
      <rPr>
        <sz val="11"/>
        <color rgb="FF000000"/>
        <rFont val="Calibri"/>
      </rPr>
      <t xml:space="preserve">
</t>
    </r>
    <r>
      <rPr>
        <sz val="11"/>
        <color rgb="FF000000"/>
        <rFont val="Calibri"/>
      </rPr>
      <t>If any password hashes are returned, this is a finding.</t>
    </r>
  </si>
  <si>
    <t>V-22350</t>
  </si>
  <si>
    <r>
      <rPr>
        <sz val="11"/>
        <rFont val="Calibri"/>
      </rPr>
      <t>User home directories must not have extended ACLs.</t>
    </r>
  </si>
  <si>
    <r>
      <rPr>
        <sz val="11"/>
        <color rgb="FF000000"/>
        <rFont val="Calibri"/>
      </rPr>
      <t>Remove the extended ACL from the file.</t>
    </r>
    <r>
      <rPr>
        <sz val="11"/>
        <color rgb="FF000000"/>
        <rFont val="Calibri"/>
      </rPr>
      <t xml:space="preserve">
</t>
    </r>
    <r>
      <rPr>
        <sz val="11"/>
        <color rgb="FF000000"/>
        <rFont val="Calibri"/>
      </rPr>
      <t># setfacl --remove-all [user home directory with extended ACL]</t>
    </r>
  </si>
  <si>
    <r>
      <rPr>
        <sz val="11"/>
        <color rgb="FF000000"/>
        <rFont val="Calibri"/>
      </rPr>
      <t>Verify user home directories have no extended ACLs.</t>
    </r>
    <r>
      <rPr>
        <sz val="11"/>
        <color rgb="FF000000"/>
        <rFont val="Calibri"/>
      </rPr>
      <t xml:space="preserve">
</t>
    </r>
    <r>
      <rPr>
        <sz val="11"/>
        <color rgb="FF000000"/>
        <rFont val="Calibri"/>
      </rPr>
      <t xml:space="preserve"># cut -d : -f 6 /etc/passwd | xargs -n1 ls -ld </t>
    </r>
    <r>
      <rPr>
        <sz val="11"/>
        <color rgb="FF000000"/>
        <rFont val="Calibri"/>
      </rPr>
      <t xml:space="preserve">
</t>
    </r>
    <r>
      <rPr>
        <sz val="11"/>
        <color rgb="FF000000"/>
        <rFont val="Calibri"/>
      </rPr>
      <t>If the permissions include a '+', the file has an extended ACL this is a finding.</t>
    </r>
  </si>
  <si>
    <t>V-22351</t>
  </si>
  <si>
    <r>
      <rPr>
        <sz val="11"/>
        <rFont val="Calibri"/>
      </rPr>
      <t>All files and directories contained in user home directories must be group-owned by a group of which the home directory</t>
    </r>
    <r>
      <rPr>
        <sz val="11"/>
        <color rgb="FF000000"/>
        <rFont val="Calibri"/>
      </rPr>
      <t>'</t>
    </r>
    <r>
      <rPr>
        <sz val="11"/>
        <color rgb="FF000000"/>
        <rFont val="Calibri"/>
      </rPr>
      <t>s owner is a member.</t>
    </r>
  </si>
  <si>
    <r>
      <rPr>
        <sz val="11"/>
        <color rgb="FF000000"/>
        <rFont val="Calibri"/>
      </rPr>
      <t>Change the group of a file not group-owned by a group of which the home directory's owner is a member.</t>
    </r>
    <r>
      <rPr>
        <sz val="11"/>
        <color rgb="FF000000"/>
        <rFont val="Calibri"/>
      </rPr>
      <t xml:space="preserve">
</t>
    </r>
    <r>
      <rPr>
        <sz val="11"/>
        <color rgb="FF000000"/>
        <rFont val="Calibri"/>
      </rPr>
      <t># chgrp &lt;group with user as member&gt; &lt;file with bad group ownership&gt;</t>
    </r>
    <r>
      <rPr>
        <sz val="11"/>
        <color rgb="FF000000"/>
        <rFont val="Calibri"/>
      </rPr>
      <t xml:space="preserve">
</t>
    </r>
    <r>
      <rPr>
        <sz val="11"/>
        <color rgb="FF000000"/>
        <rFont val="Calibri"/>
      </rPr>
      <t>Document all changes.</t>
    </r>
  </si>
  <si>
    <r>
      <rPr>
        <sz val="11"/>
        <color rgb="FF000000"/>
        <rFont val="Calibri"/>
      </rPr>
      <t>If a user's files are group-owned by a group of which the user is not a member, unintended users may be able to access them.</t>
    </r>
  </si>
  <si>
    <r>
      <rPr>
        <sz val="11"/>
        <color rgb="FF000000"/>
        <rFont val="Calibri"/>
      </rPr>
      <t>Check the contents of user home directories for files group-owned by a group of which the home directory's owner is not a member.</t>
    </r>
    <r>
      <rPr>
        <sz val="11"/>
        <color rgb="FF000000"/>
        <rFont val="Calibri"/>
      </rPr>
      <t xml:space="preserve">
</t>
    </r>
    <r>
      <rPr>
        <sz val="11"/>
        <color rgb="FF000000"/>
        <rFont val="Calibri"/>
      </rPr>
      <t>1. List the user accounts.</t>
    </r>
    <r>
      <rPr>
        <sz val="11"/>
        <color rgb="FF000000"/>
        <rFont val="Calibri"/>
      </rPr>
      <t xml:space="preserve">
</t>
    </r>
    <r>
      <rPr>
        <sz val="11"/>
        <color rgb="FF000000"/>
        <rFont val="Calibri"/>
      </rPr>
      <t># cut -d : -f 1 /etc/passwd</t>
    </r>
    <r>
      <rPr>
        <sz val="11"/>
        <color rgb="FF000000"/>
        <rFont val="Calibri"/>
      </rPr>
      <t xml:space="preserve">
</t>
    </r>
    <r>
      <rPr>
        <sz val="11"/>
        <color rgb="FF000000"/>
        <rFont val="Calibri"/>
      </rPr>
      <t>2. For each user account, get a list of GIDs for files in the user's home directory.</t>
    </r>
    <r>
      <rPr>
        <sz val="11"/>
        <color rgb="FF000000"/>
        <rFont val="Calibri"/>
      </rPr>
      <t xml:space="preserve">
</t>
    </r>
    <r>
      <rPr>
        <sz val="11"/>
        <color rgb="FF000000"/>
        <rFont val="Calibri"/>
      </rPr>
      <t># find ~username -printf %G\\n | sort | uniq</t>
    </r>
    <r>
      <rPr>
        <sz val="11"/>
        <color rgb="FF000000"/>
        <rFont val="Calibri"/>
      </rPr>
      <t xml:space="preserve">
</t>
    </r>
    <r>
      <rPr>
        <sz val="11"/>
        <color rgb="FF000000"/>
        <rFont val="Calibri"/>
      </rPr>
      <t>3. Obtain the list of GIDs where the user is a member.</t>
    </r>
    <r>
      <rPr>
        <sz val="11"/>
        <color rgb="FF000000"/>
        <rFont val="Calibri"/>
      </rPr>
      <t xml:space="preserve">
</t>
    </r>
    <r>
      <rPr>
        <sz val="11"/>
        <color rgb="FF000000"/>
        <rFont val="Calibri"/>
      </rPr>
      <t># id -G username</t>
    </r>
    <r>
      <rPr>
        <sz val="11"/>
        <color rgb="FF000000"/>
        <rFont val="Calibri"/>
      </rPr>
      <t xml:space="preserve">
</t>
    </r>
    <r>
      <rPr>
        <sz val="11"/>
        <color rgb="FF000000"/>
        <rFont val="Calibri"/>
      </rPr>
      <t>4. Check the GID lists. If there are GIDs in the file list not present in the user list, this is a finding.</t>
    </r>
  </si>
  <si>
    <t>V-22352</t>
  </si>
  <si>
    <r>
      <rPr>
        <sz val="11"/>
        <rFont val="Calibri"/>
      </rPr>
      <t>All files and directories contained in user home directories must not have extended ACLs.</t>
    </r>
  </si>
  <si>
    <r>
      <rPr>
        <sz val="11"/>
        <color rgb="FF000000"/>
        <rFont val="Calibri"/>
      </rPr>
      <t>Remove the extended ACL from the file.</t>
    </r>
    <r>
      <rPr>
        <sz val="11"/>
        <color rgb="FF000000"/>
        <rFont val="Calibri"/>
      </rPr>
      <t xml:space="preserve">
</t>
    </r>
    <r>
      <rPr>
        <sz val="11"/>
        <color rgb="FF000000"/>
        <rFont val="Calibri"/>
      </rPr>
      <t># setfacl --remove-all &lt;user file with extended ACL&gt;</t>
    </r>
  </si>
  <si>
    <r>
      <rPr>
        <sz val="11"/>
        <color rgb="FF000000"/>
        <rFont val="Calibri"/>
      </rPr>
      <t>Check the contents of user home directories for files with extended ACLs.</t>
    </r>
    <r>
      <rPr>
        <sz val="11"/>
        <color rgb="FF000000"/>
        <rFont val="Calibri"/>
      </rPr>
      <t xml:space="preserve">
</t>
    </r>
    <r>
      <rPr>
        <sz val="11"/>
        <color rgb="FF000000"/>
        <rFont val="Calibri"/>
      </rPr>
      <t># cut -d : -f 6 /etc/passwd | xargs -n1 -IDIR ls -alLR DIR</t>
    </r>
    <r>
      <rPr>
        <sz val="11"/>
        <color rgb="FF000000"/>
        <rFont val="Calibri"/>
      </rPr>
      <t xml:space="preserve">
</t>
    </r>
    <r>
      <rPr>
        <sz val="11"/>
        <color rgb="FF000000"/>
        <rFont val="Calibri"/>
      </rPr>
      <t>If the permissions include a '+', the file has an extended ACL. If the file has an extended ACL and it has not been documented with the IAO, this is a finding.</t>
    </r>
  </si>
  <si>
    <t>V-22353</t>
  </si>
  <si>
    <r>
      <rPr>
        <sz val="11"/>
        <rFont val="Calibri"/>
      </rPr>
      <t>All run control scripts must have no extended ACLs.</t>
    </r>
  </si>
  <si>
    <r>
      <rPr>
        <sz val="11"/>
        <color rgb="FF000000"/>
        <rFont val="Calibri"/>
      </rPr>
      <t>Remove the extended ACL from the file.</t>
    </r>
    <r>
      <rPr>
        <sz val="11"/>
        <color rgb="FF000000"/>
        <rFont val="Calibri"/>
      </rPr>
      <t xml:space="preserve">
</t>
    </r>
    <r>
      <rPr>
        <sz val="11"/>
        <color rgb="FF000000"/>
        <rFont val="Calibri"/>
      </rPr>
      <t># setfacl --remove-all &lt;run control script with extended ACL&gt;</t>
    </r>
  </si>
  <si>
    <r>
      <rPr>
        <sz val="11"/>
        <color rgb="FF000000"/>
        <rFont val="Calibri"/>
      </rPr>
      <t>Verify run control scripts have no extended ACLs.</t>
    </r>
    <r>
      <rPr>
        <sz val="11"/>
        <color rgb="FF000000"/>
        <rFont val="Calibri"/>
      </rPr>
      <t xml:space="preserve">
</t>
    </r>
    <r>
      <rPr>
        <sz val="11"/>
        <color rgb="FF000000"/>
        <rFont val="Calibri"/>
      </rPr>
      <t># ls -lL /etc/rc* /etc/init.d</t>
    </r>
    <r>
      <rPr>
        <sz val="11"/>
        <color rgb="FF000000"/>
        <rFont val="Calibri"/>
      </rPr>
      <t xml:space="preserve">
</t>
    </r>
    <r>
      <rPr>
        <sz val="11"/>
        <color rgb="FF000000"/>
        <rFont val="Calibri"/>
      </rPr>
      <t>If the permissions include a '+', the file has an extended ACL. If the file has an extended ACL and it has not been documented with the IAO, this is a finding.</t>
    </r>
  </si>
  <si>
    <t>V-22354</t>
  </si>
  <si>
    <r>
      <rPr>
        <sz val="11"/>
        <rFont val="Calibri"/>
      </rPr>
      <t>Run control scripts library search paths must contain only authorized paths.</t>
    </r>
  </si>
  <si>
    <r>
      <rPr>
        <sz val="11"/>
        <color rgb="FF000000"/>
        <rFont val="Calibri"/>
      </rPr>
      <t>Edit the run control script and remove the relative path entries from the library search path variables that are not documented with the ISSO.</t>
    </r>
    <r>
      <rPr>
        <sz val="11"/>
        <color rgb="FF000000"/>
        <rFont val="Calibri"/>
      </rPr>
      <t xml:space="preserve">
</t>
    </r>
    <r>
      <rPr>
        <sz val="11"/>
        <color rgb="FF000000"/>
        <rFont val="Calibri"/>
      </rPr>
      <t>Edit the run control script and remove any empty entry that is defined.</t>
    </r>
  </si>
  <si>
    <r>
      <rPr>
        <sz val="11"/>
        <color rgb="FF000000"/>
        <rFont val="Calibri"/>
      </rPr>
      <t>The library search path environment variable(s) contain a list of directories for the dynamic linker to search to find libraries. If this path includes the current working directory or other relative paths, libraries in these directories may be loaded instead of system libraries. This variable is formatted as a colon-separated list of directories. If there is an empty entry, such as a leading or trailing colon, two consecutive colons, or a single period, this is interpreted as the current working directory. Paths starting with a slash (/) are absolute paths.</t>
    </r>
  </si>
  <si>
    <r>
      <rPr>
        <sz val="11"/>
        <color rgb="FF000000"/>
        <rFont val="Calibri"/>
      </rPr>
      <t>Verify run control scripts' library search paths.</t>
    </r>
    <r>
      <rPr>
        <sz val="11"/>
        <color rgb="FF000000"/>
        <rFont val="Calibri"/>
      </rPr>
      <t xml:space="preserve">
</t>
    </r>
    <r>
      <rPr>
        <sz val="11"/>
        <color rgb="FF000000"/>
        <rFont val="Calibri"/>
      </rPr>
      <t># grep -r LD_LIBRARY_PATH /etc/rc* /etc/init.d</t>
    </r>
    <r>
      <rPr>
        <sz val="11"/>
        <color rgb="FF000000"/>
        <rFont val="Calibri"/>
      </rPr>
      <t xml:space="preserve">
</t>
    </r>
    <r>
      <rPr>
        <sz val="11"/>
        <color rgb="FF000000"/>
        <rFont val="Calibri"/>
      </rPr>
      <t>This variable is formatted as a colon-separated list of directories.</t>
    </r>
    <r>
      <rPr>
        <sz val="11"/>
        <color rgb="FF000000"/>
        <rFont val="Calibri"/>
      </rPr>
      <t xml:space="preserve">
</t>
    </r>
    <r>
      <rPr>
        <sz val="11"/>
        <color rgb="FF000000"/>
        <rFont val="Calibri"/>
      </rPr>
      <t>If there is an empty entry, such as a leading or trailing colon, or two consecutive colons, this is a finding.</t>
    </r>
    <r>
      <rPr>
        <sz val="11"/>
        <color rgb="FF000000"/>
        <rFont val="Calibri"/>
      </rPr>
      <t xml:space="preserve">
</t>
    </r>
    <r>
      <rPr>
        <sz val="11"/>
        <color rgb="FF000000"/>
        <rFont val="Calibri"/>
      </rPr>
      <t>If an entry begins with a character other than a slash (/), or has not been documented with the ISSO, this is a finding.</t>
    </r>
  </si>
  <si>
    <t>V-22355</t>
  </si>
  <si>
    <r>
      <rPr>
        <sz val="11"/>
        <rFont val="Calibri"/>
      </rPr>
      <t>Run control scripts lists of preloaded libraries must contain only authorized paths.</t>
    </r>
  </si>
  <si>
    <r>
      <rPr>
        <sz val="11"/>
        <color rgb="FF000000"/>
        <rFont val="Calibri"/>
      </rPr>
      <t xml:space="preserve">Edit the run control script and remove the relative path entries from the library preload variables that are not documented with the ISSO.   </t>
    </r>
    <r>
      <rPr>
        <sz val="11"/>
        <color rgb="FF000000"/>
        <rFont val="Calibri"/>
      </rPr>
      <t xml:space="preserve">
</t>
    </r>
    <r>
      <rPr>
        <sz val="11"/>
        <color rgb="FF000000"/>
        <rFont val="Calibri"/>
      </rPr>
      <t>Edit the run control script and remove any empty entry that is defined.</t>
    </r>
  </si>
  <si>
    <r>
      <rPr>
        <sz val="11"/>
        <color rgb="FF000000"/>
        <rFont val="Calibri"/>
      </rPr>
      <t>The library preload list environment variable contains a list of libraries for the dynamic linker to load before loading the libraries required by the binary. If this list contains paths to libraries to the current working directory that have not been authorized, unintended libraries may be preloaded. This variable is formatted as a space-separated list of libraries. Paths starting with a slash (/) are absolute paths.</t>
    </r>
  </si>
  <si>
    <r>
      <rPr>
        <sz val="11"/>
        <color rgb="FF000000"/>
        <rFont val="Calibri"/>
      </rPr>
      <t>Verify run control scripts' library preload list.</t>
    </r>
    <r>
      <rPr>
        <sz val="11"/>
        <color rgb="FF000000"/>
        <rFont val="Calibri"/>
      </rPr>
      <t xml:space="preserve">
</t>
    </r>
    <r>
      <rPr>
        <sz val="11"/>
        <color rgb="FF000000"/>
        <rFont val="Calibri"/>
      </rPr>
      <t># grep -r LD_PRELOAD /etc/rc* /etc/init.d</t>
    </r>
    <r>
      <rPr>
        <sz val="11"/>
        <color rgb="FF000000"/>
        <rFont val="Calibri"/>
      </rPr>
      <t xml:space="preserve">
</t>
    </r>
    <r>
      <rPr>
        <sz val="11"/>
        <color rgb="FF000000"/>
        <rFont val="Calibri"/>
      </rPr>
      <t>This variable is formatted as a colon-separated list of paths.</t>
    </r>
    <r>
      <rPr>
        <sz val="11"/>
        <color rgb="FF000000"/>
        <rFont val="Calibri"/>
      </rPr>
      <t xml:space="preserve">
</t>
    </r>
    <r>
      <rPr>
        <sz val="11"/>
        <color rgb="FF000000"/>
        <rFont val="Calibri"/>
      </rPr>
      <t xml:space="preserve">If there is an empty entry, such as a leading or trailing colon, or two consecutive colons, this is a finding. </t>
    </r>
    <r>
      <rPr>
        <sz val="11"/>
        <color rgb="FF000000"/>
        <rFont val="Calibri"/>
      </rPr>
      <t xml:space="preserve">
</t>
    </r>
    <r>
      <rPr>
        <sz val="11"/>
        <color rgb="FF000000"/>
        <rFont val="Calibri"/>
      </rPr>
      <t>If an entry begins with a character other than a slash (/), or has not been documented with the ISSO, this is a finding.</t>
    </r>
  </si>
  <si>
    <t>V-22356</t>
  </si>
  <si>
    <r>
      <rPr>
        <sz val="11"/>
        <rFont val="Calibri"/>
      </rPr>
      <t>All global initialization files must not have extended ACLs.</t>
    </r>
  </si>
  <si>
    <r>
      <rPr>
        <sz val="11"/>
        <color rgb="FF000000"/>
        <rFont val="Calibri"/>
      </rPr>
      <t>Remove the extended ACL from the file.</t>
    </r>
    <r>
      <rPr>
        <sz val="11"/>
        <color rgb="FF000000"/>
        <rFont val="Calibri"/>
      </rPr>
      <t xml:space="preserve">
</t>
    </r>
    <r>
      <rPr>
        <sz val="11"/>
        <color rgb="FF000000"/>
        <rFont val="Calibri"/>
      </rPr>
      <t># ls -l etc/bashrc /etc/csh.cshrc /etc/csh.login /etc/csh.logout /etc/environment /etc/ksh.kshrc /etc/profile /etc/suid_profile /etc/profile.d/* 2&gt;null|grep "\+ "|sed "s/^.* \///g"|xargs setfacl --remove-all</t>
    </r>
  </si>
  <si>
    <r>
      <rPr>
        <sz val="11"/>
        <color rgb="FF000000"/>
        <rFont val="Calibri"/>
      </rPr>
      <t>Check global initialization files for extended ACLs:</t>
    </r>
    <r>
      <rPr>
        <sz val="11"/>
        <color rgb="FF000000"/>
        <rFont val="Calibri"/>
      </rPr>
      <t xml:space="preserve">
</t>
    </r>
    <r>
      <rPr>
        <sz val="11"/>
        <color rgb="FF000000"/>
        <rFont val="Calibri"/>
      </rPr>
      <t># ls -l /etc/bashrc /etc/csh.cshrc /etc/csh.login /etc/csh.logout /etc/environment /etc/ksh.kshrc /etc/profile /etc/suid_profile /etc/profile.d/* 2&gt;null|grep "\+ "</t>
    </r>
    <r>
      <rPr>
        <sz val="11"/>
        <color rgb="FF000000"/>
        <rFont val="Calibri"/>
      </rPr>
      <t xml:space="preserve">
</t>
    </r>
    <r>
      <rPr>
        <sz val="11"/>
        <color rgb="FF000000"/>
        <rFont val="Calibri"/>
      </rPr>
      <t>If the permissions include a '+', the file has an extended ACL. If the file has an extended ACL and it has not been documented with the IAO, this is a finding.</t>
    </r>
  </si>
  <si>
    <t>V-22357</t>
  </si>
  <si>
    <r>
      <rPr>
        <sz val="11"/>
        <rFont val="Calibri"/>
      </rPr>
      <t>Skeleton files must not have extended ACLs.</t>
    </r>
  </si>
  <si>
    <r>
      <rPr>
        <sz val="11"/>
        <color rgb="FF000000"/>
        <rFont val="Calibri"/>
      </rPr>
      <t>Remove the extended ACL from the file.</t>
    </r>
    <r>
      <rPr>
        <sz val="11"/>
        <color rgb="FF000000"/>
        <rFont val="Calibri"/>
      </rPr>
      <t xml:space="preserve">
</t>
    </r>
    <r>
      <rPr>
        <sz val="11"/>
        <color rgb="FF000000"/>
        <rFont val="Calibri"/>
      </rPr>
      <t># setfacl --remove-all [skeleton file with extended ACL]</t>
    </r>
    <r>
      <rPr>
        <sz val="11"/>
        <color rgb="FF000000"/>
        <rFont val="Calibri"/>
      </rPr>
      <t xml:space="preserve">
</t>
    </r>
    <r>
      <rPr>
        <sz val="11"/>
        <color rgb="FF000000"/>
        <rFont val="Calibri"/>
      </rPr>
      <t>or:</t>
    </r>
    <r>
      <rPr>
        <sz val="11"/>
        <color rgb="FF000000"/>
        <rFont val="Calibri"/>
      </rPr>
      <t xml:space="preserve">
</t>
    </r>
    <r>
      <rPr>
        <sz val="11"/>
        <color rgb="FF000000"/>
        <rFont val="Calibri"/>
      </rPr>
      <t># ls -lL /etc/skel|grep "\+ "|sed "s/^.* \//|xargs setfacl --remove-all</t>
    </r>
    <r>
      <rPr>
        <sz val="11"/>
        <color rgb="FF000000"/>
        <rFont val="Calibri"/>
      </rPr>
      <t xml:space="preserve">
</t>
    </r>
    <r>
      <rPr>
        <sz val="11"/>
        <color rgb="FF000000"/>
        <rFont val="Calibri"/>
      </rPr>
      <t>will remove all ACLs from the files.</t>
    </r>
  </si>
  <si>
    <r>
      <rPr>
        <sz val="11"/>
        <color rgb="FF000000"/>
        <rFont val="Calibri"/>
      </rPr>
      <t>Check skeleton files for extended ACLs:</t>
    </r>
    <r>
      <rPr>
        <sz val="11"/>
        <color rgb="FF000000"/>
        <rFont val="Calibri"/>
      </rPr>
      <t xml:space="preserve">
</t>
    </r>
    <r>
      <rPr>
        <sz val="11"/>
        <color rgb="FF000000"/>
        <rFont val="Calibri"/>
      </rPr>
      <t># ls -alL /etc/skel</t>
    </r>
    <r>
      <rPr>
        <sz val="11"/>
        <color rgb="FF000000"/>
        <rFont val="Calibri"/>
      </rPr>
      <t xml:space="preserve">
</t>
    </r>
    <r>
      <rPr>
        <sz val="11"/>
        <color rgb="FF000000"/>
        <rFont val="Calibri"/>
      </rPr>
      <t>If the permissions include a '+', the file has an extended ACL. If the file has an extended ACL and it has not been documented with the IAO, this is a finding.</t>
    </r>
  </si>
  <si>
    <t>V-22358</t>
  </si>
  <si>
    <r>
      <rPr>
        <sz val="11"/>
        <rFont val="Calibri"/>
      </rPr>
      <t>All skeleton files (typically in /etc/skel) must be group-owned by root, bin, sys, system, or other.</t>
    </r>
  </si>
  <si>
    <r>
      <rPr>
        <sz val="11"/>
        <color rgb="FF000000"/>
        <rFont val="Calibri"/>
      </rPr>
      <t>Change the group-owner of the skeleton file to root, bin, sys, system, or other.</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&lt;group&gt; /etc/skel/[skeleton file]</t>
    </r>
    <r>
      <rPr>
        <sz val="11"/>
        <color rgb="FF000000"/>
        <rFont val="Calibri"/>
      </rPr>
      <t xml:space="preserve">
</t>
    </r>
    <r>
      <rPr>
        <sz val="11"/>
        <color rgb="FF000000"/>
        <rFont val="Calibri"/>
      </rPr>
      <t>or:</t>
    </r>
    <r>
      <rPr>
        <sz val="11"/>
        <color rgb="FF000000"/>
        <rFont val="Calibri"/>
      </rPr>
      <t xml:space="preserve">
</t>
    </r>
    <r>
      <rPr>
        <sz val="11"/>
        <color rgb="FF000000"/>
        <rFont val="Calibri"/>
      </rPr>
      <t># ls -L /etc/skel|xargs stat -L -c %G:%n|egrep -v "^(root|bin|sy|sytem|other):"|cut -d: -f2|chgrp root</t>
    </r>
    <r>
      <rPr>
        <sz val="11"/>
        <color rgb="FF000000"/>
        <rFont val="Calibri"/>
      </rPr>
      <t xml:space="preserve">
</t>
    </r>
    <r>
      <rPr>
        <sz val="11"/>
        <color rgb="FF000000"/>
        <rFont val="Calibri"/>
      </rPr>
      <t>will change the group of all files not already one of the approved group to root.</t>
    </r>
  </si>
  <si>
    <r>
      <rPr>
        <sz val="11"/>
        <color rgb="FF000000"/>
        <rFont val="Calibri"/>
      </rPr>
      <t>Verify the skeleton files are group-owned by root.</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-alL /etc/skel</t>
    </r>
    <r>
      <rPr>
        <sz val="11"/>
        <color rgb="FF000000"/>
        <rFont val="Calibri"/>
      </rPr>
      <t xml:space="preserve">
</t>
    </r>
    <r>
      <rPr>
        <sz val="11"/>
        <color rgb="FF000000"/>
        <rFont val="Calibri"/>
      </rPr>
      <t>If a skeleton file is not group-owned by root, bin, sys, system, or other this is a finding.</t>
    </r>
  </si>
  <si>
    <t>V-22359</t>
  </si>
  <si>
    <r>
      <rPr>
        <sz val="11"/>
        <rFont val="Calibri"/>
      </rPr>
      <t>Global initialization files library search paths must contain only authorized paths.</t>
    </r>
  </si>
  <si>
    <r>
      <rPr>
        <sz val="11"/>
        <color rgb="FF000000"/>
        <rFont val="Calibri"/>
      </rPr>
      <t xml:space="preserve">Edit the global initialization file and remove the relative path entries from the library search path variables that have not been documented with the ISSO.   </t>
    </r>
    <r>
      <rPr>
        <sz val="11"/>
        <color rgb="FF000000"/>
        <rFont val="Calibri"/>
      </rPr>
      <t xml:space="preserve">
</t>
    </r>
    <r>
      <rPr>
        <sz val="11"/>
        <color rgb="FF000000"/>
        <rFont val="Calibri"/>
      </rPr>
      <t>Edit the global initialization file(s) and remove any empty entry that is defined.</t>
    </r>
  </si>
  <si>
    <r>
      <rPr>
        <sz val="11"/>
        <color rgb="FF000000"/>
        <rFont val="Calibri"/>
      </rPr>
      <t>Check the global initialization files' library search paths.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grep LD_LIBRARY_PATH /etc/bashrc /etc/csh.cshrc /etc/csh.login /etc/csh.logout /etc/environment /etc/ksh.kshrc /etc/profile /etc/suid_profile /etc/profile.d/*</t>
    </r>
    <r>
      <rPr>
        <sz val="11"/>
        <color rgb="FF000000"/>
        <rFont val="Calibri"/>
      </rPr>
      <t xml:space="preserve">
</t>
    </r>
    <r>
      <rPr>
        <sz val="11"/>
        <color rgb="FF000000"/>
        <rFont val="Calibri"/>
      </rPr>
      <t>This variable is formatted as a colon-separated list of directories.</t>
    </r>
    <r>
      <rPr>
        <sz val="11"/>
        <color rgb="FF000000"/>
        <rFont val="Calibri"/>
      </rPr>
      <t xml:space="preserve">
</t>
    </r>
    <r>
      <rPr>
        <sz val="11"/>
        <color rgb="FF000000"/>
        <rFont val="Calibri"/>
      </rPr>
      <t>If there is an empty entry, such as a leading or trailing colon, or two consecutive colons, this is a finding.</t>
    </r>
    <r>
      <rPr>
        <sz val="11"/>
        <color rgb="FF000000"/>
        <rFont val="Calibri"/>
      </rPr>
      <t xml:space="preserve">
</t>
    </r>
    <r>
      <rPr>
        <sz val="11"/>
        <color rgb="FF000000"/>
        <rFont val="Calibri"/>
      </rPr>
      <t>If an entry begins with a character other than a slash (/), or has not been documented with the ISSO, this is a finding.</t>
    </r>
  </si>
  <si>
    <t>V-22360</t>
  </si>
  <si>
    <r>
      <rPr>
        <sz val="11"/>
        <rFont val="Calibri"/>
      </rPr>
      <t>Global initialization files lists of preloaded libraries must contain only authorized paths.</t>
    </r>
  </si>
  <si>
    <r>
      <rPr>
        <sz val="11"/>
        <color rgb="FF000000"/>
        <rFont val="Calibri"/>
      </rPr>
      <t xml:space="preserve">Edit the global initialization file and remove the relative path entry from the library preload variable that has not been authorized by the ISSO.   </t>
    </r>
    <r>
      <rPr>
        <sz val="11"/>
        <color rgb="FF000000"/>
        <rFont val="Calibri"/>
      </rPr>
      <t xml:space="preserve">
</t>
    </r>
    <r>
      <rPr>
        <sz val="11"/>
        <color rgb="FF000000"/>
        <rFont val="Calibri"/>
      </rPr>
      <t>Edit the global initialization file(s) and remove any empty entry that is defined.</t>
    </r>
  </si>
  <si>
    <r>
      <rPr>
        <sz val="11"/>
        <color rgb="FF000000"/>
        <rFont val="Calibri"/>
      </rPr>
      <t>The library preload list environment variable contains a list of libraries for the dynamic linker to load before loading the libraries required by the binary. If this list contains paths to libraries relative to the current working directory, unintended libraries may be preloaded. This variable is formatted as a space-separated list of libraries. Paths starting with a slash (/) are absolute paths.</t>
    </r>
  </si>
  <si>
    <r>
      <rPr>
        <sz val="11"/>
        <color rgb="FF000000"/>
        <rFont val="Calibri"/>
      </rPr>
      <t>Check the global initialization files' library preload list.</t>
    </r>
    <r>
      <rPr>
        <sz val="11"/>
        <color rgb="FF000000"/>
        <rFont val="Calibri"/>
      </rPr>
      <t xml:space="preserve">
</t>
    </r>
    <r>
      <rPr>
        <sz val="11"/>
        <color rgb="FF000000"/>
        <rFont val="Calibri"/>
      </rPr>
      <t># grep -r LD_PRELOAD /etc/bashrc /etc/csh.cshrc /etc/csh.login /etc/csh.logout /etc/environment /etc/ksh.kshrc /etc/profile /etc/suid_profile /etc/profile.d/*</t>
    </r>
    <r>
      <rPr>
        <sz val="11"/>
        <color rgb="FF000000"/>
        <rFont val="Calibri"/>
      </rPr>
      <t xml:space="preserve">
</t>
    </r>
    <r>
      <rPr>
        <sz val="11"/>
        <color rgb="FF000000"/>
        <rFont val="Calibri"/>
      </rPr>
      <t>This variable is formatted as a colon-separated list of paths.</t>
    </r>
    <r>
      <rPr>
        <sz val="11"/>
        <color rgb="FF000000"/>
        <rFont val="Calibri"/>
      </rPr>
      <t xml:space="preserve">
</t>
    </r>
    <r>
      <rPr>
        <sz val="11"/>
        <color rgb="FF000000"/>
        <rFont val="Calibri"/>
      </rPr>
      <t>If there is an empty entry, such as a leading or trailing colon, or two consecutive colons, this is a finding.</t>
    </r>
    <r>
      <rPr>
        <sz val="11"/>
        <color rgb="FF000000"/>
        <rFont val="Calibri"/>
      </rPr>
      <t xml:space="preserve">
</t>
    </r>
    <r>
      <rPr>
        <sz val="11"/>
        <color rgb="FF000000"/>
        <rFont val="Calibri"/>
      </rPr>
      <t>If an entry begins with a character other than a slash (/), or has not been documented with the ISSO, this is a finding.</t>
    </r>
  </si>
  <si>
    <t>V-22361</t>
  </si>
  <si>
    <r>
      <rPr>
        <sz val="11"/>
        <rFont val="Calibri"/>
      </rPr>
      <t>Local initialization files must be group-owned by the user</t>
    </r>
    <r>
      <rPr>
        <sz val="11"/>
        <color rgb="FF000000"/>
        <rFont val="Calibri"/>
      </rPr>
      <t>'</t>
    </r>
    <r>
      <rPr>
        <sz val="11"/>
        <color rgb="FF000000"/>
        <rFont val="Calibri"/>
      </rPr>
      <t>s primary group or root.</t>
    </r>
  </si>
  <si>
    <r>
      <rPr>
        <sz val="11"/>
        <color rgb="FF000000"/>
        <rFont val="Calibri"/>
      </rPr>
      <t>Change the group-owner of the local initialization file to the user's primary group, or root.</t>
    </r>
    <r>
      <rPr>
        <sz val="11"/>
        <color rgb="FF000000"/>
        <rFont val="Calibri"/>
      </rPr>
      <t xml:space="preserve">
</t>
    </r>
    <r>
      <rPr>
        <sz val="11"/>
        <color rgb="FF000000"/>
        <rFont val="Calibri"/>
      </rPr>
      <t># chgrp &lt;user's primary GID&gt; &lt;user's local initialization file&gt;</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FILES=".bashrc .bash_login .bash_logout .bash_profile .cshrc .kshrc .login .logout .profile .tcshrc .env .dtprofile .dispatch .emacs .exrc";</t>
    </r>
    <r>
      <rPr>
        <sz val="11"/>
        <color rgb="FF000000"/>
        <rFont val="Calibri"/>
      </rPr>
      <t xml:space="preserve">
</t>
    </r>
    <r>
      <rPr>
        <sz val="11"/>
        <color rgb="FF000000"/>
        <rFont val="Calibri"/>
      </rPr>
      <t># for PWLINE in `cut -d: -f4,6 /etc/passwd`; do HOMEDIR=$(echo ${PWLINE}|cut -d: -f2);GROUP=$(echo ${PWLINE} | cut -d: -f1);for INIFILE in $FILES;do MATCH=$(stat -c %g/%G:%n ${HOMEDIR}/${INIFILE} 2&gt;null|egrep -c -v "${GROUP}");if [ $MATCH != 0 ] ; then chgrp ${GROUP} ${HOMEDIR}/${INIFILE};fi;done;done</t>
    </r>
  </si>
  <si>
    <r>
      <rPr>
        <sz val="11"/>
        <color rgb="FF000000"/>
        <rFont val="Calibri"/>
      </rPr>
      <t>Check user home directories for local initialization files group-owned by a group other than the user's primary group or root.</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FILES=" .login .cshrc .logout .profile .bash_profile .bashrc .bash_logout .env .dtprofile .dispatch .emacs .exrc";</t>
    </r>
    <r>
      <rPr>
        <sz val="11"/>
        <color rgb="FF000000"/>
        <rFont val="Calibri"/>
      </rPr>
      <t xml:space="preserve">
</t>
    </r>
    <r>
      <rPr>
        <sz val="11"/>
        <color rgb="FF000000"/>
        <rFont val="Calibri"/>
      </rPr>
      <t># for PWLINE in `cut -d: -f4,6 /etc/passwd`; do HOMEDIR=$(echo ${PWLINE}|cut -d: -f2);GROUP=$(echo ${PWLINE} | cut -d: -f1);for INIFILE in $FILES;do stat -c %g/%G:%n ${HOMEDIR}/${INIFILE} 2&gt;null|egrep -v "${GROUP}";done;done</t>
    </r>
    <r>
      <rPr>
        <sz val="11"/>
        <color rgb="FF000000"/>
        <rFont val="Calibri"/>
      </rPr>
      <t xml:space="preserve">
</t>
    </r>
    <r>
      <rPr>
        <sz val="11"/>
        <color rgb="FF000000"/>
        <rFont val="Calibri"/>
      </rPr>
      <t>If any file is not group-owned by root or the user's primary GID, this is a finding.</t>
    </r>
  </si>
  <si>
    <t>V-22362</t>
  </si>
  <si>
    <r>
      <rPr>
        <sz val="11"/>
        <rFont val="Calibri"/>
      </rPr>
      <t>Local initialization files must not have extended ACLs.</t>
    </r>
  </si>
  <si>
    <r>
      <rPr>
        <sz val="11"/>
        <color rgb="FF000000"/>
        <rFont val="Calibri"/>
      </rPr>
      <t>Remove the extended ACL from the file.</t>
    </r>
    <r>
      <rPr>
        <sz val="11"/>
        <color rgb="FF000000"/>
        <rFont val="Calibri"/>
      </rPr>
      <t xml:space="preserve">
</t>
    </r>
    <r>
      <rPr>
        <sz val="11"/>
        <color rgb="FF000000"/>
        <rFont val="Calibri"/>
      </rPr>
      <t># setfacl --remove-all &lt;local initialization file with extended ACL&gt;</t>
    </r>
  </si>
  <si>
    <r>
      <rPr>
        <sz val="11"/>
        <color rgb="FF000000"/>
        <rFont val="Calibri"/>
      </rPr>
      <t>Check user home directories for local initialization files with extended ACLs.</t>
    </r>
    <r>
      <rPr>
        <sz val="11"/>
        <color rgb="FF000000"/>
        <rFont val="Calibri"/>
      </rPr>
      <t xml:space="preserve">
</t>
    </r>
    <r>
      <rPr>
        <sz val="11"/>
        <color rgb="FF000000"/>
        <rFont val="Calibri"/>
      </rPr>
      <t># cut -d : -f 6 /etc/passwd | xargs -n1 -IDIR ls -alL DIR/.bashrc DIR/.bash_login DIR/.bash_logout DIR/.bash_profile DIR/.cshrc DIR/.kshrc DIR/.login DIR/.logout DIR/.profile DIR/.env DIR/.dtprofile DIR/.dispatch DIR/.emacs DIR/.exrc</t>
    </r>
    <r>
      <rPr>
        <sz val="11"/>
        <color rgb="FF000000"/>
        <rFont val="Calibri"/>
      </rPr>
      <t xml:space="preserve">
</t>
    </r>
    <r>
      <rPr>
        <sz val="11"/>
        <color rgb="FF000000"/>
        <rFont val="Calibri"/>
      </rPr>
      <t>If the permissions include a '+', the file has an extended ACL. If the file has an extended ACL and it has not been documented with the IAO, this is a finding.</t>
    </r>
  </si>
  <si>
    <t>V-22363</t>
  </si>
  <si>
    <r>
      <rPr>
        <sz val="11"/>
        <rFont val="Calibri"/>
      </rPr>
      <t>Local initialization files library search paths must contain only authorized paths.</t>
    </r>
  </si>
  <si>
    <r>
      <rPr>
        <sz val="11"/>
        <color rgb="FF000000"/>
        <rFont val="Calibri"/>
      </rPr>
      <t>Edit the local initialization file and remove any relative path entries that have not been documented with the ISSO.</t>
    </r>
    <r>
      <rPr>
        <sz val="11"/>
        <color rgb="FF000000"/>
        <rFont val="Calibri"/>
      </rPr>
      <t xml:space="preserve">
</t>
    </r>
    <r>
      <rPr>
        <sz val="11"/>
        <color rgb="FF000000"/>
        <rFont val="Calibri"/>
      </rPr>
      <t>Edit the local initialization file and remove any empty entry that is defined.</t>
    </r>
  </si>
  <si>
    <r>
      <rPr>
        <sz val="11"/>
        <color rgb="FF000000"/>
        <rFont val="Calibri"/>
      </rPr>
      <t>Verify local initialization files have library search paths containing only authorized paths.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NOTE: This must be done in the BASH shell.</t>
    </r>
    <r>
      <rPr>
        <sz val="11"/>
        <color rgb="FF000000"/>
        <rFont val="Calibri"/>
      </rPr>
      <t xml:space="preserve">
</t>
    </r>
    <r>
      <rPr>
        <sz val="11"/>
        <color rgb="FF000000"/>
        <rFont val="Calibri"/>
      </rPr>
      <t># cut -d: -f6 /etc/passwd |xargs -n1 -IDIR find DIR -name ".*" -type f -maxdepth 1 -exec grep -H LD_LIBRARY_PATH {} \;</t>
    </r>
    <r>
      <rPr>
        <sz val="11"/>
        <color rgb="FF000000"/>
        <rFont val="Calibri"/>
      </rPr>
      <t xml:space="preserve">
</t>
    </r>
    <r>
      <rPr>
        <sz val="11"/>
        <color rgb="FF000000"/>
        <rFont val="Calibri"/>
      </rPr>
      <t>This variable is formatted as a colon-separated list of directories.</t>
    </r>
    <r>
      <rPr>
        <sz val="11"/>
        <color rgb="FF000000"/>
        <rFont val="Calibri"/>
      </rPr>
      <t xml:space="preserve">
</t>
    </r>
    <r>
      <rPr>
        <sz val="11"/>
        <color rgb="FF000000"/>
        <rFont val="Calibri"/>
      </rPr>
      <t>If there is an empty entry, such as a leading or trailing colon, or two consecutive colons, this is a finding.</t>
    </r>
    <r>
      <rPr>
        <sz val="11"/>
        <color rgb="FF000000"/>
        <rFont val="Calibri"/>
      </rPr>
      <t xml:space="preserve">
</t>
    </r>
    <r>
      <rPr>
        <sz val="11"/>
        <color rgb="FF000000"/>
        <rFont val="Calibri"/>
      </rPr>
      <t>If an entry begins with a character other than a slash (/), or has not been documented with the ISSO, this is a finding.</t>
    </r>
  </si>
  <si>
    <t>V-22364</t>
  </si>
  <si>
    <r>
      <rPr>
        <sz val="11"/>
        <rFont val="Calibri"/>
      </rPr>
      <t>Local initialization files lists of preloaded libraries must contain only authorized paths.</t>
    </r>
  </si>
  <si>
    <r>
      <rPr>
        <sz val="11"/>
        <color rgb="FF000000"/>
        <rFont val="Calibri"/>
      </rPr>
      <t>Edit the local initialization file and remove any relative path entry from the library preload variable that has not been authorized by the ISSO.</t>
    </r>
    <r>
      <rPr>
        <sz val="11"/>
        <color rgb="FF000000"/>
        <rFont val="Calibri"/>
      </rPr>
      <t xml:space="preserve">
</t>
    </r>
    <r>
      <rPr>
        <sz val="11"/>
        <color rgb="FF000000"/>
        <rFont val="Calibri"/>
      </rPr>
      <t>Edit the local initialization file and remove any empty entry that is defined.</t>
    </r>
  </si>
  <si>
    <r>
      <rPr>
        <sz val="11"/>
        <color rgb="FF000000"/>
        <rFont val="Calibri"/>
      </rPr>
      <t>Verify local initialization files have a library preload list containing only authorized paths.</t>
    </r>
    <r>
      <rPr>
        <sz val="11"/>
        <color rgb="FF000000"/>
        <rFont val="Calibri"/>
      </rPr>
      <t xml:space="preserve">
</t>
    </r>
    <r>
      <rPr>
        <sz val="11"/>
        <color rgb="FF000000"/>
        <rFont val="Calibri"/>
      </rPr>
      <t>NOTE: The following must be done in the BASH shell.</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cut -d: -f6 /etc/passwd |xargs -n1 -IDIR find DIR -name ".*" -type f -maxdepth 1 -exec grep -H LD_PRELOAD {} \;</t>
    </r>
    <r>
      <rPr>
        <sz val="11"/>
        <color rgb="FF000000"/>
        <rFont val="Calibri"/>
      </rPr>
      <t xml:space="preserve">
</t>
    </r>
    <r>
      <rPr>
        <sz val="11"/>
        <color rgb="FF000000"/>
        <rFont val="Calibri"/>
      </rPr>
      <t>This variable is formatted as a colon-separated list of paths.</t>
    </r>
    <r>
      <rPr>
        <sz val="11"/>
        <color rgb="FF000000"/>
        <rFont val="Calibri"/>
      </rPr>
      <t xml:space="preserve">
</t>
    </r>
    <r>
      <rPr>
        <sz val="11"/>
        <color rgb="FF000000"/>
        <rFont val="Calibri"/>
      </rPr>
      <t xml:space="preserve">If there is an empty entry, such as a leading or trailing colon, or two consecutive colons, this is a finding. </t>
    </r>
    <r>
      <rPr>
        <sz val="11"/>
        <color rgb="FF000000"/>
        <rFont val="Calibri"/>
      </rPr>
      <t xml:space="preserve">
</t>
    </r>
    <r>
      <rPr>
        <sz val="11"/>
        <color rgb="FF000000"/>
        <rFont val="Calibri"/>
      </rPr>
      <t>If an entry begins with a character other than a slash (/), or has not been documented with the ISSO, this is a finding.</t>
    </r>
  </si>
  <si>
    <t>V-22365</t>
  </si>
  <si>
    <r>
      <rPr>
        <sz val="11"/>
        <rFont val="Calibri"/>
      </rPr>
      <t>All shell files must be group-owned by root, bin, sys, or system.</t>
    </r>
  </si>
  <si>
    <r>
      <rPr>
        <sz val="11"/>
        <color rgb="FF000000"/>
        <rFont val="Calibri"/>
      </rPr>
      <t>Change the group-owner of the shell to root, bin, sys, or system.</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root &lt;shell&gt;</t>
    </r>
  </si>
  <si>
    <r>
      <rPr>
        <sz val="11"/>
        <color rgb="FF000000"/>
        <rFont val="Calibri"/>
      </rPr>
      <t>If shell files are group-owned by users other than root or a system group, they could be modified by intruders or malicious users to perform unauthorized actions.</t>
    </r>
  </si>
  <si>
    <r>
      <rPr>
        <sz val="11"/>
        <color rgb="FF000000"/>
        <rFont val="Calibri"/>
      </rPr>
      <t>If /etc/shells exists, check the group ownership of each shell referenced.</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cat /etc/shells | xargs -n1 ls -l</t>
    </r>
    <r>
      <rPr>
        <sz val="11"/>
        <color rgb="FF000000"/>
        <rFont val="Calibri"/>
      </rPr>
      <t xml:space="preserve">
</t>
    </r>
    <r>
      <rPr>
        <sz val="11"/>
        <color rgb="FF000000"/>
        <rFont val="Calibri"/>
      </rPr>
      <t>Otherwise, check any shells found on the system.</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find / -name "*sh" | xargs -n1 ls -l</t>
    </r>
    <r>
      <rPr>
        <sz val="11"/>
        <color rgb="FF000000"/>
        <rFont val="Calibri"/>
      </rPr>
      <t xml:space="preserve">
</t>
    </r>
    <r>
      <rPr>
        <sz val="11"/>
        <color rgb="FF000000"/>
        <rFont val="Calibri"/>
      </rPr>
      <t>If a shell is not group-owned by root, bin, sys, or system, this is a finding.</t>
    </r>
  </si>
  <si>
    <t>V-22366</t>
  </si>
  <si>
    <r>
      <rPr>
        <sz val="11"/>
        <rFont val="Calibri"/>
      </rPr>
      <t>All shell files must not have extended ACLs.</t>
    </r>
  </si>
  <si>
    <r>
      <rPr>
        <sz val="11"/>
        <color rgb="FF000000"/>
        <rFont val="Calibri"/>
      </rPr>
      <t>Remove the extended ACL from the file.</t>
    </r>
    <r>
      <rPr>
        <sz val="11"/>
        <color rgb="FF000000"/>
        <rFont val="Calibri"/>
      </rPr>
      <t xml:space="preserve">
</t>
    </r>
    <r>
      <rPr>
        <sz val="11"/>
        <color rgb="FF000000"/>
        <rFont val="Calibri"/>
      </rPr>
      <t># setfacl --remove-all [shell]</t>
    </r>
  </si>
  <si>
    <r>
      <rPr>
        <sz val="11"/>
        <color rgb="FF000000"/>
        <rFont val="Calibri"/>
      </rPr>
      <t>If /etc/shells exists, check the permissions of each shell referenced.</t>
    </r>
    <r>
      <rPr>
        <sz val="11"/>
        <color rgb="FF000000"/>
        <rFont val="Calibri"/>
      </rPr>
      <t xml:space="preserve">
</t>
    </r>
    <r>
      <rPr>
        <sz val="11"/>
        <color rgb="FF000000"/>
        <rFont val="Calibri"/>
      </rPr>
      <t># cat /etc/shells | xargs -n1 ls -lL</t>
    </r>
    <r>
      <rPr>
        <sz val="11"/>
        <color rgb="FF000000"/>
        <rFont val="Calibri"/>
      </rPr>
      <t xml:space="preserve">
</t>
    </r>
    <r>
      <rPr>
        <sz val="11"/>
        <color rgb="FF000000"/>
        <rFont val="Calibri"/>
      </rPr>
      <t>Otherwise, check any shells found on the system.</t>
    </r>
    <r>
      <rPr>
        <sz val="11"/>
        <color rgb="FF000000"/>
        <rFont val="Calibri"/>
      </rPr>
      <t xml:space="preserve">
</t>
    </r>
    <r>
      <rPr>
        <sz val="11"/>
        <color rgb="FF000000"/>
        <rFont val="Calibri"/>
      </rPr>
      <t># find / -name "*sh" | xargs -n1 ls -lL</t>
    </r>
    <r>
      <rPr>
        <sz val="11"/>
        <color rgb="FF000000"/>
        <rFont val="Calibri"/>
      </rPr>
      <t xml:space="preserve">
</t>
    </r>
    <r>
      <rPr>
        <sz val="11"/>
        <color rgb="FF000000"/>
        <rFont val="Calibri"/>
      </rPr>
      <t>If the permissions include a '+', the file has an extended ACL. If the file has an extended ACL and it has not been documented with the IAO, this is a finding.</t>
    </r>
  </si>
  <si>
    <t>V-22367</t>
  </si>
  <si>
    <r>
      <rPr>
        <sz val="11"/>
        <rFont val="Calibri"/>
      </rPr>
      <t>Audio devices must not have extended ACLs.</t>
    </r>
  </si>
  <si>
    <r>
      <rPr>
        <sz val="11"/>
        <color rgb="FF000000"/>
        <rFont val="Calibri"/>
      </rPr>
      <t>Remove the extended ACL from the file.</t>
    </r>
    <r>
      <rPr>
        <sz val="11"/>
        <color rgb="FF000000"/>
        <rFont val="Calibri"/>
      </rPr>
      <t xml:space="preserve">
</t>
    </r>
    <r>
      <rPr>
        <sz val="11"/>
        <color rgb="FF000000"/>
        <rFont val="Calibri"/>
      </rPr>
      <t># setfacl --remove-all [device file]</t>
    </r>
  </si>
  <si>
    <r>
      <rPr>
        <sz val="11"/>
        <color rgb="FF000000"/>
        <rFont val="Calibri"/>
      </rPr>
      <t>File system ACLs can provide access to files beyond what is allowed by the mode numbers of the files.</t>
    </r>
  </si>
  <si>
    <r>
      <rPr>
        <sz val="11"/>
        <color rgb="FF000000"/>
        <rFont val="Calibri"/>
      </rPr>
      <t>Check the permissions of audio devices.</t>
    </r>
    <r>
      <rPr>
        <sz val="11"/>
        <color rgb="FF000000"/>
        <rFont val="Calibri"/>
      </rPr>
      <t xml:space="preserve">
</t>
    </r>
    <r>
      <rPr>
        <sz val="11"/>
        <color rgb="FF000000"/>
        <rFont val="Calibri"/>
      </rPr>
      <t># ls -lL /dev/audio* /dev/snd/*</t>
    </r>
    <r>
      <rPr>
        <sz val="11"/>
        <color rgb="FF000000"/>
        <rFont val="Calibri"/>
      </rPr>
      <t xml:space="preserve">
</t>
    </r>
    <r>
      <rPr>
        <sz val="11"/>
        <color rgb="FF000000"/>
        <rFont val="Calibri"/>
      </rPr>
      <t>If the permissions include a '+', the file has an extended ACL. If the file has an extended ACL and it has not been documented with the IAO, this is a finding.</t>
    </r>
  </si>
  <si>
    <t>V-22368</t>
  </si>
  <si>
    <r>
      <rPr>
        <sz val="11"/>
        <rFont val="Calibri"/>
      </rPr>
      <t xml:space="preserve">Removable media, remote file systems, and any file system not containing approved device files must be mounted with the </t>
    </r>
    <r>
      <rPr>
        <sz val="11"/>
        <color rgb="FF000000"/>
        <rFont val="Calibri"/>
      </rPr>
      <t>"</t>
    </r>
    <r>
      <rPr>
        <b/>
        <sz val="11"/>
        <color rgb="FF000000"/>
        <rFont val="Calibri"/>
      </rPr>
      <t>nodev</t>
    </r>
    <r>
      <rPr>
        <sz val="11"/>
        <color rgb="FF000000"/>
        <rFont val="Calibri"/>
      </rPr>
      <t>"</t>
    </r>
    <r>
      <rPr>
        <sz val="11"/>
        <color rgb="FF000000"/>
        <rFont val="Calibri"/>
      </rPr>
      <t xml:space="preserve"> option.</t>
    </r>
  </si>
  <si>
    <r>
      <rPr>
        <sz val="11"/>
        <color rgb="FF000000"/>
        <rFont val="Calibri"/>
      </rPr>
      <t>Edit /etc/fstab and add the "nodev" option to any filesystems mounted from removable media or network shares.</t>
    </r>
  </si>
  <si>
    <r>
      <rPr>
        <sz val="11"/>
        <color rgb="FF000000"/>
        <rFont val="Calibri"/>
      </rPr>
      <t>The "nodev" (or equivalent) mount option causes the system to not handle device files as system devices. This option must be used for mounting any file system not containing approved device files. Device files can provide direct access to system hardware and can compromise security if not protected.</t>
    </r>
  </si>
  <si>
    <r>
      <rPr>
        <sz val="11"/>
        <color rgb="FF000000"/>
        <rFont val="Calibri"/>
      </rPr>
      <t>Check /etc/mtab and verify the "nodev" mount option is used on any filesystems mounted from removable media or network shares. If any filesystem mounted from removable media or network shares does not have this option, this is a finding.</t>
    </r>
  </si>
  <si>
    <t>V-22369</t>
  </si>
  <si>
    <r>
      <rPr>
        <sz val="11"/>
        <rFont val="Calibri"/>
      </rPr>
      <t>All system audit files must not have extended ACLs.</t>
    </r>
  </si>
  <si>
    <r>
      <rPr>
        <sz val="11"/>
        <color rgb="FF000000"/>
        <rFont val="Calibri"/>
      </rPr>
      <t>Remove the extended ACL from the system audit file(s).</t>
    </r>
  </si>
  <si>
    <r>
      <rPr>
        <sz val="11"/>
        <color rgb="FF000000"/>
        <rFont val="Calibri"/>
      </rPr>
      <t>If a user can write to the audit logs, then audit trails can be modified or destroyed and system intrusion may not be detected.</t>
    </r>
  </si>
  <si>
    <r>
      <rPr>
        <sz val="11"/>
        <color rgb="FF000000"/>
        <rFont val="Calibri"/>
      </rPr>
      <t>Check the system audit log files for extended ACLs.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grep "^log_file" /etc/audit/auditd.conf|sed s/^[^\/]*//|xargs ls -l</t>
    </r>
    <r>
      <rPr>
        <sz val="11"/>
        <color rgb="FF000000"/>
        <rFont val="Calibri"/>
      </rPr>
      <t xml:space="preserve">
</t>
    </r>
    <r>
      <rPr>
        <sz val="11"/>
        <color rgb="FF000000"/>
        <rFont val="Calibri"/>
      </rPr>
      <t>If the permissions include a '+', the file has an extended ACL. If the file has an extended ACL and it has not been documented with the IAO, this is a finding.</t>
    </r>
  </si>
  <si>
    <t>V-22370</t>
  </si>
  <si>
    <r>
      <rPr>
        <sz val="11"/>
        <rFont val="Calibri"/>
      </rPr>
      <t>System audit tool executables must be owned by root.</t>
    </r>
  </si>
  <si>
    <r>
      <rPr>
        <sz val="11"/>
        <color rgb="FF000000"/>
        <rFont val="Calibri"/>
      </rPr>
      <t>Change the owner of the audit tool executable to root.</t>
    </r>
    <r>
      <rPr>
        <sz val="11"/>
        <color rgb="FF000000"/>
        <rFont val="Calibri"/>
      </rPr>
      <t xml:space="preserve">
</t>
    </r>
    <r>
      <rPr>
        <sz val="11"/>
        <color rgb="FF000000"/>
        <rFont val="Calibri"/>
      </rPr>
      <t># chown root [audit tool executable]</t>
    </r>
  </si>
  <si>
    <r>
      <rPr>
        <sz val="11"/>
        <color rgb="FF000000"/>
        <rFont val="Calibri"/>
      </rPr>
      <t>To prevent unauthorized access or manipulation of system audit logs, the tools for manipulating those logs must be protected.</t>
    </r>
  </si>
  <si>
    <r>
      <rPr>
        <sz val="11"/>
        <color rgb="FF000000"/>
        <rFont val="Calibri"/>
      </rPr>
      <t>Verify the audit tool executables are owned by root.</t>
    </r>
    <r>
      <rPr>
        <sz val="11"/>
        <color rgb="FF000000"/>
        <rFont val="Calibri"/>
      </rPr>
      <t xml:space="preserve">
</t>
    </r>
    <r>
      <rPr>
        <sz val="11"/>
        <color rgb="FF000000"/>
        <rFont val="Calibri"/>
      </rPr>
      <t xml:space="preserve"># ls -l /sbin/auditctl /sbin/auditd /sbin/ausearch /sbin/aureport /sbin/autrace /sbin/audispd </t>
    </r>
    <r>
      <rPr>
        <sz val="11"/>
        <color rgb="FF000000"/>
        <rFont val="Calibri"/>
      </rPr>
      <t xml:space="preserve">
</t>
    </r>
    <r>
      <rPr>
        <sz val="11"/>
        <color rgb="FF000000"/>
        <rFont val="Calibri"/>
      </rPr>
      <t>If any listed file is not owned by root, this is a finding.</t>
    </r>
  </si>
  <si>
    <t>V-22371</t>
  </si>
  <si>
    <r>
      <rPr>
        <sz val="11"/>
        <rFont val="Calibri"/>
      </rPr>
      <t>System audit tool executables must be group-owned by root, bin, sys, or system.</t>
    </r>
  </si>
  <si>
    <r>
      <rPr>
        <sz val="11"/>
        <color rgb="FF000000"/>
        <rFont val="Calibri"/>
      </rPr>
      <t>Change the group-owner of the audit tool executable to root, bin, sys, or system.</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root &lt;audit tool executable&gt;</t>
    </r>
  </si>
  <si>
    <r>
      <rPr>
        <sz val="11"/>
        <color rgb="FF000000"/>
        <rFont val="Calibri"/>
      </rPr>
      <t>Verify the audit tool executables are group-owned by root, bin, sys, or system.</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xml:space="preserve"># ls -lL /sbin/auditctl /sbin/auditd /sbin/ausearch /sbin/aureport /sbin/autrace /sbin/audispd </t>
    </r>
    <r>
      <rPr>
        <sz val="11"/>
        <color rgb="FF000000"/>
        <rFont val="Calibri"/>
      </rPr>
      <t xml:space="preserve">
</t>
    </r>
    <r>
      <rPr>
        <sz val="11"/>
        <color rgb="FF000000"/>
        <rFont val="Calibri"/>
      </rPr>
      <t>If any listed file is not group-owned by root, bin, sys, or system, this is a finding.</t>
    </r>
  </si>
  <si>
    <t>V-22372</t>
  </si>
  <si>
    <r>
      <rPr>
        <sz val="11"/>
        <rFont val="Calibri"/>
      </rPr>
      <t>System audit tool executables must have mode 0750 or less permissive.</t>
    </r>
  </si>
  <si>
    <r>
      <rPr>
        <sz val="11"/>
        <color rgb="FF000000"/>
        <rFont val="Calibri"/>
      </rPr>
      <t>Change the mode of the audit tool executable to 0750, or less permissive.</t>
    </r>
    <r>
      <rPr>
        <sz val="11"/>
        <color rgb="FF000000"/>
        <rFont val="Calibri"/>
      </rPr>
      <t xml:space="preserve">
</t>
    </r>
    <r>
      <rPr>
        <sz val="11"/>
        <color rgb="FF000000"/>
        <rFont val="Calibri"/>
      </rPr>
      <t># chmod 0750 [audit tool executable]</t>
    </r>
  </si>
  <si>
    <r>
      <rPr>
        <sz val="11"/>
        <color rgb="FF000000"/>
        <rFont val="Calibri"/>
      </rPr>
      <t>Check the mode of audit tool executables.</t>
    </r>
    <r>
      <rPr>
        <sz val="11"/>
        <color rgb="FF000000"/>
        <rFont val="Calibri"/>
      </rPr>
      <t xml:space="preserve">
</t>
    </r>
    <r>
      <rPr>
        <sz val="11"/>
        <color rgb="FF000000"/>
        <rFont val="Calibri"/>
      </rPr>
      <t xml:space="preserve"># ls -l /sbin/auditctl /sbin/auditd /sbin/ausearch /sbin/aureport /sbin/autrace /sbin/audispd </t>
    </r>
    <r>
      <rPr>
        <sz val="11"/>
        <color rgb="FF000000"/>
        <rFont val="Calibri"/>
      </rPr>
      <t xml:space="preserve">
</t>
    </r>
    <r>
      <rPr>
        <sz val="11"/>
        <color rgb="FF000000"/>
        <rFont val="Calibri"/>
      </rPr>
      <t>If any listed file has a mode more permissive than 0750, this is a finding.</t>
    </r>
  </si>
  <si>
    <t>V-22373</t>
  </si>
  <si>
    <r>
      <rPr>
        <sz val="11"/>
        <rFont val="Calibri"/>
      </rPr>
      <t>System audit tool executables must not have extended ACLs.</t>
    </r>
  </si>
  <si>
    <r>
      <rPr>
        <sz val="11"/>
        <color rgb="FF000000"/>
        <rFont val="Calibri"/>
      </rPr>
      <t>Remove the extended ACL from the file.</t>
    </r>
    <r>
      <rPr>
        <sz val="11"/>
        <color rgb="FF000000"/>
        <rFont val="Calibri"/>
      </rPr>
      <t xml:space="preserve">
</t>
    </r>
    <r>
      <rPr>
        <sz val="11"/>
        <color rgb="FF000000"/>
        <rFont val="Calibri"/>
      </rPr>
      <t># setfacl --remove-all [audit file]</t>
    </r>
  </si>
  <si>
    <r>
      <rPr>
        <sz val="11"/>
        <color rgb="FF000000"/>
        <rFont val="Calibri"/>
      </rPr>
      <t>Check the permissions of audit tool executables.</t>
    </r>
    <r>
      <rPr>
        <sz val="11"/>
        <color rgb="FF000000"/>
        <rFont val="Calibri"/>
      </rPr>
      <t xml:space="preserve">
</t>
    </r>
    <r>
      <rPr>
        <sz val="11"/>
        <color rgb="FF000000"/>
        <rFont val="Calibri"/>
      </rPr>
      <t xml:space="preserve"># ls -l /sbin/auditctl /sbin/auditd /sbin/ausearch /sbin/aureport /sbin/autrace /sbin/audispd </t>
    </r>
    <r>
      <rPr>
        <sz val="11"/>
        <color rgb="FF000000"/>
        <rFont val="Calibri"/>
      </rPr>
      <t xml:space="preserve">
</t>
    </r>
    <r>
      <rPr>
        <sz val="11"/>
        <color rgb="FF000000"/>
        <rFont val="Calibri"/>
      </rPr>
      <t>If the permissions include a '+' the file has an extended ACL, this is a finding.</t>
    </r>
  </si>
  <si>
    <t>V-22374</t>
  </si>
  <si>
    <r>
      <rPr>
        <sz val="11"/>
        <rFont val="Calibri"/>
      </rPr>
      <t>The audit system must alert the SA in the event of an audit processing failure.</t>
    </r>
  </si>
  <si>
    <r>
      <rPr>
        <sz val="11"/>
        <color rgb="FF000000"/>
        <rFont val="Calibri"/>
      </rPr>
      <t>Edit /etc/audit/auditd.conf and set the disk_full_action and/or disk_error_action parameters to a valid setting of "syslog", "exec", "single" or "halt", adding the parameters if necessary.</t>
    </r>
  </si>
  <si>
    <r>
      <rPr>
        <sz val="11"/>
        <color rgb="FF000000"/>
        <rFont val="Calibri"/>
      </rPr>
      <t>An accurate and current audit trail is essential for maintaining a record of system activity.  If the system fails, the SA must be notified and must take prompt action to correct the problem.</t>
    </r>
    <r>
      <rPr>
        <sz val="11"/>
        <color rgb="FF000000"/>
        <rFont val="Calibri"/>
      </rPr>
      <t xml:space="preserve">
</t>
    </r>
    <r>
      <rPr>
        <sz val="11"/>
        <color rgb="FF000000"/>
        <rFont val="Calibri"/>
      </rPr>
      <t>Minimally, the system must log this event, and the SA will receive this notification during the daily system log review.  If feasible, active alerting (such as e-mail or paging) should be employed consistent with the site's established operations management systems and procedures.</t>
    </r>
  </si>
  <si>
    <r>
      <rPr>
        <sz val="11"/>
        <color rgb="FF000000"/>
        <rFont val="Calibri"/>
      </rPr>
      <t>Verify the /etc/audit/auditd.conf has the disk_full_action and disk_error_action parameters set.</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grep disk_full_action /etc/audit/auditd.conf</t>
    </r>
    <r>
      <rPr>
        <sz val="11"/>
        <color rgb="FF000000"/>
        <rFont val="Calibri"/>
      </rPr>
      <t xml:space="preserve">
</t>
    </r>
    <r>
      <rPr>
        <sz val="11"/>
        <color rgb="FF000000"/>
        <rFont val="Calibri"/>
      </rPr>
      <t>If the disk_full_action parameter is missing or set to "suspend" or "ignore" this is a finding.</t>
    </r>
    <r>
      <rPr>
        <sz val="11"/>
        <color rgb="FF000000"/>
        <rFont val="Calibri"/>
      </rPr>
      <t xml:space="preserve">
</t>
    </r>
    <r>
      <rPr>
        <sz val="11"/>
        <color rgb="FF000000"/>
        <rFont val="Calibri"/>
      </rPr>
      <t># grep disk_error_action /etc/audit/auditd.conf</t>
    </r>
    <r>
      <rPr>
        <sz val="11"/>
        <color rgb="FF000000"/>
        <rFont val="Calibri"/>
      </rPr>
      <t xml:space="preserve">
</t>
    </r>
    <r>
      <rPr>
        <sz val="11"/>
        <color rgb="FF000000"/>
        <rFont val="Calibri"/>
      </rPr>
      <t>If the disk_error_action parameter is missing or set to "suspend" or "ignore" this is a finding.</t>
    </r>
  </si>
  <si>
    <t>V-22375</t>
  </si>
  <si>
    <r>
      <rPr>
        <sz val="11"/>
        <rFont val="Calibri"/>
      </rPr>
      <t>The audit system must alert the SA when the audit storage volume approaches its capacity.</t>
    </r>
  </si>
  <si>
    <r>
      <rPr>
        <sz val="11"/>
        <color rgb="FF000000"/>
        <rFont val="Calibri"/>
      </rPr>
      <t>Edit /etc/audit/auditd.conf and set the space_left_action parameter to a valid setting other than "ignore". If the space_left_action parameter is set to "email" set the action_mail_acct parameter to an e-mail address for the system administrator.</t>
    </r>
  </si>
  <si>
    <r>
      <rPr>
        <sz val="11"/>
        <color rgb="FF000000"/>
        <rFont val="Calibri"/>
      </rPr>
      <t>Check /etc/audit/auditd.conf for the space_left_action and action_mail_accnt parameters. If the space_left_action or the action_mail_accnt parameters are set to blanks, this is a finding.</t>
    </r>
    <r>
      <rPr>
        <sz val="11"/>
        <color rgb="FF000000"/>
        <rFont val="Calibri"/>
      </rPr>
      <t xml:space="preserve">
</t>
    </r>
    <r>
      <rPr>
        <sz val="11"/>
        <color rgb="FF000000"/>
        <rFont val="Calibri"/>
      </rPr>
      <t>If the space_left_action is set to "syslog", the system logs the event, this is not a finding.</t>
    </r>
    <r>
      <rPr>
        <sz val="11"/>
        <color rgb="FF000000"/>
        <rFont val="Calibri"/>
      </rPr>
      <t xml:space="preserve">
</t>
    </r>
    <r>
      <rPr>
        <sz val="11"/>
        <color rgb="FF000000"/>
        <rFont val="Calibri"/>
      </rPr>
      <t>If the space_left_action is set to "exec", the system executes a designated script. If this script informs the SA of the event, this is not a finding.</t>
    </r>
    <r>
      <rPr>
        <sz val="11"/>
        <color rgb="FF000000"/>
        <rFont val="Calibri"/>
      </rPr>
      <t xml:space="preserve">
</t>
    </r>
    <r>
      <rPr>
        <sz val="11"/>
        <color rgb="FF000000"/>
        <rFont val="Calibri"/>
      </rPr>
      <t>If the space_left_action parameter is missing, this is a finding.</t>
    </r>
    <r>
      <rPr>
        <sz val="11"/>
        <color rgb="FF000000"/>
        <rFont val="Calibri"/>
      </rPr>
      <t xml:space="preserve">
</t>
    </r>
    <r>
      <rPr>
        <sz val="11"/>
        <color rgb="FF000000"/>
        <rFont val="Calibri"/>
      </rPr>
      <t>If the space_left_action parameter is set to "ignore" or "suspend" no logging would be performed after the event, this is a finding.</t>
    </r>
    <r>
      <rPr>
        <sz val="11"/>
        <color rgb="FF000000"/>
        <rFont val="Calibri"/>
      </rPr>
      <t xml:space="preserve">
</t>
    </r>
    <r>
      <rPr>
        <sz val="11"/>
        <color rgb="FF000000"/>
        <rFont val="Calibri"/>
      </rPr>
      <t>If the space_left_action parameter is set to "single" or "halt" this effectively stops the system causing a Denial of Service, this is a finding.</t>
    </r>
    <r>
      <rPr>
        <sz val="11"/>
        <color rgb="FF000000"/>
        <rFont val="Calibri"/>
      </rPr>
      <t xml:space="preserve">
</t>
    </r>
    <r>
      <rPr>
        <sz val="11"/>
        <color rgb="FF000000"/>
        <rFont val="Calibri"/>
      </rPr>
      <t>If the space_left_action is set to "email" and the action_mail_acct parameter is not set to the e-mail address of the system administrator, this is a finding. The action_mail_acct parameter, if missing, defaults to "root". Note that if the email address of the system administrator is on a remote system "sendmail" must be available.</t>
    </r>
  </si>
  <si>
    <t>V-22376</t>
  </si>
  <si>
    <r>
      <rPr>
        <sz val="11"/>
        <rFont val="Calibri"/>
      </rPr>
      <t>The audit system must be configured to audit account creation.</t>
    </r>
  </si>
  <si>
    <r>
      <rPr>
        <sz val="11"/>
        <color rgb="FF000000"/>
        <rFont val="Calibri"/>
      </rPr>
      <t>Configure execute auditing of the useradd and groupadd executables.</t>
    </r>
    <r>
      <rPr>
        <sz val="11"/>
        <color rgb="FF000000"/>
        <rFont val="Calibri"/>
      </rPr>
      <t xml:space="preserve">
</t>
    </r>
    <r>
      <rPr>
        <sz val="11"/>
        <color rgb="FF000000"/>
        <rFont val="Calibri"/>
      </rPr>
      <t>Add the following to audit.rules:</t>
    </r>
    <r>
      <rPr>
        <sz val="11"/>
        <color rgb="FF000000"/>
        <rFont val="Calibri"/>
      </rPr>
      <t xml:space="preserve">
</t>
    </r>
    <r>
      <rPr>
        <sz val="11"/>
        <color rgb="FF000000"/>
        <rFont val="Calibri"/>
      </rPr>
      <t>-w /usr/sbin/useradd -p x -k useradd</t>
    </r>
    <r>
      <rPr>
        <sz val="11"/>
        <color rgb="FF000000"/>
        <rFont val="Calibri"/>
      </rPr>
      <t xml:space="preserve">
</t>
    </r>
    <r>
      <rPr>
        <sz val="11"/>
        <color rgb="FF000000"/>
        <rFont val="Calibri"/>
      </rPr>
      <t>-w /usr/sbin/groupadd -p x -k groupadd</t>
    </r>
    <r>
      <rPr>
        <sz val="11"/>
        <color rgb="FF000000"/>
        <rFont val="Calibri"/>
      </rPr>
      <t xml:space="preserve">
</t>
    </r>
    <r>
      <rPr>
        <sz val="11"/>
        <color rgb="FF000000"/>
        <rFont val="Calibri"/>
      </rPr>
      <t>Configure append auditing of the passwd, shadow, group, and gshadow files.  Add the following to audit.rules:</t>
    </r>
    <r>
      <rPr>
        <sz val="11"/>
        <color rgb="FF000000"/>
        <rFont val="Calibri"/>
      </rPr>
      <t xml:space="preserve">
</t>
    </r>
    <r>
      <rPr>
        <sz val="11"/>
        <color rgb="FF000000"/>
        <rFont val="Calibri"/>
      </rPr>
      <t>-w /etc/passwd -p a -k passwd</t>
    </r>
    <r>
      <rPr>
        <sz val="11"/>
        <color rgb="FF000000"/>
        <rFont val="Calibri"/>
      </rPr>
      <t xml:space="preserve">
</t>
    </r>
    <r>
      <rPr>
        <sz val="11"/>
        <color rgb="FF000000"/>
        <rFont val="Calibri"/>
      </rPr>
      <t>-w /etc/shadow -p a -k shadow</t>
    </r>
    <r>
      <rPr>
        <sz val="11"/>
        <color rgb="FF000000"/>
        <rFont val="Calibri"/>
      </rPr>
      <t xml:space="preserve">
</t>
    </r>
    <r>
      <rPr>
        <sz val="11"/>
        <color rgb="FF000000"/>
        <rFont val="Calibri"/>
      </rPr>
      <t>-w /etc/group -p a -k group</t>
    </r>
    <r>
      <rPr>
        <sz val="11"/>
        <color rgb="FF000000"/>
        <rFont val="Calibri"/>
      </rPr>
      <t xml:space="preserve">
</t>
    </r>
    <r>
      <rPr>
        <sz val="11"/>
        <color rgb="FF000000"/>
        <rFont val="Calibri"/>
      </rPr>
      <t>-w /etc/gshadow -p a -k gshadow</t>
    </r>
    <r>
      <rPr>
        <sz val="11"/>
        <color rgb="FF000000"/>
        <rFont val="Calibri"/>
      </rPr>
      <t xml:space="preserve">
</t>
    </r>
    <r>
      <rPr>
        <sz val="11"/>
        <color rgb="FF000000"/>
        <rFont val="Calibri"/>
      </rPr>
      <t>Restart the auditd service.</t>
    </r>
  </si>
  <si>
    <r>
      <rPr>
        <sz val="11"/>
        <color rgb="FF000000"/>
        <rFont val="Calibri"/>
      </rPr>
      <t>If the system is not configured to audit certain activities and write them to an audit log, it is more difficult to detect and track system compromises, and damages incurred during a system compromise.</t>
    </r>
  </si>
  <si>
    <r>
      <rPr>
        <sz val="11"/>
        <color rgb="FF000000"/>
        <rFont val="Calibri"/>
      </rPr>
      <t>Determine if execution of the useradd and groupadd executable are audited.</t>
    </r>
    <r>
      <rPr>
        <sz val="11"/>
        <color rgb="FF000000"/>
        <rFont val="Calibri"/>
      </rPr>
      <t xml:space="preserve">
</t>
    </r>
    <r>
      <rPr>
        <sz val="11"/>
        <color rgb="FF000000"/>
        <rFont val="Calibri"/>
      </rPr>
      <t># auditctl -l | egrep '(useradd|groupadd)'</t>
    </r>
    <r>
      <rPr>
        <sz val="11"/>
        <color rgb="FF000000"/>
        <rFont val="Calibri"/>
      </rPr>
      <t xml:space="preserve">
</t>
    </r>
    <r>
      <rPr>
        <sz val="11"/>
        <color rgb="FF000000"/>
        <rFont val="Calibri"/>
      </rPr>
      <t>If either useradd or groupadd are not listed with a permissions filter of at least 'x', this is a finding.</t>
    </r>
    <r>
      <rPr>
        <sz val="11"/>
        <color rgb="FF000000"/>
        <rFont val="Calibri"/>
      </rPr>
      <t xml:space="preserve">
</t>
    </r>
    <r>
      <rPr>
        <sz val="11"/>
        <color rgb="FF000000"/>
        <rFont val="Calibri"/>
      </rPr>
      <t>Determine if /etc/passwd, /etc/shadow, /etc/group, and /etc/gshadow are audited for appending.</t>
    </r>
    <r>
      <rPr>
        <sz val="11"/>
        <color rgb="FF000000"/>
        <rFont val="Calibri"/>
      </rPr>
      <t xml:space="preserve">
</t>
    </r>
    <r>
      <rPr>
        <sz val="11"/>
        <color rgb="FF000000"/>
        <rFont val="Calibri"/>
      </rPr>
      <t># auditctl -l | egrep '(/etc/passwd|/etc/shadow|/etc/group|/etc/gshadow)'</t>
    </r>
    <r>
      <rPr>
        <sz val="11"/>
        <color rgb="FF000000"/>
        <rFont val="Calibri"/>
      </rPr>
      <t xml:space="preserve">
</t>
    </r>
    <r>
      <rPr>
        <sz val="11"/>
        <color rgb="FF000000"/>
        <rFont val="Calibri"/>
      </rPr>
      <t>If any of these are not listed with a permissions filter of at least 'a', this is a finding.</t>
    </r>
  </si>
  <si>
    <t>V-22377</t>
  </si>
  <si>
    <r>
      <rPr>
        <sz val="11"/>
        <rFont val="Calibri"/>
      </rPr>
      <t>The audit system must be configured to audit account modification.</t>
    </r>
  </si>
  <si>
    <r>
      <rPr>
        <sz val="11"/>
        <color rgb="FF000000"/>
        <rFont val="Calibri"/>
      </rPr>
      <t>Configure execute auditing of the usermod and groupmod executables.  Add the following to the audit.rules file:</t>
    </r>
    <r>
      <rPr>
        <sz val="11"/>
        <color rgb="FF000000"/>
        <rFont val="Calibri"/>
      </rPr>
      <t xml:space="preserve">
</t>
    </r>
    <r>
      <rPr>
        <sz val="11"/>
        <color rgb="FF000000"/>
        <rFont val="Calibri"/>
      </rPr>
      <t>-w /usr/sbin/usermod -p x -k usermod</t>
    </r>
    <r>
      <rPr>
        <sz val="11"/>
        <color rgb="FF000000"/>
        <rFont val="Calibri"/>
      </rPr>
      <t xml:space="preserve">
</t>
    </r>
    <r>
      <rPr>
        <sz val="11"/>
        <color rgb="FF000000"/>
        <rFont val="Calibri"/>
      </rPr>
      <t>-w /usr/sbin/groupmod -p x -k groupmod</t>
    </r>
    <r>
      <rPr>
        <sz val="11"/>
        <color rgb="FF000000"/>
        <rFont val="Calibri"/>
      </rPr>
      <t xml:space="preserve">
</t>
    </r>
    <r>
      <rPr>
        <sz val="11"/>
        <color rgb="FF000000"/>
        <rFont val="Calibri"/>
      </rPr>
      <t>Configure append auditing of the passwd, shadow, group, and gshadow files.  Add the following to the audit.rules file:</t>
    </r>
    <r>
      <rPr>
        <sz val="11"/>
        <color rgb="FF000000"/>
        <rFont val="Calibri"/>
      </rPr>
      <t xml:space="preserve">
</t>
    </r>
    <r>
      <rPr>
        <sz val="11"/>
        <color rgb="FF000000"/>
        <rFont val="Calibri"/>
      </rPr>
      <t>-w /etc/passwd -p w -k passwd</t>
    </r>
    <r>
      <rPr>
        <sz val="11"/>
        <color rgb="FF000000"/>
        <rFont val="Calibri"/>
      </rPr>
      <t xml:space="preserve">
</t>
    </r>
    <r>
      <rPr>
        <sz val="11"/>
        <color rgb="FF000000"/>
        <rFont val="Calibri"/>
      </rPr>
      <t>-w /etc/shadow -p w -k shadow</t>
    </r>
    <r>
      <rPr>
        <sz val="11"/>
        <color rgb="FF000000"/>
        <rFont val="Calibri"/>
      </rPr>
      <t xml:space="preserve">
</t>
    </r>
    <r>
      <rPr>
        <sz val="11"/>
        <color rgb="FF000000"/>
        <rFont val="Calibri"/>
      </rPr>
      <t>-w /etc/group -p w -k group</t>
    </r>
    <r>
      <rPr>
        <sz val="11"/>
        <color rgb="FF000000"/>
        <rFont val="Calibri"/>
      </rPr>
      <t xml:space="preserve">
</t>
    </r>
    <r>
      <rPr>
        <sz val="11"/>
        <color rgb="FF000000"/>
        <rFont val="Calibri"/>
      </rPr>
      <t>-w /etc/gshadow -p w -k gshadow</t>
    </r>
    <r>
      <rPr>
        <sz val="11"/>
        <color rgb="FF000000"/>
        <rFont val="Calibri"/>
      </rPr>
      <t xml:space="preserve">
</t>
    </r>
    <r>
      <rPr>
        <sz val="11"/>
        <color rgb="FF000000"/>
        <rFont val="Calibri"/>
      </rPr>
      <t>Restart the auditd service.</t>
    </r>
  </si>
  <si>
    <r>
      <rPr>
        <sz val="11"/>
        <color rgb="FF000000"/>
        <rFont val="Calibri"/>
      </rPr>
      <t>Determine if execution of the usermod and groupmod executable are audited.</t>
    </r>
    <r>
      <rPr>
        <sz val="11"/>
        <color rgb="FF000000"/>
        <rFont val="Calibri"/>
      </rPr>
      <t xml:space="preserve">
</t>
    </r>
    <r>
      <rPr>
        <sz val="11"/>
        <color rgb="FF000000"/>
        <rFont val="Calibri"/>
      </rPr>
      <t># auditctl -l | egrep '(usermod|groupmod)'</t>
    </r>
    <r>
      <rPr>
        <sz val="11"/>
        <color rgb="FF000000"/>
        <rFont val="Calibri"/>
      </rPr>
      <t xml:space="preserve">
</t>
    </r>
    <r>
      <rPr>
        <sz val="11"/>
        <color rgb="FF000000"/>
        <rFont val="Calibri"/>
      </rPr>
      <t>If either useradd or groupadd are not listed with a permissions filter of at least 'w', this is a finding.</t>
    </r>
    <r>
      <rPr>
        <sz val="11"/>
        <color rgb="FF000000"/>
        <rFont val="Calibri"/>
      </rPr>
      <t xml:space="preserve">
</t>
    </r>
    <r>
      <rPr>
        <sz val="11"/>
        <color rgb="FF000000"/>
        <rFont val="Calibri"/>
      </rPr>
      <t>Determine if /etc/passwd, /etc/shadow, /etc/group, and /etc/gshadow are audited for writing.</t>
    </r>
    <r>
      <rPr>
        <sz val="11"/>
        <color rgb="FF000000"/>
        <rFont val="Calibri"/>
      </rPr>
      <t xml:space="preserve">
</t>
    </r>
    <r>
      <rPr>
        <sz val="11"/>
        <color rgb="FF000000"/>
        <rFont val="Calibri"/>
      </rPr>
      <t># auditctl -l | egrep '(/etc/passwd|/etc/shadow|/etc/group|/etc/gshadow)'</t>
    </r>
    <r>
      <rPr>
        <sz val="11"/>
        <color rgb="FF000000"/>
        <rFont val="Calibri"/>
      </rPr>
      <t xml:space="preserve">
</t>
    </r>
    <r>
      <rPr>
        <sz val="11"/>
        <color rgb="FF000000"/>
        <rFont val="Calibri"/>
      </rPr>
      <t>If any of these are not listed with a permissions filter of at least 'w', this is a finding.</t>
    </r>
  </si>
  <si>
    <t>V-22378</t>
  </si>
  <si>
    <r>
      <rPr>
        <sz val="11"/>
        <rFont val="Calibri"/>
      </rPr>
      <t>The audit system must be configured to audit account disabling.</t>
    </r>
  </si>
  <si>
    <r>
      <rPr>
        <sz val="11"/>
        <color rgb="FF000000"/>
        <rFont val="Calibri"/>
      </rPr>
      <t>Configure execute auditing of the passwd executable.  Add the following to the audit.rules file:</t>
    </r>
    <r>
      <rPr>
        <sz val="11"/>
        <color rgb="FF000000"/>
        <rFont val="Calibri"/>
      </rPr>
      <t xml:space="preserve">
</t>
    </r>
    <r>
      <rPr>
        <sz val="11"/>
        <color rgb="FF000000"/>
        <rFont val="Calibri"/>
      </rPr>
      <t>-w /usr/bin/passwd -p x -k passwd</t>
    </r>
    <r>
      <rPr>
        <sz val="11"/>
        <color rgb="FF000000"/>
        <rFont val="Calibri"/>
      </rPr>
      <t xml:space="preserve">
</t>
    </r>
    <r>
      <rPr>
        <sz val="11"/>
        <color rgb="FF000000"/>
        <rFont val="Calibri"/>
      </rPr>
      <t>Restart the auditd service.</t>
    </r>
  </si>
  <si>
    <r>
      <rPr>
        <sz val="11"/>
        <color rgb="FF000000"/>
        <rFont val="Calibri"/>
      </rPr>
      <t>Determine if execution of the passwd executable is audited.</t>
    </r>
    <r>
      <rPr>
        <sz val="11"/>
        <color rgb="FF000000"/>
        <rFont val="Calibri"/>
      </rPr>
      <t xml:space="preserve">
</t>
    </r>
    <r>
      <rPr>
        <sz val="11"/>
        <color rgb="FF000000"/>
        <rFont val="Calibri"/>
      </rPr>
      <t># auditctl -l | grep /usr/bin/passwd</t>
    </r>
    <r>
      <rPr>
        <sz val="11"/>
        <color rgb="FF000000"/>
        <rFont val="Calibri"/>
      </rPr>
      <t xml:space="preserve">
</t>
    </r>
    <r>
      <rPr>
        <sz val="11"/>
        <color rgb="FF000000"/>
        <rFont val="Calibri"/>
      </rPr>
      <t>If passwd is not listed with a permissions filter of at least 'x', this is a finding.</t>
    </r>
  </si>
  <si>
    <t>V-22382</t>
  </si>
  <si>
    <r>
      <rPr>
        <sz val="11"/>
        <rFont val="Calibri"/>
      </rPr>
      <t>The audit system must be configured to audit account termination.</t>
    </r>
  </si>
  <si>
    <r>
      <rPr>
        <sz val="11"/>
        <color rgb="FF000000"/>
        <rFont val="Calibri"/>
      </rPr>
      <t>Configure execute auditing of the userdel and groupdel executables. Add the following to the audit.rules file:</t>
    </r>
    <r>
      <rPr>
        <sz val="11"/>
        <color rgb="FF000000"/>
        <rFont val="Calibri"/>
      </rPr>
      <t xml:space="preserve">
</t>
    </r>
    <r>
      <rPr>
        <sz val="11"/>
        <color rgb="FF000000"/>
        <rFont val="Calibri"/>
      </rPr>
      <t xml:space="preserve">-w /usr/sbin/userdel -p x </t>
    </r>
    <r>
      <rPr>
        <sz val="11"/>
        <color rgb="FF000000"/>
        <rFont val="Calibri"/>
      </rPr>
      <t xml:space="preserve">
</t>
    </r>
    <r>
      <rPr>
        <sz val="11"/>
        <color rgb="FF000000"/>
        <rFont val="Calibri"/>
      </rPr>
      <t>-w /usr/sbin/groupdel -p x</t>
    </r>
    <r>
      <rPr>
        <sz val="11"/>
        <color rgb="FF000000"/>
        <rFont val="Calibri"/>
      </rPr>
      <t xml:space="preserve">
</t>
    </r>
    <r>
      <rPr>
        <sz val="11"/>
        <color rgb="FF000000"/>
        <rFont val="Calibri"/>
      </rPr>
      <t>Restart the auditd service.</t>
    </r>
  </si>
  <si>
    <r>
      <rPr>
        <sz val="11"/>
        <color rgb="FF000000"/>
        <rFont val="Calibri"/>
      </rPr>
      <t>Determine if execution of the userdel and groupdel executable are audited.</t>
    </r>
    <r>
      <rPr>
        <sz val="11"/>
        <color rgb="FF000000"/>
        <rFont val="Calibri"/>
      </rPr>
      <t xml:space="preserve">
</t>
    </r>
    <r>
      <rPr>
        <sz val="11"/>
        <color rgb="FF000000"/>
        <rFont val="Calibri"/>
      </rPr>
      <t># auditctl -l | egrep '(userdel|groupdel)'</t>
    </r>
    <r>
      <rPr>
        <sz val="11"/>
        <color rgb="FF000000"/>
        <rFont val="Calibri"/>
      </rPr>
      <t xml:space="preserve">
</t>
    </r>
    <r>
      <rPr>
        <sz val="11"/>
        <color rgb="FF000000"/>
        <rFont val="Calibri"/>
      </rPr>
      <t>If either userdel or groupdel are not listed with a permissions filter of at least 'x', this is a finding.</t>
    </r>
  </si>
  <si>
    <t>V-22383</t>
  </si>
  <si>
    <r>
      <rPr>
        <sz val="11"/>
        <rFont val="Calibri"/>
      </rPr>
      <t>The audit system must be configured to audit the loading and unloading of dynamic kernel modules.</t>
    </r>
  </si>
  <si>
    <r>
      <rPr>
        <sz val="11"/>
        <color rgb="FF000000"/>
        <rFont val="Calibri"/>
      </rPr>
      <t>The "-F arch=&lt;ARCH&gt;" restriction is required on dual-architecture systems (such as x86_64). On dual-architecture systems, two separate rules must exist - one for each architecture supported. Use the generic architectures "b32" and "b64" for specifying these rules.</t>
    </r>
    <r>
      <rPr>
        <sz val="11"/>
        <color rgb="FF000000"/>
        <rFont val="Calibri"/>
      </rPr>
      <t xml:space="preserve">
</t>
    </r>
    <r>
      <rPr>
        <sz val="11"/>
        <color rgb="FF000000"/>
        <rFont val="Calibri"/>
      </rPr>
      <t>On single architecture systems, the "-F arch=&lt;ARCH&gt;" restriction may be omitted, but if present must match either the architecture of the system or its corresponding generic architecture. The architecture of the system may be determined by running "uname -m". See the auditctl(8) manpage for additional details.</t>
    </r>
    <r>
      <rPr>
        <sz val="11"/>
        <color rgb="FF000000"/>
        <rFont val="Calibri"/>
      </rPr>
      <t xml:space="preserve">
</t>
    </r>
    <r>
      <rPr>
        <sz val="11"/>
        <color rgb="FF000000"/>
        <rFont val="Calibri"/>
      </rPr>
      <t>Any restrictions (such as with "-F") beyond those provided in the example rules are not in strict compliance with this requirement, and are a finding unless justified and documented appropriately.</t>
    </r>
    <r>
      <rPr>
        <sz val="11"/>
        <color rgb="FF000000"/>
        <rFont val="Calibri"/>
      </rPr>
      <t xml:space="preserve">
</t>
    </r>
    <r>
      <rPr>
        <sz val="11"/>
        <color rgb="FF000000"/>
        <rFont val="Calibri"/>
      </rPr>
      <t>The use of audit keys consistent with the provided example is encouraged to provide for uniform audit logs, however omitting the audit key or using an alternate audit key is not a finding.</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Configure auditing of the init_module syscalls.</t>
    </r>
    <r>
      <rPr>
        <sz val="11"/>
        <color rgb="FF000000"/>
        <rFont val="Calibri"/>
      </rPr>
      <t xml:space="preserve">
</t>
    </r>
    <r>
      <rPr>
        <sz val="11"/>
        <color rgb="FF000000"/>
        <rFont val="Calibri"/>
      </rPr>
      <t>Add the following to the "etc/audit/audit.rules" or "etc/audit.rules" file:</t>
    </r>
    <r>
      <rPr>
        <sz val="11"/>
        <color rgb="FF000000"/>
        <rFont val="Calibri"/>
      </rPr>
      <t xml:space="preserve">
</t>
    </r>
    <r>
      <rPr>
        <sz val="11"/>
        <color rgb="FF000000"/>
        <rFont val="Calibri"/>
      </rPr>
      <t>-a exit,always -S init_module</t>
    </r>
    <r>
      <rPr>
        <sz val="11"/>
        <color rgb="FF000000"/>
        <rFont val="Calibri"/>
      </rPr>
      <t xml:space="preserve">
</t>
    </r>
    <r>
      <rPr>
        <sz val="11"/>
        <color rgb="FF000000"/>
        <rFont val="Calibri"/>
      </rPr>
      <t>Restart the auditd service.</t>
    </r>
    <r>
      <rPr>
        <sz val="11"/>
        <color rgb="FF000000"/>
        <rFont val="Calibri"/>
      </rPr>
      <t xml:space="preserve">
</t>
    </r>
    <r>
      <rPr>
        <sz val="11"/>
        <color rgb="FF000000"/>
        <rFont val="Calibri"/>
      </rPr>
      <t># service auditd restart</t>
    </r>
  </si>
  <si>
    <r>
      <rPr>
        <sz val="11"/>
        <color rgb="FF000000"/>
        <rFont val="Calibri"/>
      </rPr>
      <t>Actions concerning dynamic kernel modules must be recorded as they are substantial events.  Dynamic kernel modules can increase the attack surface of a system.  A malicious kernel module can be used to substantially alter the functioning of a system, often with the purpose of hiding a compromise from the SA.</t>
    </r>
  </si>
  <si>
    <r>
      <rPr>
        <sz val="11"/>
        <color rgb="FF000000"/>
        <rFont val="Calibri"/>
      </rPr>
      <t>Determine if the init_module syscall is audited.</t>
    </r>
    <r>
      <rPr>
        <sz val="11"/>
        <color rgb="FF000000"/>
        <rFont val="Calibri"/>
      </rPr>
      <t xml:space="preserve">
</t>
    </r>
    <r>
      <rPr>
        <sz val="11"/>
        <color rgb="FF000000"/>
        <rFont val="Calibri"/>
      </rPr>
      <t># cat /etc/audit/audit.rules | grep -e "-a exit,always" | grep -i "init_module"</t>
    </r>
    <r>
      <rPr>
        <sz val="11"/>
        <color rgb="FF000000"/>
        <rFont val="Calibri"/>
      </rPr>
      <t xml:space="preserve">
</t>
    </r>
    <r>
      <rPr>
        <sz val="11"/>
        <color rgb="FF000000"/>
        <rFont val="Calibri"/>
      </rPr>
      <t>If the result does not contain "-S init_module", this is a finding.</t>
    </r>
  </si>
  <si>
    <t>V-22384</t>
  </si>
  <si>
    <r>
      <rPr>
        <sz val="11"/>
        <rFont val="Calibri"/>
      </rPr>
      <t>The cron.allow file must not have an extended ACL.</t>
    </r>
  </si>
  <si>
    <r>
      <rPr>
        <sz val="11"/>
        <color rgb="FF000000"/>
        <rFont val="Calibri"/>
      </rPr>
      <t>Remove the extended ACL from the file.</t>
    </r>
    <r>
      <rPr>
        <sz val="11"/>
        <color rgb="FF000000"/>
        <rFont val="Calibri"/>
      </rPr>
      <t xml:space="preserve">
</t>
    </r>
    <r>
      <rPr>
        <sz val="11"/>
        <color rgb="FF000000"/>
        <rFont val="Calibri"/>
      </rPr>
      <t># setfacl --remove-all /etc/cron.allow</t>
    </r>
  </si>
  <si>
    <r>
      <rPr>
        <sz val="11"/>
        <color rgb="FF000000"/>
        <rFont val="Calibri"/>
      </rPr>
      <t>A readable and/or writeable cron.allow file by other users than root could allow potential intruders and malicious users to use the file contents to help discern information, such as who is allowed to execute cron programs, which could be harmful to overall system and network security.</t>
    </r>
  </si>
  <si>
    <r>
      <rPr>
        <sz val="11"/>
        <color rgb="FF000000"/>
        <rFont val="Calibri"/>
      </rPr>
      <t>Check the permissions of the cron.allow file.</t>
    </r>
    <r>
      <rPr>
        <sz val="11"/>
        <color rgb="FF000000"/>
        <rFont val="Calibri"/>
      </rPr>
      <t xml:space="preserve">
</t>
    </r>
    <r>
      <rPr>
        <sz val="11"/>
        <color rgb="FF000000"/>
        <rFont val="Calibri"/>
      </rPr>
      <t># ls -l /etc/cron.allow</t>
    </r>
    <r>
      <rPr>
        <sz val="11"/>
        <color rgb="FF000000"/>
        <rFont val="Calibri"/>
      </rPr>
      <t xml:space="preserve">
</t>
    </r>
    <r>
      <rPr>
        <sz val="11"/>
        <color rgb="FF000000"/>
        <rFont val="Calibri"/>
      </rPr>
      <t>If the permissions include a '+', the file has an extended ACL. If the file has an extended ACL and it has not been documented with the IAO, this is a finding.</t>
    </r>
  </si>
  <si>
    <t>V-22385</t>
  </si>
  <si>
    <r>
      <rPr>
        <sz val="11"/>
        <rFont val="Calibri"/>
      </rPr>
      <t>Crontab files must be group-owned by root, cron, or the crontab creator</t>
    </r>
    <r>
      <rPr>
        <sz val="11"/>
        <color rgb="FF000000"/>
        <rFont val="Calibri"/>
      </rPr>
      <t>'</t>
    </r>
    <r>
      <rPr>
        <sz val="11"/>
        <color rgb="FF000000"/>
        <rFont val="Calibri"/>
      </rPr>
      <t>s primary group.</t>
    </r>
  </si>
  <si>
    <r>
      <rPr>
        <sz val="11"/>
        <color rgb="FF000000"/>
        <rFont val="Calibri"/>
      </rPr>
      <t>Change the group owner of the crontab file to root, cron, or the crontab's primary group.</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root [crontab file]</t>
    </r>
  </si>
  <si>
    <r>
      <rPr>
        <sz val="11"/>
        <color rgb="FF000000"/>
        <rFont val="Calibri"/>
      </rPr>
      <t>Check the group ownership of the crontab files.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/var/spool/cron</t>
    </r>
    <r>
      <rPr>
        <sz val="11"/>
        <color rgb="FF000000"/>
        <rFont val="Calibri"/>
      </rPr>
      <t xml:space="preserve">
</t>
    </r>
    <r>
      <rPr>
        <sz val="11"/>
        <color rgb="FF000000"/>
        <rFont val="Calibri"/>
      </rPr>
      <t># ls -lL /etc/cron.d /etc/crontab /etc/cron.daily /etc/cron.hourly /etc/cron.monthly /etc/cron.weekly</t>
    </r>
    <r>
      <rPr>
        <sz val="11"/>
        <color rgb="FF000000"/>
        <rFont val="Calibri"/>
      </rPr>
      <t xml:space="preserve">
</t>
    </r>
    <r>
      <rPr>
        <sz val="11"/>
        <color rgb="FF000000"/>
        <rFont val="Calibri"/>
      </rPr>
      <t xml:space="preserve">or </t>
    </r>
    <r>
      <rPr>
        <sz val="11"/>
        <color rgb="FF000000"/>
        <rFont val="Calibri"/>
      </rPr>
      <t xml:space="preserve">
</t>
    </r>
    <r>
      <rPr>
        <sz val="11"/>
        <color rgb="FF000000"/>
        <rFont val="Calibri"/>
      </rPr>
      <t># ls -lL /etc/cron*|grep -v deny</t>
    </r>
    <r>
      <rPr>
        <sz val="11"/>
        <color rgb="FF000000"/>
        <rFont val="Calibri"/>
      </rPr>
      <t xml:space="preserve">
</t>
    </r>
    <r>
      <rPr>
        <sz val="11"/>
        <color rgb="FF000000"/>
        <rFont val="Calibri"/>
      </rPr>
      <t>If the group owner is not root or the crontab owner's primary group, this is a finding.</t>
    </r>
  </si>
  <si>
    <t>V-22386</t>
  </si>
  <si>
    <r>
      <rPr>
        <sz val="11"/>
        <rFont val="Calibri"/>
      </rPr>
      <t>Crontab files must not have extended ACLs.</t>
    </r>
  </si>
  <si>
    <r>
      <rPr>
        <sz val="11"/>
        <color rgb="FF000000"/>
        <rFont val="Calibri"/>
      </rPr>
      <t>Remove the extended ACL from the file.</t>
    </r>
    <r>
      <rPr>
        <sz val="11"/>
        <color rgb="FF000000"/>
        <rFont val="Calibri"/>
      </rPr>
      <t xml:space="preserve">
</t>
    </r>
    <r>
      <rPr>
        <sz val="11"/>
        <color rgb="FF000000"/>
        <rFont val="Calibri"/>
      </rPr>
      <t># setfacl --remove-all [crontab file]</t>
    </r>
  </si>
  <si>
    <r>
      <rPr>
        <sz val="11"/>
        <color rgb="FF000000"/>
        <rFont val="Calibri"/>
      </rPr>
      <t>To protect the integrity of scheduled system jobs and to prevent malicious modification to these jobs, crontab files must be secured.  ACLs on crontab files may provide unauthorized access to the files.</t>
    </r>
  </si>
  <si>
    <r>
      <rPr>
        <sz val="11"/>
        <color rgb="FF000000"/>
        <rFont val="Calibri"/>
      </rPr>
      <t>Check the permissions of the crontab files.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/var/spool/cron</t>
    </r>
    <r>
      <rPr>
        <sz val="11"/>
        <color rgb="FF000000"/>
        <rFont val="Calibri"/>
      </rPr>
      <t xml:space="preserve">
</t>
    </r>
    <r>
      <rPr>
        <sz val="11"/>
        <color rgb="FF000000"/>
        <rFont val="Calibri"/>
      </rPr>
      <t># ls -lL /etc/cron.d /etc/crontab /etc/cron.daily /etc/cron.hourly /etc/cron.monthly /etc/cron.weekly</t>
    </r>
    <r>
      <rPr>
        <sz val="11"/>
        <color rgb="FF000000"/>
        <rFont val="Calibri"/>
      </rPr>
      <t xml:space="preserve">
</t>
    </r>
    <r>
      <rPr>
        <sz val="11"/>
        <color rgb="FF000000"/>
        <rFont val="Calibri"/>
      </rPr>
      <t xml:space="preserve">or </t>
    </r>
    <r>
      <rPr>
        <sz val="11"/>
        <color rgb="FF000000"/>
        <rFont val="Calibri"/>
      </rPr>
      <t xml:space="preserve">
</t>
    </r>
    <r>
      <rPr>
        <sz val="11"/>
        <color rgb="FF000000"/>
        <rFont val="Calibri"/>
      </rPr>
      <t># ls -lL /etc/cron*|grep -v deny</t>
    </r>
    <r>
      <rPr>
        <sz val="11"/>
        <color rgb="FF000000"/>
        <rFont val="Calibri"/>
      </rPr>
      <t xml:space="preserve">
</t>
    </r>
    <r>
      <rPr>
        <sz val="11"/>
        <color rgb="FF000000"/>
        <rFont val="Calibri"/>
      </rPr>
      <t>If the permissions include a '+', the file has an extended ACL. If the file has an extended ACL and it has not been documented with the IAO, this is a finding.</t>
    </r>
  </si>
  <si>
    <t>V-22387</t>
  </si>
  <si>
    <r>
      <rPr>
        <sz val="11"/>
        <rFont val="Calibri"/>
      </rPr>
      <t>Cron and crontab directories must not have extended ACLs.</t>
    </r>
  </si>
  <si>
    <r>
      <rPr>
        <sz val="11"/>
        <color rgb="FF000000"/>
        <rFont val="Calibri"/>
      </rPr>
      <t>Remove the extended ACL from the directory.</t>
    </r>
    <r>
      <rPr>
        <sz val="11"/>
        <color rgb="FF000000"/>
        <rFont val="Calibri"/>
      </rPr>
      <t xml:space="preserve">
</t>
    </r>
    <r>
      <rPr>
        <sz val="11"/>
        <color rgb="FF000000"/>
        <rFont val="Calibri"/>
      </rPr>
      <t># setfacl --remove-all &lt;crontab directory&gt;</t>
    </r>
  </si>
  <si>
    <r>
      <rPr>
        <sz val="11"/>
        <color rgb="FF000000"/>
        <rFont val="Calibri"/>
      </rPr>
      <t>To protect the integrity of scheduled system jobs and to prevent malicious modification to these jobs, crontab files must be secured.  ACLs on cron and crontab directories may provide unauthorized access to these directories.  Unauthorized modifications to these directories or their contents may result in the addition of unauthorized cron jobs or deny service to authorized cron jobs.</t>
    </r>
  </si>
  <si>
    <r>
      <rPr>
        <sz val="11"/>
        <color rgb="FF000000"/>
        <rFont val="Calibri"/>
      </rPr>
      <t>Check the permissions of the crontab directories.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-ld /var/spool/cron</t>
    </r>
    <r>
      <rPr>
        <sz val="11"/>
        <color rgb="FF000000"/>
        <rFont val="Calibri"/>
      </rPr>
      <t xml:space="preserve">
</t>
    </r>
    <r>
      <rPr>
        <sz val="11"/>
        <color rgb="FF000000"/>
        <rFont val="Calibri"/>
      </rPr>
      <t># ls -ld /etc/cron.d /etc/crontab /etc/cron.daily /etc/cron.hourly /etc/cron.monthly /etc/cron.weekly</t>
    </r>
    <r>
      <rPr>
        <sz val="11"/>
        <color rgb="FF000000"/>
        <rFont val="Calibri"/>
      </rPr>
      <t xml:space="preserve">
</t>
    </r>
    <r>
      <rPr>
        <sz val="11"/>
        <color rgb="FF000000"/>
        <rFont val="Calibri"/>
      </rPr>
      <t xml:space="preserve">or </t>
    </r>
    <r>
      <rPr>
        <sz val="11"/>
        <color rgb="FF000000"/>
        <rFont val="Calibri"/>
      </rPr>
      <t xml:space="preserve">
</t>
    </r>
    <r>
      <rPr>
        <sz val="11"/>
        <color rgb="FF000000"/>
        <rFont val="Calibri"/>
      </rPr>
      <t># ls -ld /etc/cron*|grep -v deny</t>
    </r>
    <r>
      <rPr>
        <sz val="11"/>
        <color rgb="FF000000"/>
        <rFont val="Calibri"/>
      </rPr>
      <t xml:space="preserve">
</t>
    </r>
    <r>
      <rPr>
        <sz val="11"/>
        <color rgb="FF000000"/>
        <rFont val="Calibri"/>
      </rPr>
      <t>If the permissions include a '+' the directory has an extended ACL. If the file has an extended ACL and it has not been documented with the IAO, this is a finding.</t>
    </r>
  </si>
  <si>
    <t>V-22388</t>
  </si>
  <si>
    <r>
      <rPr>
        <sz val="11"/>
        <rFont val="Calibri"/>
      </rPr>
      <t>The cron log files must not have extended ACLs.</t>
    </r>
  </si>
  <si>
    <r>
      <rPr>
        <sz val="11"/>
        <color rgb="FF000000"/>
        <rFont val="Calibri"/>
      </rPr>
      <t>Remove the extended ACL from the file.</t>
    </r>
    <r>
      <rPr>
        <sz val="11"/>
        <color rgb="FF000000"/>
        <rFont val="Calibri"/>
      </rPr>
      <t xml:space="preserve">
</t>
    </r>
    <r>
      <rPr>
        <sz val="11"/>
        <color rgb="FF000000"/>
        <rFont val="Calibri"/>
      </rPr>
      <t># setfacl --remove-all /var/log/cron</t>
    </r>
  </si>
  <si>
    <r>
      <rPr>
        <sz val="11"/>
        <color rgb="FF000000"/>
        <rFont val="Calibri"/>
      </rPr>
      <t>Check the permissions of the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Depending on what system is used for log processing either /etc/syslog.conf or /etc/rsyslog.conf will be the logging configuration file. Check the configured cron log file found in the cron entry in /etc/syslog.conf or /etc/rsyslog.conf(normally /var/log/cron).</t>
    </r>
    <r>
      <rPr>
        <sz val="11"/>
        <color rgb="FF000000"/>
        <rFont val="Calibri"/>
      </rPr>
      <t xml:space="preserve">
</t>
    </r>
    <r>
      <rPr>
        <sz val="11"/>
        <color rgb="FF000000"/>
        <rFont val="Calibri"/>
      </rPr>
      <t xml:space="preserve"># grep cron /etc/syslog.conf </t>
    </r>
    <r>
      <rPr>
        <sz val="11"/>
        <color rgb="FF000000"/>
        <rFont val="Calibri"/>
      </rPr>
      <t xml:space="preserve">
</t>
    </r>
    <r>
      <rPr>
        <sz val="11"/>
        <color rgb="FF000000"/>
        <rFont val="Calibri"/>
      </rPr>
      <t xml:space="preserve">Or: </t>
    </r>
    <r>
      <rPr>
        <sz val="11"/>
        <color rgb="FF000000"/>
        <rFont val="Calibri"/>
      </rPr>
      <t xml:space="preserve">
</t>
    </r>
    <r>
      <rPr>
        <sz val="11"/>
        <color rgb="FF000000"/>
        <rFont val="Calibri"/>
      </rPr>
      <t># grep cron /etc/rsyslog.conf</t>
    </r>
    <r>
      <rPr>
        <sz val="11"/>
        <color rgb="FF000000"/>
        <rFont val="Calibri"/>
      </rPr>
      <t xml:space="preserve">
</t>
    </r>
    <r>
      <rPr>
        <sz val="11"/>
        <color rgb="FF000000"/>
        <rFont val="Calibri"/>
      </rPr>
      <t># ls -lL /var/log/cron</t>
    </r>
    <r>
      <rPr>
        <sz val="11"/>
        <color rgb="FF000000"/>
        <rFont val="Calibri"/>
      </rPr>
      <t xml:space="preserve">
</t>
    </r>
    <r>
      <rPr>
        <sz val="11"/>
        <color rgb="FF000000"/>
        <rFont val="Calibri"/>
      </rPr>
      <t>If the permissions include a '+', the file has an extended ACL. If the file has an extended ACL and it has not been documented with the IAO, this is a finding.</t>
    </r>
  </si>
  <si>
    <t>V-22389</t>
  </si>
  <si>
    <r>
      <rPr>
        <sz val="11"/>
        <rFont val="Calibri"/>
      </rPr>
      <t>The cron.deny file must not have an extended ACL.</t>
    </r>
  </si>
  <si>
    <r>
      <rPr>
        <sz val="11"/>
        <color rgb="FF000000"/>
        <rFont val="Calibri"/>
      </rPr>
      <t>Remove the extended ACL from the file.</t>
    </r>
    <r>
      <rPr>
        <sz val="11"/>
        <color rgb="FF000000"/>
        <rFont val="Calibri"/>
      </rPr>
      <t xml:space="preserve">
</t>
    </r>
    <r>
      <rPr>
        <sz val="11"/>
        <color rgb="FF000000"/>
        <rFont val="Calibri"/>
      </rPr>
      <t># setfacl --remove-all /etc/cron.deny</t>
    </r>
  </si>
  <si>
    <r>
      <rPr>
        <sz val="11"/>
        <color rgb="FF000000"/>
        <rFont val="Calibri"/>
      </rPr>
      <t>If there are excessive file permissions for the cron.deny file, sensitive information could be viewed or edited by unauthorized users.</t>
    </r>
  </si>
  <si>
    <r>
      <rPr>
        <sz val="11"/>
        <color rgb="FF000000"/>
        <rFont val="Calibri"/>
      </rPr>
      <t>Check the permissions of the file.</t>
    </r>
    <r>
      <rPr>
        <sz val="11"/>
        <color rgb="FF000000"/>
        <rFont val="Calibri"/>
      </rPr>
      <t xml:space="preserve">
</t>
    </r>
    <r>
      <rPr>
        <sz val="11"/>
        <color rgb="FF000000"/>
        <rFont val="Calibri"/>
      </rPr>
      <t># ls -lL /etc/cron.deny</t>
    </r>
    <r>
      <rPr>
        <sz val="11"/>
        <color rgb="FF000000"/>
        <rFont val="Calibri"/>
      </rPr>
      <t xml:space="preserve">
</t>
    </r>
    <r>
      <rPr>
        <sz val="11"/>
        <color rgb="FF000000"/>
        <rFont val="Calibri"/>
      </rPr>
      <t>If the permissions include a '+', the file has an extended ACL. If the file has an extended ACL and it has not been documented with the IAO, this is a finding.</t>
    </r>
  </si>
  <si>
    <t>V-22390</t>
  </si>
  <si>
    <r>
      <rPr>
        <sz val="11"/>
        <rFont val="Calibri"/>
      </rPr>
      <t>The at.allow file must not have an extended ACL.</t>
    </r>
  </si>
  <si>
    <r>
      <rPr>
        <sz val="11"/>
        <color rgb="FF000000"/>
        <rFont val="Calibri"/>
      </rPr>
      <t>Remove the extended ACL from the file.</t>
    </r>
    <r>
      <rPr>
        <sz val="11"/>
        <color rgb="FF000000"/>
        <rFont val="Calibri"/>
      </rPr>
      <t xml:space="preserve">
</t>
    </r>
    <r>
      <rPr>
        <sz val="11"/>
        <color rgb="FF000000"/>
        <rFont val="Calibri"/>
      </rPr>
      <t># setfacl --remove-all /etc/at.allow</t>
    </r>
  </si>
  <si>
    <r>
      <rPr>
        <sz val="11"/>
        <color rgb="FF000000"/>
        <rFont val="Calibri"/>
      </rPr>
      <t>File system extended ACLs provide access to files beyond what is allowed by the mode numbers of the files.  Unauthorized modification of the at.allow file could result in Denial of Service to authorized "at" users and the granting of the ability to run "at" jobs to unauthorized users.</t>
    </r>
  </si>
  <si>
    <r>
      <rPr>
        <sz val="11"/>
        <color rgb="FF000000"/>
        <rFont val="Calibri"/>
      </rPr>
      <t>Check the permissions of the file.</t>
    </r>
    <r>
      <rPr>
        <sz val="11"/>
        <color rgb="FF000000"/>
        <rFont val="Calibri"/>
      </rPr>
      <t xml:space="preserve">
</t>
    </r>
    <r>
      <rPr>
        <sz val="11"/>
        <color rgb="FF000000"/>
        <rFont val="Calibri"/>
      </rPr>
      <t># ls -lL /etc/at.allow</t>
    </r>
    <r>
      <rPr>
        <sz val="11"/>
        <color rgb="FF000000"/>
        <rFont val="Calibri"/>
      </rPr>
      <t xml:space="preserve">
</t>
    </r>
    <r>
      <rPr>
        <sz val="11"/>
        <color rgb="FF000000"/>
        <rFont val="Calibri"/>
      </rPr>
      <t>If the permissions include a '+', the file has an extended ACL. If the file has an extended ACL and it has not been documented with the IAO, this is a finding.</t>
    </r>
  </si>
  <si>
    <t>V-22391</t>
  </si>
  <si>
    <r>
      <rPr>
        <sz val="11"/>
        <rFont val="Calibri"/>
      </rPr>
      <t>The cron.allow file must be group-owned by root, bin, sys, or cron.</t>
    </r>
  </si>
  <si>
    <r>
      <rPr>
        <sz val="11"/>
        <color rgb="FF000000"/>
        <rFont val="Calibri"/>
      </rPr>
      <t>Change the group ownership of the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root /etc/cron.allow</t>
    </r>
  </si>
  <si>
    <r>
      <rPr>
        <sz val="11"/>
        <color rgb="FF000000"/>
        <rFont val="Calibri"/>
      </rPr>
      <t>If the group of the cron.allow is not set to root, bin, sys, or cron, the possibility exists for an unauthorized user to view or edit the list of users permitted to use cron.  Unauthorized modification of this file could cause Denial of Service to authorized cron users or provide unauthorized users with the ability to run cron jobs.</t>
    </r>
  </si>
  <si>
    <r>
      <rPr>
        <sz val="11"/>
        <color rgb="FF000000"/>
        <rFont val="Calibri"/>
      </rPr>
      <t>Check the group ownership of the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/etc/cron.allow</t>
    </r>
    <r>
      <rPr>
        <sz val="11"/>
        <color rgb="FF000000"/>
        <rFont val="Calibri"/>
      </rPr>
      <t xml:space="preserve">
</t>
    </r>
    <r>
      <rPr>
        <sz val="11"/>
        <color rgb="FF000000"/>
        <rFont val="Calibri"/>
      </rPr>
      <t>If the file exists and is not group-owned by root, bin, sys or cron, this is a finding.</t>
    </r>
  </si>
  <si>
    <t>V-22392</t>
  </si>
  <si>
    <r>
      <rPr>
        <sz val="11"/>
        <rFont val="Calibri"/>
      </rPr>
      <t>The at.deny file must have mode 0600 or less permissive.</t>
    </r>
  </si>
  <si>
    <r>
      <rPr>
        <sz val="11"/>
        <color rgb="FF000000"/>
        <rFont val="Calibri"/>
      </rPr>
      <t>Change the mode of the file.</t>
    </r>
    <r>
      <rPr>
        <sz val="11"/>
        <color rgb="FF000000"/>
        <rFont val="Calibri"/>
      </rPr>
      <t xml:space="preserve">
</t>
    </r>
    <r>
      <rPr>
        <sz val="11"/>
        <color rgb="FF000000"/>
        <rFont val="Calibri"/>
      </rPr>
      <t># chmod 0600 /etc/at.deny</t>
    </r>
  </si>
  <si>
    <r>
      <rPr>
        <sz val="11"/>
        <color rgb="FF000000"/>
        <rFont val="Calibri"/>
      </rPr>
      <t>The "at" daemon control files restrict access to scheduled job manipulation and must be protected.  Unauthorized modification of the at.deny file could result in Denial of Service to authorized "at" users or provide unauthorized users with the ability to run "at" jobs.</t>
    </r>
  </si>
  <si>
    <r>
      <rPr>
        <sz val="11"/>
        <color rgb="FF000000"/>
        <rFont val="Calibri"/>
      </rPr>
      <t>Check the permissions of the file.</t>
    </r>
    <r>
      <rPr>
        <sz val="11"/>
        <color rgb="FF000000"/>
        <rFont val="Calibri"/>
      </rPr>
      <t xml:space="preserve">
</t>
    </r>
    <r>
      <rPr>
        <sz val="11"/>
        <color rgb="FF000000"/>
        <rFont val="Calibri"/>
      </rPr>
      <t># ls -lL /etc/at.deny</t>
    </r>
    <r>
      <rPr>
        <sz val="11"/>
        <color rgb="FF000000"/>
        <rFont val="Calibri"/>
      </rPr>
      <t xml:space="preserve">
</t>
    </r>
    <r>
      <rPr>
        <sz val="11"/>
        <color rgb="FF000000"/>
        <rFont val="Calibri"/>
      </rPr>
      <t>If the file has a mode more permissive than 0600, this is a finding.</t>
    </r>
  </si>
  <si>
    <t>V-22393</t>
  </si>
  <si>
    <r>
      <rPr>
        <sz val="11"/>
        <rFont val="Calibri"/>
      </rPr>
      <t>The at.deny file must not have an extended ACL.</t>
    </r>
  </si>
  <si>
    <r>
      <rPr>
        <sz val="11"/>
        <color rgb="FF000000"/>
        <rFont val="Calibri"/>
      </rPr>
      <t>Remove the extended ACL from the file.</t>
    </r>
    <r>
      <rPr>
        <sz val="11"/>
        <color rgb="FF000000"/>
        <rFont val="Calibri"/>
      </rPr>
      <t xml:space="preserve">
</t>
    </r>
    <r>
      <rPr>
        <sz val="11"/>
        <color rgb="FF000000"/>
        <rFont val="Calibri"/>
      </rPr>
      <t># setfacl --remove-all /etc/at.deny</t>
    </r>
  </si>
  <si>
    <r>
      <rPr>
        <sz val="11"/>
        <color rgb="FF000000"/>
        <rFont val="Calibri"/>
      </rPr>
      <t>Check the permissions of the file.</t>
    </r>
    <r>
      <rPr>
        <sz val="11"/>
        <color rgb="FF000000"/>
        <rFont val="Calibri"/>
      </rPr>
      <t xml:space="preserve">
</t>
    </r>
    <r>
      <rPr>
        <sz val="11"/>
        <color rgb="FF000000"/>
        <rFont val="Calibri"/>
      </rPr>
      <t># ls -lL /etc/at.deny</t>
    </r>
    <r>
      <rPr>
        <sz val="11"/>
        <color rgb="FF000000"/>
        <rFont val="Calibri"/>
      </rPr>
      <t xml:space="preserve">
</t>
    </r>
    <r>
      <rPr>
        <sz val="11"/>
        <color rgb="FF000000"/>
        <rFont val="Calibri"/>
      </rPr>
      <t>If the permissions include a '+', the file has an extended ACL. If the file has an extended ACL and it has not been documented with the IAO, this is a finding.</t>
    </r>
  </si>
  <si>
    <t>V-22394</t>
  </si>
  <si>
    <r>
      <rPr>
        <sz val="11"/>
        <rFont val="Calibri"/>
      </rPr>
      <t>The cron.deny file must be group-owned by root, bin, or sys.</t>
    </r>
  </si>
  <si>
    <r>
      <rPr>
        <sz val="11"/>
        <color rgb="FF000000"/>
        <rFont val="Calibri"/>
      </rPr>
      <t>Change the group ownership of the file.</t>
    </r>
    <r>
      <rPr>
        <sz val="11"/>
        <color rgb="FF000000"/>
        <rFont val="Calibri"/>
      </rPr>
      <t xml:space="preserve">
</t>
    </r>
    <r>
      <rPr>
        <sz val="11"/>
        <color rgb="FF000000"/>
        <rFont val="Calibri"/>
      </rPr>
      <t># chgrp root /etc/cron.deny</t>
    </r>
  </si>
  <si>
    <r>
      <rPr>
        <sz val="11"/>
        <color rgb="FF000000"/>
        <rFont val="Calibri"/>
      </rPr>
      <t>Cron daemon control files restrict the scheduling of automated tasks and must be protected.  Unauthorized modification of the cron.deny file could result in Denial of Service to authorized cron users or could provide unauthorized users with the ability to run cron jobs.</t>
    </r>
  </si>
  <si>
    <r>
      <rPr>
        <sz val="11"/>
        <color rgb="FF000000"/>
        <rFont val="Calibri"/>
      </rPr>
      <t>Check the group ownership of the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/etc/cron.deny</t>
    </r>
    <r>
      <rPr>
        <sz val="11"/>
        <color rgb="FF000000"/>
        <rFont val="Calibri"/>
      </rPr>
      <t xml:space="preserve">
</t>
    </r>
    <r>
      <rPr>
        <sz val="11"/>
        <color rgb="FF000000"/>
        <rFont val="Calibri"/>
      </rPr>
      <t>If the file is not group-owned by root, bin, or sys, this is a finding.</t>
    </r>
  </si>
  <si>
    <t>V-22395</t>
  </si>
  <si>
    <r>
      <rPr>
        <sz val="11"/>
        <rFont val="Calibri"/>
      </rPr>
      <t xml:space="preserve">The </t>
    </r>
    <r>
      <rPr>
        <sz val="11"/>
        <color rgb="FF000000"/>
        <rFont val="Calibri"/>
      </rPr>
      <t>"</t>
    </r>
    <r>
      <rPr>
        <b/>
        <sz val="11"/>
        <color rgb="FF000000"/>
        <rFont val="Calibri"/>
      </rPr>
      <t>at</t>
    </r>
    <r>
      <rPr>
        <sz val="11"/>
        <color rgb="FF000000"/>
        <rFont val="Calibri"/>
      </rPr>
      <t>"</t>
    </r>
    <r>
      <rPr>
        <sz val="11"/>
        <color rgb="FF000000"/>
        <rFont val="Calibri"/>
      </rPr>
      <t xml:space="preserve"> directory must not have an extended ACL.</t>
    </r>
  </si>
  <si>
    <r>
      <rPr>
        <sz val="11"/>
        <color rgb="FF000000"/>
        <rFont val="Calibri"/>
      </rPr>
      <t>Remove the extended ACL from the directory.</t>
    </r>
    <r>
      <rPr>
        <sz val="11"/>
        <color rgb="FF000000"/>
        <rFont val="Calibri"/>
      </rPr>
      <t xml:space="preserve">
</t>
    </r>
    <r>
      <rPr>
        <sz val="11"/>
        <color rgb="FF000000"/>
        <rFont val="Calibri"/>
      </rPr>
      <t># setfacl --remove-all /var/spool/at</t>
    </r>
  </si>
  <si>
    <r>
      <rPr>
        <sz val="11"/>
        <color rgb="FF000000"/>
        <rFont val="Calibri"/>
      </rPr>
      <t>If the "at" directory has an extended ACL, unauthorized users could be allowed to view or to edit files containing sensitive information within the "at" directory.  Unauthorized modifications could result in Denial of Service to authorized "at" jobs.</t>
    </r>
  </si>
  <si>
    <r>
      <rPr>
        <sz val="11"/>
        <color rgb="FF000000"/>
        <rFont val="Calibri"/>
      </rPr>
      <t>Check the permissions of the directory.</t>
    </r>
    <r>
      <rPr>
        <sz val="11"/>
        <color rgb="FF000000"/>
        <rFont val="Calibri"/>
      </rPr>
      <t xml:space="preserve">
</t>
    </r>
    <r>
      <rPr>
        <sz val="11"/>
        <color rgb="FF000000"/>
        <rFont val="Calibri"/>
      </rPr>
      <t># ls -lLd /var/spool/at</t>
    </r>
    <r>
      <rPr>
        <sz val="11"/>
        <color rgb="FF000000"/>
        <rFont val="Calibri"/>
      </rPr>
      <t xml:space="preserve">
</t>
    </r>
    <r>
      <rPr>
        <sz val="11"/>
        <color rgb="FF000000"/>
        <rFont val="Calibri"/>
      </rPr>
      <t>If the permissions include a '+', the file has an extended ACL. If the file has an extended ACL and it has not been documented with the IAO, this is a finding.</t>
    </r>
  </si>
  <si>
    <t>V-22396</t>
  </si>
  <si>
    <r>
      <rPr>
        <sz val="11"/>
        <rFont val="Calibri"/>
      </rPr>
      <t xml:space="preserve">The </t>
    </r>
    <r>
      <rPr>
        <sz val="11"/>
        <color rgb="FF000000"/>
        <rFont val="Calibri"/>
      </rPr>
      <t>"</t>
    </r>
    <r>
      <rPr>
        <b/>
        <sz val="11"/>
        <color rgb="FF000000"/>
        <rFont val="Calibri"/>
      </rPr>
      <t>at</t>
    </r>
    <r>
      <rPr>
        <sz val="11"/>
        <color rgb="FF000000"/>
        <rFont val="Calibri"/>
      </rPr>
      <t>"</t>
    </r>
    <r>
      <rPr>
        <sz val="11"/>
        <color rgb="FF000000"/>
        <rFont val="Calibri"/>
      </rPr>
      <t xml:space="preserve"> directory must be group-owned by root, bin, sys, or cron.</t>
    </r>
  </si>
  <si>
    <r>
      <rPr>
        <sz val="11"/>
        <color rgb="FF000000"/>
        <rFont val="Calibri"/>
      </rPr>
      <t>Change the group ownership of the file to root, bin, sys, daemon or cron.</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&lt;root or other system group&gt; &lt;"at" directory&gt;</t>
    </r>
  </si>
  <si>
    <r>
      <rPr>
        <sz val="11"/>
        <color rgb="FF000000"/>
        <rFont val="Calibri"/>
      </rPr>
      <t>If the group of the "at" directory is not root, bin, sys, or cron, unauthorized users could be allowed to view or edit files containing sensitive information within the directory.</t>
    </r>
  </si>
  <si>
    <r>
      <rPr>
        <sz val="11"/>
        <color rgb="FF000000"/>
        <rFont val="Calibri"/>
      </rPr>
      <t>Check the group ownership of the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/var/spool/at</t>
    </r>
    <r>
      <rPr>
        <sz val="11"/>
        <color rgb="FF000000"/>
        <rFont val="Calibri"/>
      </rPr>
      <t xml:space="preserve">
</t>
    </r>
    <r>
      <rPr>
        <sz val="11"/>
        <color rgb="FF000000"/>
        <rFont val="Calibri"/>
      </rPr>
      <t>If the file is not group-owned by root, bin, sys, daemon or cron, this is a finding.</t>
    </r>
  </si>
  <si>
    <t>V-22397</t>
  </si>
  <si>
    <r>
      <rPr>
        <sz val="11"/>
        <rFont val="Calibri"/>
      </rPr>
      <t>The at.allow file must be group-owned by root, bin, sys, or cron.</t>
    </r>
  </si>
  <si>
    <r>
      <rPr>
        <sz val="11"/>
        <color rgb="FF000000"/>
        <rFont val="Calibri"/>
      </rPr>
      <t>Change the group ownership of the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root /etc/at.allow</t>
    </r>
  </si>
  <si>
    <r>
      <rPr>
        <sz val="11"/>
        <color rgb="FF000000"/>
        <rFont val="Calibri"/>
      </rPr>
      <t>If the group owner of the at.allow file is not set to root, bin, sys, or cron, unauthorized users could be allowed to view or edit the list of users permitted to run "at" jobs.  Unauthorized modification could result in Denial of Service to authorized "at" users or provide unauthorized users with the ability to run "at" jobs.</t>
    </r>
  </si>
  <si>
    <r>
      <rPr>
        <sz val="11"/>
        <color rgb="FF000000"/>
        <rFont val="Calibri"/>
      </rPr>
      <t>Check the group ownership of the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/etc/at.allow</t>
    </r>
    <r>
      <rPr>
        <sz val="11"/>
        <color rgb="FF000000"/>
        <rFont val="Calibri"/>
      </rPr>
      <t xml:space="preserve">
</t>
    </r>
    <r>
      <rPr>
        <sz val="11"/>
        <color rgb="FF000000"/>
        <rFont val="Calibri"/>
      </rPr>
      <t>If the file is not group-owned by root, bin, sys, or cron, this is a finding.</t>
    </r>
  </si>
  <si>
    <t>V-22398</t>
  </si>
  <si>
    <r>
      <rPr>
        <sz val="11"/>
        <rFont val="Calibri"/>
      </rPr>
      <t>The at.deny file must be group-owned by root, bin, sys, or cron.</t>
    </r>
  </si>
  <si>
    <r>
      <rPr>
        <sz val="11"/>
        <color rgb="FF000000"/>
        <rFont val="Calibri"/>
      </rPr>
      <t>Change the group ownership of the at.deny file to root, sys, bin, or cron.</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root /etc/at.deny</t>
    </r>
  </si>
  <si>
    <r>
      <rPr>
        <sz val="11"/>
        <color rgb="FF000000"/>
        <rFont val="Calibri"/>
      </rPr>
      <t>If the group owner of the at.deny file is not set to root, bin, sys, or cron, unauthorized users could be allowed to view or edit sensitive information contained within the file.  Unauthorized modification could result in Denial of Service to authorized "at" users or provide unauthorized users with the ability to run "at" jobs.</t>
    </r>
  </si>
  <si>
    <r>
      <rPr>
        <sz val="11"/>
        <color rgb="FF000000"/>
        <rFont val="Calibri"/>
      </rPr>
      <t>Check the group ownership of the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/etc/at.deny</t>
    </r>
    <r>
      <rPr>
        <sz val="11"/>
        <color rgb="FF000000"/>
        <rFont val="Calibri"/>
      </rPr>
      <t xml:space="preserve">
</t>
    </r>
    <r>
      <rPr>
        <sz val="11"/>
        <color rgb="FF000000"/>
        <rFont val="Calibri"/>
      </rPr>
      <t>If the file is not group-owned by root, bin, sys, or cron, this is a finding.</t>
    </r>
  </si>
  <si>
    <t>V-22404</t>
  </si>
  <si>
    <r>
      <rPr>
        <sz val="11"/>
        <rFont val="Calibri"/>
      </rPr>
      <t>Kernel core dumps must be disabled unless needed.</t>
    </r>
  </si>
  <si>
    <r>
      <rPr>
        <sz val="11"/>
        <color rgb="FF000000"/>
        <rFont val="Calibri"/>
      </rPr>
      <t>Disable kdump.</t>
    </r>
    <r>
      <rPr>
        <sz val="11"/>
        <color rgb="FF000000"/>
        <rFont val="Calibri"/>
      </rPr>
      <t xml:space="preserve">
</t>
    </r>
    <r>
      <rPr>
        <sz val="11"/>
        <color rgb="FF000000"/>
        <rFont val="Calibri"/>
      </rPr>
      <t># service kdump stop</t>
    </r>
    <r>
      <rPr>
        <sz val="11"/>
        <color rgb="FF000000"/>
        <rFont val="Calibri"/>
      </rPr>
      <t xml:space="preserve">
</t>
    </r>
    <r>
      <rPr>
        <sz val="11"/>
        <color rgb="FF000000"/>
        <rFont val="Calibri"/>
      </rPr>
      <t># chkconfig kdump off</t>
    </r>
  </si>
  <si>
    <r>
      <rPr>
        <sz val="11"/>
        <color rgb="FF000000"/>
        <rFont val="Calibri"/>
      </rPr>
      <t>Kernel core dumps may contain the full contents of system memory at the time of the crash.  Kernel core dumps may consume a considerable amount of disk space and may result in Denial of Service by exhausting the available space on the target file system.  The kernel core dump process may increase the amount of time a system is unavailable due to a crash.  Kernel core dumps can be useful for kernel debugging.</t>
    </r>
  </si>
  <si>
    <r>
      <rPr>
        <sz val="11"/>
        <color rgb="FF000000"/>
        <rFont val="Calibri"/>
      </rPr>
      <t>Verify the kdump service is not running.</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service kdump status</t>
    </r>
    <r>
      <rPr>
        <sz val="11"/>
        <color rgb="FF000000"/>
        <rFont val="Calibri"/>
      </rPr>
      <t xml:space="preserve">
</t>
    </r>
    <r>
      <rPr>
        <sz val="11"/>
        <color rgb="FF000000"/>
        <rFont val="Calibri"/>
      </rPr>
      <t>If "Kdump is operational" is returned, this is a finding.</t>
    </r>
  </si>
  <si>
    <t>V-22405</t>
  </si>
  <si>
    <r>
      <rPr>
        <sz val="11"/>
        <rFont val="Calibri"/>
      </rPr>
      <t>The kernel core dump data directory must be group-owned by root, bin, sys, or system.</t>
    </r>
  </si>
  <si>
    <r>
      <rPr>
        <sz val="11"/>
        <color rgb="FF000000"/>
        <rFont val="Calibri"/>
      </rPr>
      <t>Change the group-owner of the kernel core dump data directory.</t>
    </r>
    <r>
      <rPr>
        <sz val="11"/>
        <color rgb="FF000000"/>
        <rFont val="Calibri"/>
      </rPr>
      <t xml:space="preserve">
</t>
    </r>
    <r>
      <rPr>
        <sz val="11"/>
        <color rgb="FF000000"/>
        <rFont val="Calibri"/>
      </rPr>
      <t># chgrp root &lt;kernel core dump data directory&gt;</t>
    </r>
  </si>
  <si>
    <r>
      <rPr>
        <sz val="11"/>
        <color rgb="FF000000"/>
        <rFont val="Calibri"/>
      </rPr>
      <t>Kernel core dumps may contain the full contents of system memory at the time of the crash.  As the system memory may contain sensitive information, it must be protected accordingly.  If the kernel core dump data directory is not group-owned by a system group, the core dumps contained in the directory may be subject to unauthorized access.</t>
    </r>
  </si>
  <si>
    <r>
      <rPr>
        <sz val="11"/>
        <color rgb="FF000000"/>
        <rFont val="Calibri"/>
      </rPr>
      <t>Determine the kernel core dump data directory and check its ownership.</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Examine /etc/kdump.conf. The "path" parameter, which defaults to /var/crash, determines the path relative to the crash dump device. The crash device is specified with a filesystem type and device, such as "ext3 /dev/sda2". Using this information, determine where this path is currently mounted on the system.</t>
    </r>
    <r>
      <rPr>
        <sz val="11"/>
        <color rgb="FF000000"/>
        <rFont val="Calibri"/>
      </rPr>
      <t xml:space="preserve">
</t>
    </r>
    <r>
      <rPr>
        <sz val="11"/>
        <color rgb="FF000000"/>
        <rFont val="Calibri"/>
      </rPr>
      <t># ls -ld &lt;kernel dump data directory&gt;</t>
    </r>
    <r>
      <rPr>
        <sz val="11"/>
        <color rgb="FF000000"/>
        <rFont val="Calibri"/>
      </rPr>
      <t xml:space="preserve">
</t>
    </r>
    <r>
      <rPr>
        <sz val="11"/>
        <color rgb="FF000000"/>
        <rFont val="Calibri"/>
      </rPr>
      <t>If the directory is not group-owned by root, bin, sys, or system, this is a finding.</t>
    </r>
  </si>
  <si>
    <t>V-22406</t>
  </si>
  <si>
    <r>
      <rPr>
        <sz val="11"/>
        <rFont val="Calibri"/>
      </rPr>
      <t>The kernel core dump data directory must have mode 0700 or less permissive.</t>
    </r>
  </si>
  <si>
    <r>
      <rPr>
        <sz val="11"/>
        <color rgb="FF000000"/>
        <rFont val="Calibri"/>
      </rPr>
      <t>Set the permissions on the kernel core dump data directory to 0700.</t>
    </r>
    <r>
      <rPr>
        <sz val="11"/>
        <color rgb="FF000000"/>
        <rFont val="Calibri"/>
      </rPr>
      <t xml:space="preserve">
</t>
    </r>
    <r>
      <rPr>
        <sz val="11"/>
        <color rgb="FF000000"/>
        <rFont val="Calibri"/>
      </rPr>
      <t># chmod 0700 &lt;kernel core dump data directory&gt;</t>
    </r>
  </si>
  <si>
    <r>
      <rPr>
        <sz val="11"/>
        <color rgb="FF000000"/>
        <rFont val="Calibri"/>
      </rPr>
      <t>Kernel core dumps may contain the full contents of system memory at the time of the crash.  As the system memory may contain sensitive information, it must be protected accordingly.  If the mode of the kernel core dump data directory is more permissive than 0700, unauthorized users may be able to view or to modify kernel core dump data files.</t>
    </r>
  </si>
  <si>
    <r>
      <rPr>
        <sz val="11"/>
        <color rgb="FF000000"/>
        <rFont val="Calibri"/>
      </rPr>
      <t>Verify the location of the kernel core dump data directory:</t>
    </r>
    <r>
      <rPr>
        <sz val="11"/>
        <color rgb="FF000000"/>
        <rFont val="Calibri"/>
      </rPr>
      <t xml:space="preserve">
</t>
    </r>
    <r>
      <rPr>
        <sz val="11"/>
        <color rgb="FF000000"/>
        <rFont val="Calibri"/>
      </rPr>
      <t># grep “path” /etc/kdump.conf</t>
    </r>
    <r>
      <rPr>
        <sz val="11"/>
        <color rgb="FF000000"/>
        <rFont val="Calibri"/>
      </rPr>
      <t xml:space="preserve">
</t>
    </r>
    <r>
      <rPr>
        <sz val="11"/>
        <color rgb="FF000000"/>
        <rFont val="Calibri"/>
      </rPr>
      <t>Note: If this setting is not configured or commented out, the default kernel dump data directory is /var/crash.</t>
    </r>
    <r>
      <rPr>
        <sz val="11"/>
        <color rgb="FF000000"/>
        <rFont val="Calibri"/>
      </rPr>
      <t xml:space="preserve">
</t>
    </r>
    <r>
      <rPr>
        <sz val="11"/>
        <color rgb="FF000000"/>
        <rFont val="Calibri"/>
      </rPr>
      <t>Check the permissions of the dump data directory:</t>
    </r>
    <r>
      <rPr>
        <sz val="11"/>
        <color rgb="FF000000"/>
        <rFont val="Calibri"/>
      </rPr>
      <t xml:space="preserve">
</t>
    </r>
    <r>
      <rPr>
        <sz val="11"/>
        <color rgb="FF000000"/>
        <rFont val="Calibri"/>
      </rPr>
      <t># ls -ld &lt;path to kernel core dump data directory&gt;</t>
    </r>
    <r>
      <rPr>
        <sz val="11"/>
        <color rgb="FF000000"/>
        <rFont val="Calibri"/>
      </rPr>
      <t xml:space="preserve">
</t>
    </r>
    <r>
      <rPr>
        <sz val="11"/>
        <color rgb="FF000000"/>
        <rFont val="Calibri"/>
      </rPr>
      <t>If the directory has a mode more permissive than 0700, this is a finding.</t>
    </r>
  </si>
  <si>
    <t>V-22407</t>
  </si>
  <si>
    <r>
      <rPr>
        <sz val="11"/>
        <rFont val="Calibri"/>
      </rPr>
      <t>The kernel core dump data directory must not have an extended ACL.</t>
    </r>
  </si>
  <si>
    <r>
      <rPr>
        <sz val="11"/>
        <color rgb="FF000000"/>
        <rFont val="Calibri"/>
      </rPr>
      <t>Remove the extended ACL from the directory.</t>
    </r>
    <r>
      <rPr>
        <sz val="11"/>
        <color rgb="FF000000"/>
        <rFont val="Calibri"/>
      </rPr>
      <t xml:space="preserve">
</t>
    </r>
    <r>
      <rPr>
        <sz val="11"/>
        <color rgb="FF000000"/>
        <rFont val="Calibri"/>
      </rPr>
      <t># setfacl --remove-all &lt;path to kernel core dump data directory&gt;</t>
    </r>
  </si>
  <si>
    <r>
      <rPr>
        <sz val="11"/>
        <color rgb="FF000000"/>
        <rFont val="Calibri"/>
      </rPr>
      <t>Kernel core dumps may contain the full contents of system memory at the time of the crash.  As the system memory may contain sensitive information, it must be protected accordingly.  If there is an extended ACL for the kernel core dump data directory, unauthorized users may be able to view or to modify kernel core dump data files.</t>
    </r>
  </si>
  <si>
    <r>
      <rPr>
        <sz val="11"/>
        <color rgb="FF000000"/>
        <rFont val="Calibri"/>
      </rPr>
      <t>Determine the kernel core dump data directory and check its permissions.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Verify the location of the kernel core dump data directory:</t>
    </r>
    <r>
      <rPr>
        <sz val="11"/>
        <color rgb="FF000000"/>
        <rFont val="Calibri"/>
      </rPr>
      <t xml:space="preserve">
</t>
    </r>
    <r>
      <rPr>
        <sz val="11"/>
        <color rgb="FF000000"/>
        <rFont val="Calibri"/>
      </rPr>
      <t># grep “path” /etc/kdump.conf</t>
    </r>
    <r>
      <rPr>
        <sz val="11"/>
        <color rgb="FF000000"/>
        <rFont val="Calibri"/>
      </rPr>
      <t xml:space="preserve">
</t>
    </r>
    <r>
      <rPr>
        <sz val="11"/>
        <color rgb="FF000000"/>
        <rFont val="Calibri"/>
      </rPr>
      <t>Note: If this setting is not configured or commented out, the default kernel dump data directory is /var/crash.</t>
    </r>
    <r>
      <rPr>
        <sz val="11"/>
        <color rgb="FF000000"/>
        <rFont val="Calibri"/>
      </rPr>
      <t xml:space="preserve">
</t>
    </r>
    <r>
      <rPr>
        <sz val="11"/>
        <color rgb="FF000000"/>
        <rFont val="Calibri"/>
      </rPr>
      <t>Check the permissions of the dump data directory:</t>
    </r>
    <r>
      <rPr>
        <sz val="11"/>
        <color rgb="FF000000"/>
        <rFont val="Calibri"/>
      </rPr>
      <t xml:space="preserve">
</t>
    </r>
    <r>
      <rPr>
        <sz val="11"/>
        <color rgb="FF000000"/>
        <rFont val="Calibri"/>
      </rPr>
      <t># ls -ld &lt;path to kernel core dump data directory&gt;</t>
    </r>
    <r>
      <rPr>
        <sz val="11"/>
        <color rgb="FF000000"/>
        <rFont val="Calibri"/>
      </rPr>
      <t xml:space="preserve">
</t>
    </r>
    <r>
      <rPr>
        <sz val="11"/>
        <color rgb="FF000000"/>
        <rFont val="Calibri"/>
      </rPr>
      <t>If the permissions include a '+', the directory has an extended ACL. If the directory has an extended ACL and it has not been documented with the ISSO, this is a finding.</t>
    </r>
  </si>
  <si>
    <t>V-22408</t>
  </si>
  <si>
    <r>
      <rPr>
        <sz val="11"/>
        <rFont val="Calibri"/>
      </rPr>
      <t>Network interfaces must not be configured to allow user control.</t>
    </r>
  </si>
  <si>
    <r>
      <rPr>
        <sz val="11"/>
        <color rgb="FF000000"/>
        <rFont val="Calibri"/>
      </rPr>
      <t>Edit the configuration for the user-controlled interface and remove the "USERCTL=yes" configuration line or set to "USERCTL=no".</t>
    </r>
  </si>
  <si>
    <r>
      <rPr>
        <sz val="11"/>
        <color rgb="FF000000"/>
        <rFont val="Calibri"/>
      </rPr>
      <t>Configuration of network interfaces should be limited to privileged users.  Manipulation of network interfaces may result in a Denial of Service or bypass of network security mechanisms.</t>
    </r>
  </si>
  <si>
    <r>
      <rPr>
        <sz val="11"/>
        <color rgb="FF000000"/>
        <rFont val="Calibri"/>
      </rPr>
      <t>Check the system for user-controlled network interfaces.</t>
    </r>
    <r>
      <rPr>
        <sz val="11"/>
        <color rgb="FF000000"/>
        <rFont val="Calibri"/>
      </rPr>
      <t xml:space="preserve">
</t>
    </r>
    <r>
      <rPr>
        <sz val="11"/>
        <color rgb="FF000000"/>
        <rFont val="Calibri"/>
      </rPr>
      <t xml:space="preserve"># grep -l '^USERCTL=yes' /etc/sysconfig/network-scripts/ifcfg* </t>
    </r>
    <r>
      <rPr>
        <sz val="11"/>
        <color rgb="FF000000"/>
        <rFont val="Calibri"/>
      </rPr>
      <t xml:space="preserve">
</t>
    </r>
    <r>
      <rPr>
        <sz val="11"/>
        <color rgb="FF000000"/>
        <rFont val="Calibri"/>
      </rPr>
      <t>If any results are returned, this is a finding.</t>
    </r>
  </si>
  <si>
    <t>V-22409</t>
  </si>
  <si>
    <r>
      <rPr>
        <sz val="11"/>
        <rFont val="Calibri"/>
      </rPr>
      <t>The system must not process Internet Control Message Protocol (ICMP) timestamp requests.</t>
    </r>
  </si>
  <si>
    <r>
      <rPr>
        <sz val="11"/>
        <color rgb="FF000000"/>
        <rFont val="Calibri"/>
      </rPr>
      <t>Configure the system to not respond to ICMP TIMESTAMP-REQUESTs. This is done by rejecting ICMP type 13 and 14 messages at the firewall.</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Edit /etc/sysconfig/iptables to add:</t>
    </r>
    <r>
      <rPr>
        <sz val="11"/>
        <color rgb="FF000000"/>
        <rFont val="Calibri"/>
      </rPr>
      <t xml:space="preserve">
</t>
    </r>
    <r>
      <rPr>
        <sz val="11"/>
        <color rgb="FF000000"/>
        <rFont val="Calibri"/>
      </rPr>
      <t>-A RH-Firewall-1-INPUT -p ICMP --icmp-type timestamp-request -j DROP</t>
    </r>
    <r>
      <rPr>
        <sz val="11"/>
        <color rgb="FF000000"/>
        <rFont val="Calibri"/>
      </rPr>
      <t xml:space="preserve">
</t>
    </r>
    <r>
      <rPr>
        <sz val="11"/>
        <color rgb="FF000000"/>
        <rFont val="Calibri"/>
      </rPr>
      <t>-A RH-Firewall-1-INPUT -p ICMP --icmp-type timestamp-reply -j DROP</t>
    </r>
    <r>
      <rPr>
        <sz val="11"/>
        <color rgb="FF000000"/>
        <rFont val="Calibri"/>
      </rPr>
      <t xml:space="preserve">
</t>
    </r>
    <r>
      <rPr>
        <sz val="11"/>
        <color rgb="FF000000"/>
        <rFont val="Calibri"/>
      </rPr>
      <t>Restart the firewall:</t>
    </r>
    <r>
      <rPr>
        <sz val="11"/>
        <color rgb="FF000000"/>
        <rFont val="Calibri"/>
      </rPr>
      <t xml:space="preserve">
</t>
    </r>
    <r>
      <rPr>
        <sz val="11"/>
        <color rgb="FF000000"/>
        <rFont val="Calibri"/>
      </rPr>
      <t># service iptables restart</t>
    </r>
  </si>
  <si>
    <r>
      <rPr>
        <sz val="11"/>
        <color rgb="FF000000"/>
        <rFont val="Calibri"/>
      </rPr>
      <t>The processing of (ICMP) timestamp requests increases the attack surface of the system.</t>
    </r>
  </si>
  <si>
    <r>
      <rPr>
        <sz val="11"/>
        <color rgb="FF000000"/>
        <rFont val="Calibri"/>
      </rPr>
      <t>Verify the system does not respond to ICMP TIMESTAMP-REQUESTs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grep "timestamp" /etc/sysconfig/iptables</t>
    </r>
    <r>
      <rPr>
        <sz val="11"/>
        <color rgb="FF000000"/>
        <rFont val="Calibri"/>
      </rPr>
      <t xml:space="preserve">
</t>
    </r>
    <r>
      <rPr>
        <sz val="11"/>
        <color rgb="FF000000"/>
        <rFont val="Calibri"/>
      </rPr>
      <t>This should return entries for "timestamp-reply" and "timestamp-request". Both should end with "-j DROP'. If either does not exist or does not "DROP" the message, this is a finding.</t>
    </r>
  </si>
  <si>
    <t>V-22410</t>
  </si>
  <si>
    <r>
      <rPr>
        <sz val="11"/>
        <rFont val="Calibri"/>
      </rPr>
      <t>The system must not respond to Internet Control Message Protocol v4 (ICMPv4) echoes sent to a broadcast address.</t>
    </r>
  </si>
  <si>
    <r>
      <rPr>
        <sz val="11"/>
        <color rgb="FF000000"/>
        <rFont val="Calibri"/>
      </rPr>
      <t>Configure the system to not respond to ICMP ECHO_REQUESTs sent to broadcast addresses. Edit /etc/sysctl.conf and add a setting for "net.ipv4.icmp_echo_ignore_broadcasts=1" and reload the sysctls.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echo "net.ipv4.icmp_echo_ignore_broadcasts=1" &gt;&gt; /etc/sysctl.conf</t>
    </r>
    <r>
      <rPr>
        <sz val="11"/>
        <color rgb="FF000000"/>
        <rFont val="Calibri"/>
      </rPr>
      <t xml:space="preserve">
</t>
    </r>
    <r>
      <rPr>
        <sz val="11"/>
        <color rgb="FF000000"/>
        <rFont val="Calibri"/>
      </rPr>
      <t># sysctl -p</t>
    </r>
  </si>
  <si>
    <r>
      <rPr>
        <sz val="11"/>
        <color rgb="FF000000"/>
        <rFont val="Calibri"/>
      </rPr>
      <t>Responding to broadcast (ICMP) echoes facilitates network mapping and provides a vector for amplification attacks.</t>
    </r>
  </si>
  <si>
    <r>
      <rPr>
        <sz val="11"/>
        <color rgb="FF000000"/>
        <rFont val="Calibri"/>
      </rPr>
      <t>Verify the system does not respond to ICMP ECHO_REQUESTs set to broadcast addresses.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cat /proc/sys/net/ipv4/icmp_echo_ignore_broadcasts</t>
    </r>
    <r>
      <rPr>
        <sz val="11"/>
        <color rgb="FF000000"/>
        <rFont val="Calibri"/>
      </rPr>
      <t xml:space="preserve">
</t>
    </r>
    <r>
      <rPr>
        <sz val="11"/>
        <color rgb="FF000000"/>
        <rFont val="Calibri"/>
      </rPr>
      <t>If the result is not 1, this is a finding.</t>
    </r>
  </si>
  <si>
    <t>V-22411</t>
  </si>
  <si>
    <r>
      <rPr>
        <sz val="11"/>
        <rFont val="Calibri"/>
      </rPr>
      <t>The system must not respond to Internet Control Message Protocol (ICMP) timestamp requests sent to a broadcast address.</t>
    </r>
  </si>
  <si>
    <r>
      <rPr>
        <sz val="11"/>
        <color rgb="FF000000"/>
        <rFont val="Calibri"/>
      </rPr>
      <t>Configure the system to not respond to ICMP TIMESTAMP_REQUESTs sent to broadcast addresses. Edit /etc/sysctl.conf and add a setting for "net.ipv4.icmp_echo_ignore_broadcasts=1" and reload the sysctls.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echo "net.ipv4.icmp_echo_ignore_broadcasts=1" &gt;&gt; /etc/sysctl.conf</t>
    </r>
    <r>
      <rPr>
        <sz val="11"/>
        <color rgb="FF000000"/>
        <rFont val="Calibri"/>
      </rPr>
      <t xml:space="preserve">
</t>
    </r>
    <r>
      <rPr>
        <sz val="11"/>
        <color rgb="FF000000"/>
        <rFont val="Calibri"/>
      </rPr>
      <t># sysctl -p</t>
    </r>
  </si>
  <si>
    <r>
      <rPr>
        <sz val="11"/>
        <color rgb="FF000000"/>
        <rFont val="Calibri"/>
      </rPr>
      <t>The processing of (ICMP) timestamp requests increases the attack surface of the system.  Responding to broadcast ICMP timestamp requests facilitates network mapping and provides a vector for amplification attacks.</t>
    </r>
  </si>
  <si>
    <r>
      <rPr>
        <sz val="11"/>
        <color rgb="FF000000"/>
        <rFont val="Calibri"/>
      </rPr>
      <t>Verify the system does not respond to ICMP TIMESTAMP_REQUESTs set to broadcast addresses.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cat /proc/sys/net/ipv4/icmp_echo_ignore_broadcasts</t>
    </r>
    <r>
      <rPr>
        <sz val="11"/>
        <color rgb="FF000000"/>
        <rFont val="Calibri"/>
      </rPr>
      <t xml:space="preserve">
</t>
    </r>
    <r>
      <rPr>
        <sz val="11"/>
        <color rgb="FF000000"/>
        <rFont val="Calibri"/>
      </rPr>
      <t>If the result is not 1, this is a finding.</t>
    </r>
    <r>
      <rPr>
        <sz val="11"/>
        <color rgb="FF000000"/>
        <rFont val="Calibri"/>
      </rPr>
      <t xml:space="preserve">
</t>
    </r>
    <r>
      <rPr>
        <sz val="11"/>
        <color rgb="FF000000"/>
        <rFont val="Calibri"/>
      </rPr>
      <t>Note: The same parameter controls both ICMP ECHO_REQUESTs and TIMESTAMP_REQUESTs.</t>
    </r>
  </si>
  <si>
    <t>V-22414</t>
  </si>
  <si>
    <r>
      <rPr>
        <sz val="11"/>
        <rFont val="Calibri"/>
      </rPr>
      <t>The system must not accept source-routed IPv4 packets.</t>
    </r>
  </si>
  <si>
    <r>
      <rPr>
        <sz val="11"/>
        <color rgb="FF000000"/>
        <rFont val="Calibri"/>
      </rPr>
      <t>Source-routed packets allow the source of the packet to suggest routers forward the packet along a different path than configured on the router, which can be used to bypass network security measures.  This requirement applies only to the handling of source-routed traffic destined to the system itself, not to traffic forwarded by the system to another system, such as when IPv4 forwarding is enabled and the system is functioning as a router.</t>
    </r>
  </si>
  <si>
    <r>
      <rPr>
        <sz val="11"/>
        <color rgb="FF000000"/>
        <rFont val="Calibri"/>
      </rPr>
      <t>Verify the system does not accept source-routed IPv4 packets.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grep [01] /proc/sys/net/ipv4/conf/*/accept_source_route|egrep "default|all"</t>
    </r>
    <r>
      <rPr>
        <sz val="11"/>
        <color rgb="FF000000"/>
        <rFont val="Calibri"/>
      </rPr>
      <t xml:space="preserve">
</t>
    </r>
    <r>
      <rPr>
        <sz val="11"/>
        <color rgb="FF000000"/>
        <rFont val="Calibri"/>
      </rPr>
      <t>If all of the resulting lines do not end with "0", this is a finding.</t>
    </r>
  </si>
  <si>
    <t>V-22415</t>
  </si>
  <si>
    <r>
      <rPr>
        <sz val="11"/>
        <rFont val="Calibri"/>
      </rPr>
      <t>Proxy Address Resolution Protocol (Proxy ARP) must not be enabled on the system.</t>
    </r>
  </si>
  <si>
    <r>
      <rPr>
        <sz val="11"/>
        <color rgb="FF000000"/>
        <rFont val="Calibri"/>
      </rPr>
      <t>Configure the system to not use proxy ARP.</t>
    </r>
    <r>
      <rPr>
        <sz val="11"/>
        <color rgb="FF000000"/>
        <rFont val="Calibri"/>
      </rPr>
      <t xml:space="preserve">
</t>
    </r>
    <r>
      <rPr>
        <sz val="11"/>
        <color rgb="FF000000"/>
        <rFont val="Calibri"/>
      </rPr>
      <t>Edit /etc/sysctl.conf and add a setting for "net.ipv4.conf.all.proxy_arp=0" and "net.ipv4.conf.default.proxy_arp=0".</t>
    </r>
    <r>
      <rPr>
        <sz val="11"/>
        <color rgb="FF000000"/>
        <rFont val="Calibri"/>
      </rPr>
      <t xml:space="preserve">
</t>
    </r>
    <r>
      <rPr>
        <sz val="11"/>
        <color rgb="FF000000"/>
        <rFont val="Calibri"/>
      </rPr>
      <t># sysctl -p</t>
    </r>
  </si>
  <si>
    <r>
      <rPr>
        <sz val="11"/>
        <color rgb="FF000000"/>
        <rFont val="Calibri"/>
      </rPr>
      <t>Proxy ARP allows a system to respond to ARP requests on one interface on behalf of hosts connected to another interface.  If this function is enabled when not required, addressing information may be leaked between the attached network segments.</t>
    </r>
  </si>
  <si>
    <r>
      <rPr>
        <sz val="11"/>
        <color rgb="FF000000"/>
        <rFont val="Calibri"/>
      </rPr>
      <t>Verify the system does not use proxy ARP.</t>
    </r>
    <r>
      <rPr>
        <sz val="11"/>
        <color rgb="FF000000"/>
        <rFont val="Calibri"/>
      </rPr>
      <t xml:space="preserve">
</t>
    </r>
    <r>
      <rPr>
        <sz val="11"/>
        <color rgb="FF000000"/>
        <rFont val="Calibri"/>
      </rPr>
      <t># grep [01] /proc/sys/net/ipv4/conf/*/proxy_arp|egrep "default|all"</t>
    </r>
    <r>
      <rPr>
        <sz val="11"/>
        <color rgb="FF000000"/>
        <rFont val="Calibri"/>
      </rPr>
      <t xml:space="preserve">
</t>
    </r>
    <r>
      <rPr>
        <sz val="11"/>
        <color rgb="FF000000"/>
        <rFont val="Calibri"/>
      </rPr>
      <t>If all of the resulting lines do not end with "0", this is a finding.</t>
    </r>
  </si>
  <si>
    <t>V-22416</t>
  </si>
  <si>
    <r>
      <rPr>
        <sz val="11"/>
        <rFont val="Calibri"/>
      </rPr>
      <t>The system must ignore IPv4 Internet Control Message Protocol (ICMP) redirect messages.</t>
    </r>
  </si>
  <si>
    <r>
      <rPr>
        <sz val="11"/>
        <color rgb="FF000000"/>
        <rFont val="Calibri"/>
      </rPr>
      <t>Configure the system to not accept IPv4 ICMP redirect messages.</t>
    </r>
    <r>
      <rPr>
        <sz val="11"/>
        <color rgb="FF000000"/>
        <rFont val="Calibri"/>
      </rPr>
      <t xml:space="preserve">
</t>
    </r>
    <r>
      <rPr>
        <sz val="11"/>
        <color rgb="FF000000"/>
        <rFont val="Calibri"/>
      </rPr>
      <t>Edit /etc/sysctl.conf and add a setting for "net.ipv4.conf.all.accept_redirects=0" and "net.ipv4.conf.default.accept_redirects=0".</t>
    </r>
    <r>
      <rPr>
        <sz val="11"/>
        <color rgb="FF000000"/>
        <rFont val="Calibri"/>
      </rPr>
      <t xml:space="preserve">
</t>
    </r>
    <r>
      <rPr>
        <sz val="11"/>
        <color rgb="FF000000"/>
        <rFont val="Calibri"/>
      </rPr>
      <t># sysctl -p</t>
    </r>
  </si>
  <si>
    <r>
      <rPr>
        <sz val="11"/>
        <color rgb="FF000000"/>
        <rFont val="Calibri"/>
      </rPr>
      <t>ICMP redirect messages are used by routers to inform hosts that a more direct route exists for a particular destination. These messages modify the host's route table and are unauthenticated.  An illicit ICMP redirect message could result in a man-in-the-middle attack.</t>
    </r>
  </si>
  <si>
    <r>
      <rPr>
        <sz val="11"/>
        <color rgb="FF000000"/>
        <rFont val="Calibri"/>
      </rPr>
      <t>Verify the system does not accept IPv4 ICMP redirect messages.</t>
    </r>
    <r>
      <rPr>
        <sz val="11"/>
        <color rgb="FF000000"/>
        <rFont val="Calibri"/>
      </rPr>
      <t xml:space="preserve">
</t>
    </r>
    <r>
      <rPr>
        <sz val="11"/>
        <color rgb="FF000000"/>
        <rFont val="Calibri"/>
      </rPr>
      <t># grep [01] /proc/sys/net/ipv4/conf/*/accept_redirects|egrep "default|all"</t>
    </r>
    <r>
      <rPr>
        <sz val="11"/>
        <color rgb="FF000000"/>
        <rFont val="Calibri"/>
      </rPr>
      <t xml:space="preserve">
</t>
    </r>
    <r>
      <rPr>
        <sz val="11"/>
        <color rgb="FF000000"/>
        <rFont val="Calibri"/>
      </rPr>
      <t>If all of the resulting lines do not end with "0", this is a finding.</t>
    </r>
  </si>
  <si>
    <t>V-22417</t>
  </si>
  <si>
    <r>
      <rPr>
        <sz val="11"/>
        <rFont val="Calibri"/>
      </rPr>
      <t>The system must not send IPv4 Internet Control Message Protocol (ICMP) redirects.</t>
    </r>
  </si>
  <si>
    <r>
      <rPr>
        <sz val="11"/>
        <color rgb="FF000000"/>
        <rFont val="Calibri"/>
      </rPr>
      <t>Configure the system to not send IPv4 ICMP redirect messages.</t>
    </r>
    <r>
      <rPr>
        <sz val="11"/>
        <color rgb="FF000000"/>
        <rFont val="Calibri"/>
      </rPr>
      <t xml:space="preserve">
</t>
    </r>
    <r>
      <rPr>
        <sz val="11"/>
        <color rgb="FF000000"/>
        <rFont val="Calibri"/>
      </rPr>
      <t xml:space="preserve">Edit /etc/sysctl.conf and add a setting for "net.ipv4.conf.all.send_redirects=0" and "net.ipv4.conf.default.send_redirects=0". </t>
    </r>
    <r>
      <rPr>
        <sz val="11"/>
        <color rgb="FF000000"/>
        <rFont val="Calibri"/>
      </rPr>
      <t xml:space="preserve">
</t>
    </r>
    <r>
      <rPr>
        <sz val="11"/>
        <color rgb="FF000000"/>
        <rFont val="Calibri"/>
      </rPr>
      <t># sysctl -p</t>
    </r>
  </si>
  <si>
    <r>
      <rPr>
        <sz val="11"/>
        <color rgb="FF000000"/>
        <rFont val="Calibri"/>
      </rPr>
      <t>ICMP redirect messages are used by routers to inform hosts that a more direct route exists for a particular destination.  These messages contain information from the system's route table possibly revealing portions of the network topology.</t>
    </r>
  </si>
  <si>
    <r>
      <rPr>
        <sz val="11"/>
        <color rgb="FF000000"/>
        <rFont val="Calibri"/>
      </rPr>
      <t>Verify the system does not send IPv4 ICMP redirect messages.</t>
    </r>
    <r>
      <rPr>
        <sz val="11"/>
        <color rgb="FF000000"/>
        <rFont val="Calibri"/>
      </rPr>
      <t xml:space="preserve">
</t>
    </r>
    <r>
      <rPr>
        <sz val="11"/>
        <color rgb="FF000000"/>
        <rFont val="Calibri"/>
      </rPr>
      <t># grep [01] /proc/sys/net/ipv4/conf/*/send_redirects|egrep "default|all"</t>
    </r>
    <r>
      <rPr>
        <sz val="11"/>
        <color rgb="FF000000"/>
        <rFont val="Calibri"/>
      </rPr>
      <t xml:space="preserve">
</t>
    </r>
    <r>
      <rPr>
        <sz val="11"/>
        <color rgb="FF000000"/>
        <rFont val="Calibri"/>
      </rPr>
      <t>If all of the resulting lines do not end with "0", this is a finding.</t>
    </r>
  </si>
  <si>
    <t>V-22418</t>
  </si>
  <si>
    <r>
      <rPr>
        <sz val="11"/>
        <rFont val="Calibri"/>
      </rPr>
      <t>The system must log martian packets.</t>
    </r>
  </si>
  <si>
    <r>
      <rPr>
        <sz val="11"/>
        <color rgb="FF000000"/>
        <rFont val="Calibri"/>
      </rPr>
      <t>Configure the system to log martian packets.</t>
    </r>
    <r>
      <rPr>
        <sz val="11"/>
        <color rgb="FF000000"/>
        <rFont val="Calibri"/>
      </rPr>
      <t xml:space="preserve">
</t>
    </r>
    <r>
      <rPr>
        <sz val="11"/>
        <color rgb="FF000000"/>
        <rFont val="Calibri"/>
      </rPr>
      <t xml:space="preserve">Edit /etc/sysctl.conf and add a setting for "net.ipv4.conf.all.log_martians=1" and "net.ipv4.conf.default.log_martians=1". </t>
    </r>
    <r>
      <rPr>
        <sz val="11"/>
        <color rgb="FF000000"/>
        <rFont val="Calibri"/>
      </rPr>
      <t xml:space="preserve">
</t>
    </r>
    <r>
      <rPr>
        <sz val="11"/>
        <color rgb="FF000000"/>
        <rFont val="Calibri"/>
      </rPr>
      <t>Reload the sysctls.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sysctl -p</t>
    </r>
  </si>
  <si>
    <r>
      <rPr>
        <sz val="11"/>
        <color rgb="FF000000"/>
        <rFont val="Calibri"/>
      </rPr>
      <t>Martian packets are packets containing addresses known by the system to be invalid.  Logging these messages allows the SA to identify misconfigurations or attacks in progress.</t>
    </r>
  </si>
  <si>
    <r>
      <rPr>
        <sz val="11"/>
        <color rgb="FF000000"/>
        <rFont val="Calibri"/>
      </rPr>
      <t>Verify the system logs martian packets.</t>
    </r>
    <r>
      <rPr>
        <sz val="11"/>
        <color rgb="FF000000"/>
        <rFont val="Calibri"/>
      </rPr>
      <t xml:space="preserve">
</t>
    </r>
    <r>
      <rPr>
        <sz val="11"/>
        <color rgb="FF000000"/>
        <rFont val="Calibri"/>
      </rPr>
      <t># grep [01] /proc/sys/net/ipv4/conf/*/log_martians|egrep "default|all"</t>
    </r>
    <r>
      <rPr>
        <sz val="11"/>
        <color rgb="FF000000"/>
        <rFont val="Calibri"/>
      </rPr>
      <t xml:space="preserve">
</t>
    </r>
    <r>
      <rPr>
        <sz val="11"/>
        <color rgb="FF000000"/>
        <rFont val="Calibri"/>
      </rPr>
      <t>If all of the resulting lines do not end with "1", this is a finding.</t>
    </r>
  </si>
  <si>
    <t>V-22419</t>
  </si>
  <si>
    <r>
      <rPr>
        <sz val="11"/>
        <rFont val="Calibri"/>
      </rPr>
      <t>The system must be configured to use TCP syncookies when experiencing a TCP SYN flood.</t>
    </r>
  </si>
  <si>
    <r>
      <rPr>
        <sz val="11"/>
        <color rgb="FF000000"/>
        <rFont val="Calibri"/>
      </rPr>
      <t>Configure the system to use TCP syncookies when experiencing a TCP SYN flood.</t>
    </r>
    <r>
      <rPr>
        <sz val="11"/>
        <color rgb="FF000000"/>
        <rFont val="Calibri"/>
      </rPr>
      <t xml:space="preserve">
</t>
    </r>
    <r>
      <rPr>
        <sz val="11"/>
        <color rgb="FF000000"/>
        <rFont val="Calibri"/>
      </rPr>
      <t xml:space="preserve">Edit /etc/sysctl.conf and add a setting for "net.ipv4.tcp_syncookies=1". </t>
    </r>
    <r>
      <rPr>
        <sz val="11"/>
        <color rgb="FF000000"/>
        <rFont val="Calibri"/>
      </rPr>
      <t xml:space="preserve">
</t>
    </r>
    <r>
      <rPr>
        <sz val="11"/>
        <color rgb="FF000000"/>
        <rFont val="Calibri"/>
      </rPr>
      <t># sysctl -p</t>
    </r>
  </si>
  <si>
    <r>
      <rPr>
        <sz val="11"/>
        <color rgb="FF000000"/>
        <rFont val="Calibri"/>
      </rPr>
      <t>A TCP SYN flood attack can cause Denial of Service by filling a system's TCP connection table with connections in the SYN_RCVD state.  Syncookies are a mechanism used to only track a connection when a subsequent ACK is received, verifying the initiator is attempting a valid connection and is not a flood source.  This technique does not operate in a fully standards-compliant manner, but is only activated when a flood condition is detected, and allows defense of the system while continuing to service valid requests.</t>
    </r>
  </si>
  <si>
    <r>
      <rPr>
        <sz val="11"/>
        <color rgb="FF000000"/>
        <rFont val="Calibri"/>
      </rPr>
      <t>Verify the system configured to use TCP syncookies when experiencing a TCP SYN flood.</t>
    </r>
    <r>
      <rPr>
        <sz val="11"/>
        <color rgb="FF000000"/>
        <rFont val="Calibri"/>
      </rPr>
      <t xml:space="preserve">
</t>
    </r>
    <r>
      <rPr>
        <sz val="11"/>
        <color rgb="FF000000"/>
        <rFont val="Calibri"/>
      </rPr>
      <t># cat /proc/sys/net/ipv4/tcp_syncookies</t>
    </r>
    <r>
      <rPr>
        <sz val="11"/>
        <color rgb="FF000000"/>
        <rFont val="Calibri"/>
      </rPr>
      <t xml:space="preserve">
</t>
    </r>
    <r>
      <rPr>
        <sz val="11"/>
        <color rgb="FF000000"/>
        <rFont val="Calibri"/>
      </rPr>
      <t>If the result is not "1", this is a finding.</t>
    </r>
  </si>
  <si>
    <t>V-22421</t>
  </si>
  <si>
    <r>
      <rPr>
        <sz val="11"/>
        <rFont val="Calibri"/>
      </rPr>
      <t>The system must not be configured for network bridging.</t>
    </r>
  </si>
  <si>
    <r>
      <rPr>
        <sz val="11"/>
        <color rgb="FF000000"/>
        <rFont val="Calibri"/>
      </rPr>
      <t>Configure the system to not use bridging.</t>
    </r>
    <r>
      <rPr>
        <sz val="11"/>
        <color rgb="FF000000"/>
        <rFont val="Calibri"/>
      </rPr>
      <t xml:space="preserve">
</t>
    </r>
    <r>
      <rPr>
        <sz val="11"/>
        <color rgb="FF000000"/>
        <rFont val="Calibri"/>
      </rPr>
      <t># rmmod bridge</t>
    </r>
    <r>
      <rPr>
        <sz val="11"/>
        <color rgb="FF000000"/>
        <rFont val="Calibri"/>
      </rPr>
      <t xml:space="preserve">
</t>
    </r>
    <r>
      <rPr>
        <sz val="11"/>
        <color rgb="FF000000"/>
        <rFont val="Calibri"/>
      </rPr>
      <t>Edit /etc/modprobe.conf and add a line such as "install bridge /bin/false" to prevent the loading of the bridge module.</t>
    </r>
  </si>
  <si>
    <r>
      <rPr>
        <sz val="11"/>
        <color rgb="FF000000"/>
        <rFont val="Calibri"/>
      </rPr>
      <t>Some systems have the ability to bridge or switch frames (link-layer forwarding) between multiple interfaces.  This can be useful in a variety of situations but, if enabled when not needed, has the potential to bypass network partitioning and security.</t>
    </r>
  </si>
  <si>
    <r>
      <rPr>
        <sz val="11"/>
        <color rgb="FF000000"/>
        <rFont val="Calibri"/>
      </rPr>
      <t>Verify the system is not configured for bridging.</t>
    </r>
    <r>
      <rPr>
        <sz val="11"/>
        <color rgb="FF000000"/>
        <rFont val="Calibri"/>
      </rPr>
      <t xml:space="preserve">
</t>
    </r>
    <r>
      <rPr>
        <sz val="11"/>
        <color rgb="FF000000"/>
        <rFont val="Calibri"/>
      </rPr>
      <t># ls /proc/sys/net/bridge</t>
    </r>
    <r>
      <rPr>
        <sz val="11"/>
        <color rgb="FF000000"/>
        <rFont val="Calibri"/>
      </rPr>
      <t xml:space="preserve">
</t>
    </r>
    <r>
      <rPr>
        <sz val="11"/>
        <color rgb="FF000000"/>
        <rFont val="Calibri"/>
      </rPr>
      <t>If the directory exists, this is a finding.</t>
    </r>
    <r>
      <rPr>
        <sz val="11"/>
        <color rgb="FF000000"/>
        <rFont val="Calibri"/>
      </rPr>
      <t xml:space="preserve">
</t>
    </r>
    <r>
      <rPr>
        <sz val="11"/>
        <color rgb="FF000000"/>
        <rFont val="Calibri"/>
      </rPr>
      <t># lsmod | grep '^bridge '</t>
    </r>
    <r>
      <rPr>
        <sz val="11"/>
        <color rgb="FF000000"/>
        <rFont val="Calibri"/>
      </rPr>
      <t xml:space="preserve">
</t>
    </r>
    <r>
      <rPr>
        <sz val="11"/>
        <color rgb="FF000000"/>
        <rFont val="Calibri"/>
      </rPr>
      <t>If any results are returned, this is a finding.</t>
    </r>
    <r>
      <rPr>
        <sz val="11"/>
        <color rgb="FF000000"/>
        <rFont val="Calibri"/>
      </rPr>
      <t xml:space="preserve">
</t>
    </r>
    <r>
      <rPr>
        <sz val="11"/>
        <color rgb="FF000000"/>
        <rFont val="Calibri"/>
      </rPr>
      <t>Fix Text: Configure the system to not use bridging.</t>
    </r>
  </si>
  <si>
    <t>V-22422</t>
  </si>
  <si>
    <r>
      <rPr>
        <sz val="11"/>
        <rFont val="Calibri"/>
      </rPr>
      <t>All local file systems must employ journaling or another mechanism ensuring file system consistency.</t>
    </r>
  </si>
  <si>
    <r>
      <rPr>
        <sz val="11"/>
        <color rgb="FF000000"/>
        <rFont val="Calibri"/>
      </rPr>
      <t>Convert local file systems to use journaling or another mechanism ensuring file system consistency.</t>
    </r>
  </si>
  <si>
    <r>
      <rPr>
        <sz val="11"/>
        <color rgb="FF000000"/>
        <rFont val="Calibri"/>
      </rPr>
      <t>File system journaling, or logging, can allow reconstruction of file system data after a system crash preserving the integrity of data that may have otherwise been lost.  Journaling file systems typically do not require consistency checks upon booting after a crash, which can improve system availability.  Some file systems employ other mechanisms to ensure consistency also satisfying this requirement.</t>
    </r>
  </si>
  <si>
    <r>
      <rPr>
        <sz val="11"/>
        <color rgb="FF000000"/>
        <rFont val="Calibri"/>
      </rPr>
      <t>Verify local filesystems use journaling.</t>
    </r>
    <r>
      <rPr>
        <sz val="11"/>
        <color rgb="FF000000"/>
        <rFont val="Calibri"/>
      </rPr>
      <t xml:space="preserve">
</t>
    </r>
    <r>
      <rPr>
        <sz val="11"/>
        <color rgb="FF000000"/>
        <rFont val="Calibri"/>
      </rPr>
      <t># mount | grep '^/dev/' | egrep -v 'type (ext3|ext4|jfs|reiserfs|xfs|iso9660|udf)'</t>
    </r>
    <r>
      <rPr>
        <sz val="11"/>
        <color rgb="FF000000"/>
        <rFont val="Calibri"/>
      </rPr>
      <t xml:space="preserve">
</t>
    </r>
    <r>
      <rPr>
        <sz val="11"/>
        <color rgb="FF000000"/>
        <rFont val="Calibri"/>
      </rPr>
      <t>If a mount is listed, this is a finding.</t>
    </r>
  </si>
  <si>
    <t>V-22423</t>
  </si>
  <si>
    <r>
      <rPr>
        <sz val="11"/>
        <rFont val="Calibri"/>
      </rPr>
      <t>The inetd.conf file, xinetd.conf file, and the xinetd.d directory must be group-owned by root, bin, sys, or system.</t>
    </r>
  </si>
  <si>
    <r>
      <rPr>
        <sz val="11"/>
        <color rgb="FF000000"/>
        <rFont val="Calibri"/>
      </rPr>
      <t>Change the group-owner of the xinetd configuration files and directories.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-R root /etc/xinetd.conf /etc/xinetd.d</t>
    </r>
  </si>
  <si>
    <r>
      <rPr>
        <sz val="11"/>
        <color rgb="FF000000"/>
        <rFont val="Calibri"/>
      </rPr>
      <t>Failure to give ownership of sensitive files or utilities to system groups may provide unauthorized users with the potential to access sensitive information or change the system configuration possibly weakening the system's security posture.</t>
    </r>
  </si>
  <si>
    <r>
      <rPr>
        <sz val="11"/>
        <color rgb="FF000000"/>
        <rFont val="Calibri"/>
      </rPr>
      <t>Check the group ownership of the xinetd configuration files and directories.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-alL /etc/xinetd.conf /etc/xinetd.d</t>
    </r>
    <r>
      <rPr>
        <sz val="11"/>
        <color rgb="FF000000"/>
        <rFont val="Calibri"/>
      </rPr>
      <t xml:space="preserve">
</t>
    </r>
    <r>
      <rPr>
        <sz val="11"/>
        <color rgb="FF000000"/>
        <rFont val="Calibri"/>
      </rPr>
      <t>If a file or directory is not group-owned by root, bin, sys, or system, this is a finding.</t>
    </r>
  </si>
  <si>
    <t>V-22424</t>
  </si>
  <si>
    <r>
      <rPr>
        <sz val="11"/>
        <rFont val="Calibri"/>
      </rPr>
      <t>The inetd.conf and xinetd.conf files must not have extended ACLs.</t>
    </r>
  </si>
  <si>
    <r>
      <rPr>
        <sz val="11"/>
        <color rgb="FF000000"/>
        <rFont val="Calibri"/>
      </rPr>
      <t>Remove the extended ACL from the file.</t>
    </r>
    <r>
      <rPr>
        <sz val="11"/>
        <color rgb="FF000000"/>
        <rFont val="Calibri"/>
      </rPr>
      <t xml:space="preserve">
</t>
    </r>
    <r>
      <rPr>
        <sz val="11"/>
        <color rgb="FF000000"/>
        <rFont val="Calibri"/>
      </rPr>
      <t># setfacl --remove-all /etc/xinetd.conf</t>
    </r>
  </si>
  <si>
    <r>
      <rPr>
        <sz val="11"/>
        <color rgb="FF000000"/>
        <rFont val="Calibri"/>
      </rPr>
      <t xml:space="preserve">Check the permissions of the xinetd configuration files. </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-alL /etc/xinetd.conf</t>
    </r>
    <r>
      <rPr>
        <sz val="11"/>
        <color rgb="FF000000"/>
        <rFont val="Calibri"/>
      </rPr>
      <t xml:space="preserve">
</t>
    </r>
    <r>
      <rPr>
        <sz val="11"/>
        <color rgb="FF000000"/>
        <rFont val="Calibri"/>
      </rPr>
      <t>If the permissions include a '+', the file has an extended ACL. If the file has an extended ACL and it has not been documented with the IAO, this is a finding.</t>
    </r>
  </si>
  <si>
    <t>V-22425</t>
  </si>
  <si>
    <r>
      <rPr>
        <sz val="11"/>
        <rFont val="Calibri"/>
      </rPr>
      <t>The xinetd.d directory must have mode 0755 or less permissive.</t>
    </r>
  </si>
  <si>
    <r>
      <rPr>
        <sz val="11"/>
        <color rgb="FF000000"/>
        <rFont val="Calibri"/>
      </rPr>
      <t>Change the mode of the directory.</t>
    </r>
    <r>
      <rPr>
        <sz val="11"/>
        <color rgb="FF000000"/>
        <rFont val="Calibri"/>
      </rPr>
      <t xml:space="preserve">
</t>
    </r>
    <r>
      <rPr>
        <sz val="11"/>
        <color rgb="FF000000"/>
        <rFont val="Calibri"/>
      </rPr>
      <t># chmod 0755 /etc/xinetd.d</t>
    </r>
  </si>
  <si>
    <r>
      <rPr>
        <sz val="11"/>
        <color rgb="FF000000"/>
        <rFont val="Calibri"/>
      </rPr>
      <t>Check the permissions of the xinetd configuration directories.</t>
    </r>
    <r>
      <rPr>
        <sz val="11"/>
        <color rgb="FF000000"/>
        <rFont val="Calibri"/>
      </rPr>
      <t xml:space="preserve">
</t>
    </r>
    <r>
      <rPr>
        <sz val="11"/>
        <color rgb="FF000000"/>
        <rFont val="Calibri"/>
      </rPr>
      <t># ls -dlL /etc/xinetd.d</t>
    </r>
    <r>
      <rPr>
        <sz val="11"/>
        <color rgb="FF000000"/>
        <rFont val="Calibri"/>
      </rPr>
      <t xml:space="preserve">
</t>
    </r>
    <r>
      <rPr>
        <sz val="11"/>
        <color rgb="FF000000"/>
        <rFont val="Calibri"/>
      </rPr>
      <t>If the mode of the directory is more permissive than 0755, this is a finding.</t>
    </r>
  </si>
  <si>
    <t>V-22426</t>
  </si>
  <si>
    <r>
      <rPr>
        <sz val="11"/>
        <rFont val="Calibri"/>
      </rPr>
      <t>The xinetd.d directory must not have an extended ACL.</t>
    </r>
  </si>
  <si>
    <r>
      <rPr>
        <sz val="11"/>
        <color rgb="FF000000"/>
        <rFont val="Calibri"/>
      </rPr>
      <t>Remove the extended ACL from the file.</t>
    </r>
    <r>
      <rPr>
        <sz val="11"/>
        <color rgb="FF000000"/>
        <rFont val="Calibri"/>
      </rPr>
      <t xml:space="preserve">
</t>
    </r>
    <r>
      <rPr>
        <sz val="11"/>
        <color rgb="FF000000"/>
        <rFont val="Calibri"/>
      </rPr>
      <t># setfacl --remove-all /etc/xinetd.d</t>
    </r>
  </si>
  <si>
    <r>
      <rPr>
        <sz val="11"/>
        <color rgb="FF000000"/>
        <rFont val="Calibri"/>
      </rPr>
      <t>Check the permissions of the xinetd configuration files and directories.</t>
    </r>
    <r>
      <rPr>
        <sz val="11"/>
        <color rgb="FF000000"/>
        <rFont val="Calibri"/>
      </rPr>
      <t xml:space="preserve">
</t>
    </r>
    <r>
      <rPr>
        <sz val="11"/>
        <color rgb="FF000000"/>
        <rFont val="Calibri"/>
      </rPr>
      <t># ls -alL /etc/xinetd.conf /etc/xinetd.d</t>
    </r>
    <r>
      <rPr>
        <sz val="11"/>
        <color rgb="FF000000"/>
        <rFont val="Calibri"/>
      </rPr>
      <t xml:space="preserve">
</t>
    </r>
    <r>
      <rPr>
        <sz val="11"/>
        <color rgb="FF000000"/>
        <rFont val="Calibri"/>
      </rPr>
      <t>If the permissions include a '+', the file has an extended ACL. If the file has an extended ACL and it has not been documented with the IAO, this is a finding.</t>
    </r>
  </si>
  <si>
    <t>V-22427</t>
  </si>
  <si>
    <r>
      <rPr>
        <sz val="11"/>
        <rFont val="Calibri"/>
      </rPr>
      <t>The services file must be group-owned by root or bin.</t>
    </r>
  </si>
  <si>
    <r>
      <rPr>
        <sz val="11"/>
        <color rgb="FF000000"/>
        <rFont val="Calibri"/>
      </rPr>
      <t>Change the group-owner of the services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root /etc/services</t>
    </r>
  </si>
  <si>
    <r>
      <rPr>
        <sz val="11"/>
        <color rgb="FF000000"/>
        <rFont val="Calibri"/>
      </rPr>
      <t>Failure to give ownership of system configuration files to root or a system group provides the designated owner and unauthorized users with the potential to change the system configuration possibly weakening the system's security posture.</t>
    </r>
  </si>
  <si>
    <r>
      <rPr>
        <sz val="11"/>
        <color rgb="FF000000"/>
        <rFont val="Calibri"/>
      </rPr>
      <t>Check the group ownership of the services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/etc/services</t>
    </r>
    <r>
      <rPr>
        <sz val="11"/>
        <color rgb="FF000000"/>
        <rFont val="Calibri"/>
      </rPr>
      <t xml:space="preserve">
</t>
    </r>
    <r>
      <rPr>
        <sz val="11"/>
        <color rgb="FF000000"/>
        <rFont val="Calibri"/>
      </rPr>
      <t>If the file is not group-owned by root or bin, this is a finding.</t>
    </r>
  </si>
  <si>
    <t>V-22428</t>
  </si>
  <si>
    <r>
      <rPr>
        <sz val="11"/>
        <rFont val="Calibri"/>
      </rPr>
      <t>The services file must not have an extended ACL.</t>
    </r>
  </si>
  <si>
    <r>
      <rPr>
        <sz val="11"/>
        <color rgb="FF000000"/>
        <rFont val="Calibri"/>
      </rPr>
      <t>Remove the extended ACL from the file.</t>
    </r>
    <r>
      <rPr>
        <sz val="11"/>
        <color rgb="FF000000"/>
        <rFont val="Calibri"/>
      </rPr>
      <t xml:space="preserve">
</t>
    </r>
    <r>
      <rPr>
        <sz val="11"/>
        <color rgb="FF000000"/>
        <rFont val="Calibri"/>
      </rPr>
      <t># setfacl --remove-all /etc/services</t>
    </r>
  </si>
  <si>
    <r>
      <rPr>
        <sz val="11"/>
        <color rgb="FF000000"/>
        <rFont val="Calibri"/>
      </rPr>
      <t>The services file is critical to the proper operation of network services and must be protected from unauthorized modification.  If the services file has an extended ACL, it may be possible for unauthorized users to modify the file.  Unauthorized modification could result in the failure of network services.</t>
    </r>
  </si>
  <si>
    <r>
      <rPr>
        <sz val="11"/>
        <color rgb="FF000000"/>
        <rFont val="Calibri"/>
      </rPr>
      <t>Check the permissions of the /etc/services file.</t>
    </r>
    <r>
      <rPr>
        <sz val="11"/>
        <color rgb="FF000000"/>
        <rFont val="Calibri"/>
      </rPr>
      <t xml:space="preserve">
</t>
    </r>
    <r>
      <rPr>
        <sz val="11"/>
        <color rgb="FF000000"/>
        <rFont val="Calibri"/>
      </rPr>
      <t># ls -lL /etc/services</t>
    </r>
    <r>
      <rPr>
        <sz val="11"/>
        <color rgb="FF000000"/>
        <rFont val="Calibri"/>
      </rPr>
      <t xml:space="preserve">
</t>
    </r>
    <r>
      <rPr>
        <sz val="11"/>
        <color rgb="FF000000"/>
        <rFont val="Calibri"/>
      </rPr>
      <t>If the permissions include a '+', the file has an extended ACL. If the file has an extended ACL and it has not been documented with the IAO, this is a finding.</t>
    </r>
  </si>
  <si>
    <t>V-22429</t>
  </si>
  <si>
    <r>
      <rPr>
        <sz val="11"/>
        <rFont val="Calibri"/>
      </rPr>
      <t>The portmap or rpcbind service must not be running unless needed.</t>
    </r>
  </si>
  <si>
    <r>
      <rPr>
        <sz val="11"/>
        <color rgb="FF000000"/>
        <rFont val="Calibri"/>
      </rPr>
      <t>Shutdown and disable the portmap service.</t>
    </r>
    <r>
      <rPr>
        <sz val="11"/>
        <color rgb="FF000000"/>
        <rFont val="Calibri"/>
      </rPr>
      <t xml:space="preserve">
</t>
    </r>
    <r>
      <rPr>
        <sz val="11"/>
        <color rgb="FF000000"/>
        <rFont val="Calibri"/>
      </rPr>
      <t># service portmap stop; chkconfig portmap off</t>
    </r>
  </si>
  <si>
    <r>
      <rPr>
        <sz val="11"/>
        <color rgb="FF000000"/>
        <rFont val="Calibri"/>
      </rPr>
      <t>The portmap and rpcbind services increase the attack surface of the system and should only be used when needed.  The portmap or rpcbind services are used by a variety of services using Remote Procedure Calls (RPCs).</t>
    </r>
  </si>
  <si>
    <r>
      <rPr>
        <sz val="11"/>
        <color rgb="FF000000"/>
        <rFont val="Calibri"/>
      </rPr>
      <t>Check the status of the portmap service.</t>
    </r>
    <r>
      <rPr>
        <sz val="11"/>
        <color rgb="FF000000"/>
        <rFont val="Calibri"/>
      </rPr>
      <t xml:space="preserve">
</t>
    </r>
    <r>
      <rPr>
        <sz val="11"/>
        <color rgb="FF000000"/>
        <rFont val="Calibri"/>
      </rPr>
      <t># service portmap status</t>
    </r>
    <r>
      <rPr>
        <sz val="11"/>
        <color rgb="FF000000"/>
        <rFont val="Calibri"/>
      </rPr>
      <t xml:space="preserve">
</t>
    </r>
    <r>
      <rPr>
        <sz val="11"/>
        <color rgb="FF000000"/>
        <rFont val="Calibri"/>
      </rPr>
      <t>If the service is running, this is a finding.</t>
    </r>
  </si>
  <si>
    <t>V-22430</t>
  </si>
  <si>
    <r>
      <rPr>
        <sz val="11"/>
        <rFont val="Calibri"/>
      </rPr>
      <t>The portmap or rpcbind service must not be installed unless needed.</t>
    </r>
  </si>
  <si>
    <r>
      <rPr>
        <sz val="11"/>
        <color rgb="FF000000"/>
        <rFont val="Calibri"/>
      </rPr>
      <t>Remove the portmap package.</t>
    </r>
    <r>
      <rPr>
        <sz val="11"/>
        <color rgb="FF000000"/>
        <rFont val="Calibri"/>
      </rPr>
      <t xml:space="preserve">
</t>
    </r>
    <r>
      <rPr>
        <sz val="11"/>
        <color rgb="FF000000"/>
        <rFont val="Calibri"/>
      </rPr>
      <t># rpm -e portmap</t>
    </r>
    <r>
      <rPr>
        <sz val="11"/>
        <color rgb="FF000000"/>
        <rFont val="Calibri"/>
      </rPr>
      <t xml:space="preserve">
</t>
    </r>
    <r>
      <rPr>
        <sz val="11"/>
        <color rgb="FF000000"/>
        <rFont val="Calibri"/>
      </rPr>
      <t xml:space="preserve">or </t>
    </r>
    <r>
      <rPr>
        <sz val="11"/>
        <color rgb="FF000000"/>
        <rFont val="Calibri"/>
      </rPr>
      <t xml:space="preserve">
</t>
    </r>
    <r>
      <rPr>
        <sz val="11"/>
        <color rgb="FF000000"/>
        <rFont val="Calibri"/>
      </rPr>
      <t># yum remove portmap</t>
    </r>
  </si>
  <si>
    <r>
      <rPr>
        <sz val="11"/>
        <color rgb="FF000000"/>
        <rFont val="Calibri"/>
      </rPr>
      <t>Check if the portmap package is installed.</t>
    </r>
    <r>
      <rPr>
        <sz val="11"/>
        <color rgb="FF000000"/>
        <rFont val="Calibri"/>
      </rPr>
      <t xml:space="preserve">
</t>
    </r>
    <r>
      <rPr>
        <sz val="11"/>
        <color rgb="FF000000"/>
        <rFont val="Calibri"/>
      </rPr>
      <t># rpm -qa | grep portmap</t>
    </r>
    <r>
      <rPr>
        <sz val="11"/>
        <color rgb="FF000000"/>
        <rFont val="Calibri"/>
      </rPr>
      <t xml:space="preserve">
</t>
    </r>
    <r>
      <rPr>
        <sz val="11"/>
        <color rgb="FF000000"/>
        <rFont val="Calibri"/>
      </rPr>
      <t>If a package is found, this is a finding.</t>
    </r>
  </si>
  <si>
    <t>V-22431</t>
  </si>
  <si>
    <r>
      <rPr>
        <sz val="11"/>
        <rFont val="Calibri"/>
      </rPr>
      <t>The rshd service must not be installed.</t>
    </r>
  </si>
  <si>
    <r>
      <rPr>
        <sz val="11"/>
        <color rgb="FF000000"/>
        <rFont val="Calibri"/>
      </rPr>
      <t>Remove the rsh-server package.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rpm -e rsh-server</t>
    </r>
  </si>
  <si>
    <r>
      <rPr>
        <sz val="11"/>
        <color rgb="FF000000"/>
        <rFont val="Calibri"/>
      </rPr>
      <t>Check if the rsh-server package is installed.</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rpm -qa | grep rsh-server</t>
    </r>
    <r>
      <rPr>
        <sz val="11"/>
        <color rgb="FF000000"/>
        <rFont val="Calibri"/>
      </rPr>
      <t xml:space="preserve">
</t>
    </r>
    <r>
      <rPr>
        <sz val="11"/>
        <color rgb="FF000000"/>
        <rFont val="Calibri"/>
      </rPr>
      <t>If a package is found, this is a finding.</t>
    </r>
  </si>
  <si>
    <t>V-22432</t>
  </si>
  <si>
    <r>
      <rPr>
        <sz val="11"/>
        <rFont val="Calibri"/>
      </rPr>
      <t>The rlogind service must not be running.</t>
    </r>
  </si>
  <si>
    <r>
      <rPr>
        <sz val="11"/>
        <color rgb="FF000000"/>
        <rFont val="Calibri"/>
      </rPr>
      <t>Remove or disable the rlogin configuration and restart xinetd.</t>
    </r>
    <r>
      <rPr>
        <sz val="11"/>
        <color rgb="FF000000"/>
        <rFont val="Calibri"/>
      </rPr>
      <t xml:space="preserve">
</t>
    </r>
    <r>
      <rPr>
        <sz val="11"/>
        <color rgb="FF000000"/>
        <rFont val="Calibri"/>
      </rPr>
      <t># rm /etc/xinetd.d/rlogin ; service xinetd restart</t>
    </r>
  </si>
  <si>
    <r>
      <rPr>
        <sz val="11"/>
        <color rgb="FF000000"/>
        <rFont val="Calibri"/>
      </rPr>
      <t>The rlogind process provides a typically unencrypted, host-authenticated remote access service.  SSH should be used in place of this service.</t>
    </r>
  </si>
  <si>
    <r>
      <rPr>
        <sz val="11"/>
        <color rgb="FF000000"/>
        <rFont val="Calibri"/>
      </rPr>
      <t>Check the rlogind configuration.</t>
    </r>
    <r>
      <rPr>
        <sz val="11"/>
        <color rgb="FF000000"/>
        <rFont val="Calibri"/>
      </rPr>
      <t xml:space="preserve">
</t>
    </r>
    <r>
      <rPr>
        <sz val="11"/>
        <color rgb="FF000000"/>
        <rFont val="Calibri"/>
      </rPr>
      <t># cat /etc/xinetd.d/rlogin</t>
    </r>
    <r>
      <rPr>
        <sz val="11"/>
        <color rgb="FF000000"/>
        <rFont val="Calibri"/>
      </rPr>
      <t xml:space="preserve">
</t>
    </r>
    <r>
      <rPr>
        <sz val="11"/>
        <color rgb="FF000000"/>
        <rFont val="Calibri"/>
      </rPr>
      <t>If the file exists and does not contain "disable = yes" this is a finding.</t>
    </r>
  </si>
  <si>
    <t>V-22433</t>
  </si>
  <si>
    <r>
      <rPr>
        <sz val="11"/>
        <rFont val="Calibri"/>
      </rPr>
      <t>The rlogind service must not be installed.</t>
    </r>
  </si>
  <si>
    <t>V-22434</t>
  </si>
  <si>
    <r>
      <rPr>
        <sz val="11"/>
        <rFont val="Calibri"/>
      </rPr>
      <t>The rexecd service must not be installed.</t>
    </r>
  </si>
  <si>
    <t>V-22435</t>
  </si>
  <si>
    <r>
      <rPr>
        <sz val="11"/>
        <rFont val="Calibri"/>
      </rPr>
      <t>The hosts.lpd (or equivalent) file must be group-owned by lp.</t>
    </r>
  </si>
  <si>
    <r>
      <rPr>
        <sz val="11"/>
        <color rgb="FF000000"/>
        <rFont val="Calibri"/>
      </rPr>
      <t>Change the group-owner of the printers.conf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lp /etc/cups/printers.conf</t>
    </r>
  </si>
  <si>
    <r>
      <rPr>
        <sz val="11"/>
        <color rgb="FF000000"/>
        <rFont val="Calibri"/>
      </rPr>
      <t>Failure to give group-ownership of  the hosts.lpd file to root, bin, sys, or system provides the members of the owning group and possible unauthorized users, with the potential to modify the hosts.lpd file.  Unauthorized modifications could disrupt access to local printers from authorized remote hosts or permit unauthorized remote access to local printers.</t>
    </r>
  </si>
  <si>
    <r>
      <rPr>
        <sz val="11"/>
        <color rgb="FF000000"/>
        <rFont val="Calibri"/>
      </rPr>
      <t>Check the group ownership of the /etc/cups/printers.conf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/etc/cups/printers.conf</t>
    </r>
    <r>
      <rPr>
        <sz val="11"/>
        <color rgb="FF000000"/>
        <rFont val="Calibri"/>
      </rPr>
      <t xml:space="preserve">
</t>
    </r>
    <r>
      <rPr>
        <sz val="11"/>
        <color rgb="FF000000"/>
        <rFont val="Calibri"/>
      </rPr>
      <t>If the file is not group-owned by lp, this is a finding.</t>
    </r>
  </si>
  <si>
    <t>V-22436</t>
  </si>
  <si>
    <r>
      <rPr>
        <sz val="11"/>
        <rFont val="Calibri"/>
      </rPr>
      <t>The hosts.lpd (or equivalent) file must not have an extended ACL.</t>
    </r>
  </si>
  <si>
    <r>
      <rPr>
        <sz val="11"/>
        <color rgb="FF000000"/>
        <rFont val="Calibri"/>
      </rPr>
      <t>Remove the extended ACL from the file.</t>
    </r>
    <r>
      <rPr>
        <sz val="11"/>
        <color rgb="FF000000"/>
        <rFont val="Calibri"/>
      </rPr>
      <t xml:space="preserve">
</t>
    </r>
    <r>
      <rPr>
        <sz val="11"/>
        <color rgb="FF000000"/>
        <rFont val="Calibri"/>
      </rPr>
      <t># setfacl --remove-all /etc/cups/printers.conf</t>
    </r>
  </si>
  <si>
    <r>
      <rPr>
        <sz val="11"/>
        <color rgb="FF000000"/>
        <rFont val="Calibri"/>
      </rPr>
      <t>Check the permissions of the /etc/cups/printers.conf file.</t>
    </r>
    <r>
      <rPr>
        <sz val="11"/>
        <color rgb="FF000000"/>
        <rFont val="Calibri"/>
      </rPr>
      <t xml:space="preserve">
</t>
    </r>
    <r>
      <rPr>
        <sz val="11"/>
        <color rgb="FF000000"/>
        <rFont val="Calibri"/>
      </rPr>
      <t># ls -lL /etc/cups/printers.conf</t>
    </r>
    <r>
      <rPr>
        <sz val="11"/>
        <color rgb="FF000000"/>
        <rFont val="Calibri"/>
      </rPr>
      <t xml:space="preserve">
</t>
    </r>
    <r>
      <rPr>
        <sz val="11"/>
        <color rgb="FF000000"/>
        <rFont val="Calibri"/>
      </rPr>
      <t>If the permissions include a '+', the file has an extended ACL. If the file has an extended ACL and it has not been documented with the IAO, this is a finding.</t>
    </r>
  </si>
  <si>
    <t>V-22437</t>
  </si>
  <si>
    <r>
      <rPr>
        <sz val="11"/>
        <rFont val="Calibri"/>
      </rPr>
      <t>The traceroute file must not have an extended ACL.</t>
    </r>
  </si>
  <si>
    <r>
      <rPr>
        <sz val="11"/>
        <color rgb="FF000000"/>
        <rFont val="Calibri"/>
      </rPr>
      <t>Remove the extended ACL from the file.</t>
    </r>
    <r>
      <rPr>
        <sz val="11"/>
        <color rgb="FF000000"/>
        <rFont val="Calibri"/>
      </rPr>
      <t xml:space="preserve">
</t>
    </r>
    <r>
      <rPr>
        <sz val="11"/>
        <color rgb="FF000000"/>
        <rFont val="Calibri"/>
      </rPr>
      <t># setfacl --remove-all /bin/traceroute</t>
    </r>
  </si>
  <si>
    <r>
      <rPr>
        <sz val="11"/>
        <color rgb="FF000000"/>
        <rFont val="Calibri"/>
      </rPr>
      <t>If an extended ACL exists on the traceroute executable file, it may provide unauthorized users with access to the file.  Malicious code could be inserted by an attacker and triggered whenever the traceroute command is executed by authorized users.  Additionally, if an unauthorized user is granted executable permissions to the traceroute command, it could be used to gain information about the network topology behind the firewall.  This information may allow an attacker to determine trusted routers and other network information potentially leading to system and network compromise.</t>
    </r>
  </si>
  <si>
    <r>
      <rPr>
        <sz val="11"/>
        <color rgb="FF000000"/>
        <rFont val="Calibri"/>
      </rPr>
      <t>Check the permissions of the /bin/traceroute file.</t>
    </r>
    <r>
      <rPr>
        <sz val="11"/>
        <color rgb="FF000000"/>
        <rFont val="Calibri"/>
      </rPr>
      <t xml:space="preserve">
</t>
    </r>
    <r>
      <rPr>
        <sz val="11"/>
        <color rgb="FF000000"/>
        <rFont val="Calibri"/>
      </rPr>
      <t># ls -lL /bin/traceroute</t>
    </r>
    <r>
      <rPr>
        <sz val="11"/>
        <color rgb="FF000000"/>
        <rFont val="Calibri"/>
      </rPr>
      <t xml:space="preserve">
</t>
    </r>
    <r>
      <rPr>
        <sz val="11"/>
        <color rgb="FF000000"/>
        <rFont val="Calibri"/>
      </rPr>
      <t>If the permissions include a '+', the file has an extended ACL. If the file has an extended ACL and it has not been documented with the IAO, this is a finding.</t>
    </r>
  </si>
  <si>
    <t>V-22438</t>
  </si>
  <si>
    <r>
      <rPr>
        <sz val="11"/>
        <rFont val="Calibri"/>
      </rPr>
      <t>The aliases file must be group-owned by root, sys, bin, or system.</t>
    </r>
  </si>
  <si>
    <r>
      <rPr>
        <sz val="11"/>
        <color rgb="FF000000"/>
        <rFont val="Calibri"/>
      </rPr>
      <t>Change the group-owner of the /etc/aliases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for sendmail:</t>
    </r>
    <r>
      <rPr>
        <sz val="11"/>
        <color rgb="FF000000"/>
        <rFont val="Calibri"/>
      </rPr>
      <t xml:space="preserve">
</t>
    </r>
    <r>
      <rPr>
        <sz val="11"/>
        <color rgb="FF000000"/>
        <rFont val="Calibri"/>
      </rPr>
      <t># chgrp root /etc/aliases</t>
    </r>
    <r>
      <rPr>
        <sz val="11"/>
        <color rgb="FF000000"/>
        <rFont val="Calibri"/>
      </rPr>
      <t xml:space="preserve">
</t>
    </r>
    <r>
      <rPr>
        <sz val="11"/>
        <color rgb="FF000000"/>
        <rFont val="Calibri"/>
      </rPr>
      <t># chgrp smmsp /etc/aliases.db</t>
    </r>
    <r>
      <rPr>
        <sz val="11"/>
        <color rgb="FF000000"/>
        <rFont val="Calibri"/>
      </rPr>
      <t xml:space="preserve">
</t>
    </r>
    <r>
      <rPr>
        <sz val="11"/>
        <color rgb="FF000000"/>
        <rFont val="Calibri"/>
      </rPr>
      <t>The aliases.db file must be owned by the same system group as sendmail, which is smmsp by default.</t>
    </r>
    <r>
      <rPr>
        <sz val="11"/>
        <color rgb="FF000000"/>
        <rFont val="Calibri"/>
      </rPr>
      <t xml:space="preserve">
</t>
    </r>
    <r>
      <rPr>
        <sz val="11"/>
        <color rgb="FF000000"/>
        <rFont val="Calibri"/>
      </rPr>
      <t>for postfix</t>
    </r>
    <r>
      <rPr>
        <sz val="11"/>
        <color rgb="FF000000"/>
        <rFont val="Calibri"/>
      </rPr>
      <t xml:space="preserve">
</t>
    </r>
    <r>
      <rPr>
        <sz val="11"/>
        <color rgb="FF000000"/>
        <rFont val="Calibri"/>
      </rPr>
      <t># chgrp root /etc/postfix/aliases</t>
    </r>
    <r>
      <rPr>
        <sz val="11"/>
        <color rgb="FF000000"/>
        <rFont val="Calibri"/>
      </rPr>
      <t xml:space="preserve">
</t>
    </r>
    <r>
      <rPr>
        <sz val="11"/>
        <color rgb="FF000000"/>
        <rFont val="Calibri"/>
      </rPr>
      <t># chgrp root /etc/postfix/aliases.db</t>
    </r>
  </si>
  <si>
    <r>
      <rPr>
        <sz val="11"/>
        <color rgb="FF000000"/>
        <rFont val="Calibri"/>
      </rPr>
      <t>If the alias file is not group-owned by root or a system group, an unauthorized user may modify the file adding aliases to run malicious code or redirect e-mail.</t>
    </r>
  </si>
  <si>
    <r>
      <rPr>
        <sz val="11"/>
        <color rgb="FF000000"/>
        <rFont val="Calibri"/>
      </rPr>
      <t>If the "sendmail" and "postfix" packages are not installed, this is not applicable.</t>
    </r>
    <r>
      <rPr>
        <sz val="11"/>
        <color rgb="FF000000"/>
        <rFont val="Calibri"/>
      </rPr>
      <t xml:space="preserve">
</t>
    </r>
    <r>
      <rPr>
        <sz val="11"/>
        <color rgb="FF000000"/>
        <rFont val="Calibri"/>
      </rPr>
      <t>Check the group ownership of the alias files.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for sendmail:</t>
    </r>
    <r>
      <rPr>
        <sz val="11"/>
        <color rgb="FF000000"/>
        <rFont val="Calibri"/>
      </rPr>
      <t xml:space="preserve">
</t>
    </r>
    <r>
      <rPr>
        <sz val="11"/>
        <color rgb="FF000000"/>
        <rFont val="Calibri"/>
      </rPr>
      <t># ls -lL /etc/aliases</t>
    </r>
    <r>
      <rPr>
        <sz val="11"/>
        <color rgb="FF000000"/>
        <rFont val="Calibri"/>
      </rPr>
      <t xml:space="preserve">
</t>
    </r>
    <r>
      <rPr>
        <sz val="11"/>
        <color rgb="FF000000"/>
        <rFont val="Calibri"/>
      </rPr>
      <t>If the files are not group-owned by root, this is a finding.</t>
    </r>
    <r>
      <rPr>
        <sz val="11"/>
        <color rgb="FF000000"/>
        <rFont val="Calibri"/>
      </rPr>
      <t xml:space="preserve">
</t>
    </r>
    <r>
      <rPr>
        <sz val="11"/>
        <color rgb="FF000000"/>
        <rFont val="Calibri"/>
      </rPr>
      <t># ls -lL /etc/aliases.db</t>
    </r>
    <r>
      <rPr>
        <sz val="11"/>
        <color rgb="FF000000"/>
        <rFont val="Calibri"/>
      </rPr>
      <t xml:space="preserve">
</t>
    </r>
    <r>
      <rPr>
        <sz val="11"/>
        <color rgb="FF000000"/>
        <rFont val="Calibri"/>
      </rPr>
      <t>If the file is not group-owned by the same system group as sendmail, which is smmsp by default, this is a finding.</t>
    </r>
    <r>
      <rPr>
        <sz val="11"/>
        <color rgb="FF000000"/>
        <rFont val="Calibri"/>
      </rPr>
      <t xml:space="preserve">
</t>
    </r>
    <r>
      <rPr>
        <sz val="11"/>
        <color rgb="FF000000"/>
        <rFont val="Calibri"/>
      </rPr>
      <t>for postfix:</t>
    </r>
    <r>
      <rPr>
        <sz val="11"/>
        <color rgb="FF000000"/>
        <rFont val="Calibri"/>
      </rPr>
      <t xml:space="preserve">
</t>
    </r>
    <r>
      <rPr>
        <sz val="11"/>
        <color rgb="FF000000"/>
        <rFont val="Calibri"/>
      </rPr>
      <t>Verify the location of the alias file.</t>
    </r>
    <r>
      <rPr>
        <sz val="11"/>
        <color rgb="FF000000"/>
        <rFont val="Calibri"/>
      </rPr>
      <t xml:space="preserve">
</t>
    </r>
    <r>
      <rPr>
        <sz val="11"/>
        <color rgb="FF000000"/>
        <rFont val="Calibri"/>
      </rPr>
      <t># postconf alias maps</t>
    </r>
    <r>
      <rPr>
        <sz val="11"/>
        <color rgb="FF000000"/>
        <rFont val="Calibri"/>
      </rPr>
      <t xml:space="preserve">
</t>
    </r>
    <r>
      <rPr>
        <sz val="11"/>
        <color rgb="FF000000"/>
        <rFont val="Calibri"/>
      </rPr>
      <t>This will return the location of the "aliases" file, by default "/etc/postfix/aliases"</t>
    </r>
    <r>
      <rPr>
        <sz val="11"/>
        <color rgb="FF000000"/>
        <rFont val="Calibri"/>
      </rPr>
      <t xml:space="preserve">
</t>
    </r>
    <r>
      <rPr>
        <sz val="11"/>
        <color rgb="FF000000"/>
        <rFont val="Calibri"/>
      </rPr>
      <t># ls -lL &lt;postfix aliases file&gt;</t>
    </r>
    <r>
      <rPr>
        <sz val="11"/>
        <color rgb="FF000000"/>
        <rFont val="Calibri"/>
      </rPr>
      <t xml:space="preserve">
</t>
    </r>
    <r>
      <rPr>
        <sz val="11"/>
        <color rgb="FF000000"/>
        <rFont val="Calibri"/>
      </rPr>
      <t>If the files are not group-owned by root, this is a finding.</t>
    </r>
    <r>
      <rPr>
        <sz val="11"/>
        <color rgb="FF000000"/>
        <rFont val="Calibri"/>
      </rPr>
      <t xml:space="preserve">
</t>
    </r>
    <r>
      <rPr>
        <sz val="11"/>
        <color rgb="FF000000"/>
        <rFont val="Calibri"/>
      </rPr>
      <t># ls -lL &lt;postfix aliases.db file&gt;</t>
    </r>
    <r>
      <rPr>
        <sz val="11"/>
        <color rgb="FF000000"/>
        <rFont val="Calibri"/>
      </rPr>
      <t xml:space="preserve">
</t>
    </r>
    <r>
      <rPr>
        <sz val="11"/>
        <color rgb="FF000000"/>
        <rFont val="Calibri"/>
      </rPr>
      <t>If the file is not group-owned by root, this is a finding.</t>
    </r>
  </si>
  <si>
    <t>V-22439</t>
  </si>
  <si>
    <r>
      <rPr>
        <sz val="11"/>
        <rFont val="Calibri"/>
      </rPr>
      <t>The alias file must not have an extended ACL.</t>
    </r>
  </si>
  <si>
    <r>
      <rPr>
        <sz val="11"/>
        <color rgb="FF000000"/>
        <rFont val="Calibri"/>
      </rPr>
      <t>Remove the extended permissions from the alias files.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for sendmail:</t>
    </r>
    <r>
      <rPr>
        <sz val="11"/>
        <color rgb="FF000000"/>
        <rFont val="Calibri"/>
      </rPr>
      <t xml:space="preserve">
</t>
    </r>
    <r>
      <rPr>
        <sz val="11"/>
        <color rgb="FF000000"/>
        <rFont val="Calibri"/>
      </rPr>
      <t># setfacl --remove-all /etc/aliases /etc/aliases.db</t>
    </r>
    <r>
      <rPr>
        <sz val="11"/>
        <color rgb="FF000000"/>
        <rFont val="Calibri"/>
      </rPr>
      <t xml:space="preserve">
</t>
    </r>
    <r>
      <rPr>
        <sz val="11"/>
        <color rgb="FF000000"/>
        <rFont val="Calibri"/>
      </rPr>
      <t>for postfix (assuming the default postfix directory):</t>
    </r>
    <r>
      <rPr>
        <sz val="11"/>
        <color rgb="FF000000"/>
        <rFont val="Calibri"/>
      </rPr>
      <t xml:space="preserve">
</t>
    </r>
    <r>
      <rPr>
        <sz val="11"/>
        <color rgb="FF000000"/>
        <rFont val="Calibri"/>
      </rPr>
      <t># setfacl --remove-all /etc/postfix/aliases /etc/postfix/aliases.db</t>
    </r>
  </si>
  <si>
    <r>
      <rPr>
        <sz val="11"/>
        <color rgb="FF000000"/>
        <rFont val="Calibri"/>
      </rPr>
      <t>Excessive permissions on the aliases file may permit unauthorized modification.  If the alias file is modified by an unauthorized user, they may modify the file to run malicious code or redirect e-mail.</t>
    </r>
  </si>
  <si>
    <r>
      <rPr>
        <sz val="11"/>
        <color rgb="FF000000"/>
        <rFont val="Calibri"/>
      </rPr>
      <t>If the "sendmail" and "postfix" packages are not installed, this is not applicable.</t>
    </r>
    <r>
      <rPr>
        <sz val="11"/>
        <color rgb="FF000000"/>
        <rFont val="Calibri"/>
      </rPr>
      <t xml:space="preserve">
</t>
    </r>
    <r>
      <rPr>
        <sz val="11"/>
        <color rgb="FF000000"/>
        <rFont val="Calibri"/>
      </rPr>
      <t>Check the permissions of the alias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for sendmail:</t>
    </r>
    <r>
      <rPr>
        <sz val="11"/>
        <color rgb="FF000000"/>
        <rFont val="Calibri"/>
      </rPr>
      <t xml:space="preserve">
</t>
    </r>
    <r>
      <rPr>
        <sz val="11"/>
        <color rgb="FF000000"/>
        <rFont val="Calibri"/>
      </rPr>
      <t># ls -lL /etc/aliases /etc/aliases.db</t>
    </r>
    <r>
      <rPr>
        <sz val="11"/>
        <color rgb="FF000000"/>
        <rFont val="Calibri"/>
      </rPr>
      <t xml:space="preserve">
</t>
    </r>
    <r>
      <rPr>
        <sz val="11"/>
        <color rgb="FF000000"/>
        <rFont val="Calibri"/>
      </rPr>
      <t>If the permissions include a '+', the file has an extended ACL. If the file has an extended ACL and it has not been documented with the IAO, this is a finding.</t>
    </r>
    <r>
      <rPr>
        <sz val="11"/>
        <color rgb="FF000000"/>
        <rFont val="Calibri"/>
      </rPr>
      <t xml:space="preserve">
</t>
    </r>
    <r>
      <rPr>
        <sz val="11"/>
        <color rgb="FF000000"/>
        <rFont val="Calibri"/>
      </rPr>
      <t>for postfix:</t>
    </r>
    <r>
      <rPr>
        <sz val="11"/>
        <color rgb="FF000000"/>
        <rFont val="Calibri"/>
      </rPr>
      <t xml:space="preserve">
</t>
    </r>
    <r>
      <rPr>
        <sz val="11"/>
        <color rgb="FF000000"/>
        <rFont val="Calibri"/>
      </rPr>
      <t>Verify the location of the alias file.</t>
    </r>
    <r>
      <rPr>
        <sz val="11"/>
        <color rgb="FF000000"/>
        <rFont val="Calibri"/>
      </rPr>
      <t xml:space="preserve">
</t>
    </r>
    <r>
      <rPr>
        <sz val="11"/>
        <color rgb="FF000000"/>
        <rFont val="Calibri"/>
      </rPr>
      <t># postconf alias maps</t>
    </r>
    <r>
      <rPr>
        <sz val="11"/>
        <color rgb="FF000000"/>
        <rFont val="Calibri"/>
      </rPr>
      <t xml:space="preserve">
</t>
    </r>
    <r>
      <rPr>
        <sz val="11"/>
        <color rgb="FF000000"/>
        <rFont val="Calibri"/>
      </rPr>
      <t>This will return the location of the "aliases" file, by default "/etc/postfix/aliases"</t>
    </r>
    <r>
      <rPr>
        <sz val="11"/>
        <color rgb="FF000000"/>
        <rFont val="Calibri"/>
      </rPr>
      <t xml:space="preserve">
</t>
    </r>
    <r>
      <rPr>
        <sz val="11"/>
        <color rgb="FF000000"/>
        <rFont val="Calibri"/>
      </rPr>
      <t># ls -lL &lt;postfix aliases file&gt; &lt;postfix aliases.db file&gt;</t>
    </r>
    <r>
      <rPr>
        <sz val="11"/>
        <color rgb="FF000000"/>
        <rFont val="Calibri"/>
      </rPr>
      <t xml:space="preserve">
</t>
    </r>
    <r>
      <rPr>
        <sz val="11"/>
        <color rgb="FF000000"/>
        <rFont val="Calibri"/>
      </rPr>
      <t>If the permissions include a '+', the file has an extended ACL. If the file has an extended ACL and it has not been documented with the IAO, this is a finding.</t>
    </r>
  </si>
  <si>
    <t>V-22440</t>
  </si>
  <si>
    <r>
      <rPr>
        <sz val="11"/>
        <rFont val="Calibri"/>
      </rPr>
      <t>Files executed through a mail aliases file must be group-owned by root, bin, sys, or system, and must reside within a directory group-owned by root, bin, sys, or system.</t>
    </r>
  </si>
  <si>
    <r>
      <rPr>
        <sz val="11"/>
        <color rgb="FF000000"/>
        <rFont val="Calibri"/>
      </rPr>
      <t>Change the group ownership of the file referenced from /etc/aliases.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root &lt;file referenced from aliases&gt;</t>
    </r>
  </si>
  <si>
    <r>
      <rPr>
        <sz val="11"/>
        <color rgb="FF000000"/>
        <rFont val="Calibri"/>
      </rPr>
      <t>If a file executed through a mail aliases file is not group-owned by root or a system group, it may be subject to unauthorized modification.  Unauthorized modification of files executed through aliases may allow unauthorized users to attain root privileges.</t>
    </r>
  </si>
  <si>
    <r>
      <rPr>
        <sz val="11"/>
        <color rgb="FF000000"/>
        <rFont val="Calibri"/>
      </rPr>
      <t>Examine the contents of the /etc/aliases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more /etc/aliases</t>
    </r>
    <r>
      <rPr>
        <sz val="11"/>
        <color rgb="FF000000"/>
        <rFont val="Calibri"/>
      </rPr>
      <t xml:space="preserve">
</t>
    </r>
    <r>
      <rPr>
        <sz val="11"/>
        <color rgb="FF000000"/>
        <rFont val="Calibri"/>
      </rPr>
      <t>Examine the aliases file for any utilized directories or paths.</t>
    </r>
    <r>
      <rPr>
        <sz val="11"/>
        <color rgb="FF000000"/>
        <rFont val="Calibri"/>
      </rPr>
      <t xml:space="preserve">
</t>
    </r>
    <r>
      <rPr>
        <sz val="11"/>
        <color rgb="FF000000"/>
        <rFont val="Calibri"/>
      </rPr>
      <t># ls -lL &lt;file referenced from aliases&gt;</t>
    </r>
    <r>
      <rPr>
        <sz val="11"/>
        <color rgb="FF000000"/>
        <rFont val="Calibri"/>
      </rPr>
      <t xml:space="preserve">
</t>
    </r>
    <r>
      <rPr>
        <sz val="11"/>
        <color rgb="FF000000"/>
        <rFont val="Calibri"/>
      </rPr>
      <t xml:space="preserve">Check the permissions for any paths referenced. </t>
    </r>
    <r>
      <rPr>
        <sz val="11"/>
        <color rgb="FF000000"/>
        <rFont val="Calibri"/>
      </rPr>
      <t xml:space="preserve">
</t>
    </r>
    <r>
      <rPr>
        <sz val="11"/>
        <color rgb="FF000000"/>
        <rFont val="Calibri"/>
      </rPr>
      <t>If the group owner of any file is not root, bin, sys, or system, this is a finding.</t>
    </r>
  </si>
  <si>
    <t>V-22441</t>
  </si>
  <si>
    <r>
      <rPr>
        <sz val="11"/>
        <rFont val="Calibri"/>
      </rPr>
      <t>Files executed through a mail aliases file must not have extended ACLs.</t>
    </r>
  </si>
  <si>
    <r>
      <rPr>
        <sz val="11"/>
        <color rgb="FF000000"/>
        <rFont val="Calibri"/>
      </rPr>
      <t>Remove the extended ACL from the file.</t>
    </r>
    <r>
      <rPr>
        <sz val="11"/>
        <color rgb="FF000000"/>
        <rFont val="Calibri"/>
      </rPr>
      <t xml:space="preserve">
</t>
    </r>
    <r>
      <rPr>
        <sz val="11"/>
        <color rgb="FF000000"/>
        <rFont val="Calibri"/>
      </rPr>
      <t># setfacl --remove-all &lt;file referenced from aliases&gt;</t>
    </r>
  </si>
  <si>
    <r>
      <rPr>
        <sz val="11"/>
        <color rgb="FF000000"/>
        <rFont val="Calibri"/>
      </rPr>
      <t>Excessive permissions on files executed through a mail aliases file could result in modification by an unauthorized user, execution of malicious code, and/or system compromise.</t>
    </r>
  </si>
  <si>
    <r>
      <rPr>
        <sz val="11"/>
        <color rgb="FF000000"/>
        <rFont val="Calibri"/>
      </rPr>
      <t>Examine the contents of the /etc/aliases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more /etc/aliases</t>
    </r>
    <r>
      <rPr>
        <sz val="11"/>
        <color rgb="FF000000"/>
        <rFont val="Calibri"/>
      </rPr>
      <t xml:space="preserve">
</t>
    </r>
    <r>
      <rPr>
        <sz val="11"/>
        <color rgb="FF000000"/>
        <rFont val="Calibri"/>
      </rPr>
      <t>Examine the aliases file for any utilized directories or paths.</t>
    </r>
    <r>
      <rPr>
        <sz val="11"/>
        <color rgb="FF000000"/>
        <rFont val="Calibri"/>
      </rPr>
      <t xml:space="preserve">
</t>
    </r>
    <r>
      <rPr>
        <sz val="11"/>
        <color rgb="FF000000"/>
        <rFont val="Calibri"/>
      </rPr>
      <t># ls -lL &lt;file referenced from aliases&gt;</t>
    </r>
    <r>
      <rPr>
        <sz val="11"/>
        <color rgb="FF000000"/>
        <rFont val="Calibri"/>
      </rPr>
      <t xml:space="preserve">
</t>
    </r>
    <r>
      <rPr>
        <sz val="11"/>
        <color rgb="FF000000"/>
        <rFont val="Calibri"/>
      </rPr>
      <t xml:space="preserve">Check the permissions for any paths referenced. </t>
    </r>
    <r>
      <rPr>
        <sz val="11"/>
        <color rgb="FF000000"/>
        <rFont val="Calibri"/>
      </rPr>
      <t xml:space="preserve">
</t>
    </r>
    <r>
      <rPr>
        <sz val="11"/>
        <color rgb="FF000000"/>
        <rFont val="Calibri"/>
      </rPr>
      <t>If the permissions include a '+', the file has an extended ACL. If the file has an extended ACL and it has not been documented with the IAO, this is a finding.</t>
    </r>
  </si>
  <si>
    <t>V-22442</t>
  </si>
  <si>
    <r>
      <rPr>
        <sz val="11"/>
        <rFont val="Calibri"/>
      </rPr>
      <t>The SMTP service log file must not have an extended ACL.</t>
    </r>
  </si>
  <si>
    <r>
      <rPr>
        <sz val="11"/>
        <color rgb="FF000000"/>
        <rFont val="Calibri"/>
      </rPr>
      <t>This fix is applicable to both Postfix and sendmail servers.</t>
    </r>
    <r>
      <rPr>
        <sz val="11"/>
        <color rgb="FF000000"/>
        <rFont val="Calibri"/>
      </rPr>
      <t xml:space="preserve">
</t>
    </r>
    <r>
      <rPr>
        <sz val="11"/>
        <color rgb="FF000000"/>
        <rFont val="Calibri"/>
      </rPr>
      <t>Remove the extended ACL from the file.</t>
    </r>
    <r>
      <rPr>
        <sz val="11"/>
        <color rgb="FF000000"/>
        <rFont val="Calibri"/>
      </rPr>
      <t xml:space="preserve">
</t>
    </r>
    <r>
      <rPr>
        <sz val="11"/>
        <color rgb="FF000000"/>
        <rFont val="Calibri"/>
      </rPr>
      <t># setfacl --remove-all &lt;log file&gt;</t>
    </r>
  </si>
  <si>
    <r>
      <rPr>
        <sz val="11"/>
        <color rgb="FF000000"/>
        <rFont val="Calibri"/>
      </rPr>
      <t>If the SMTP service log file has an extended ACL, unauthorized users may be allowed to access or to modify the log file.</t>
    </r>
  </si>
  <si>
    <r>
      <rPr>
        <sz val="11"/>
        <color rgb="FF000000"/>
        <rFont val="Calibri"/>
      </rPr>
      <t>Depending on what system is used for log processing, either /etc/syslog.conf or /etc/rsyslog.conf will be the logging configuration file. Examine /etc/syslog.conf or /etc/rsyslog.conf and determine the log file(s) receiving logs for "mail.crit", "mail.debug", mail.*, or "*.crit".</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This check is applicable to both Postfix and sendmail servers.</t>
    </r>
    <r>
      <rPr>
        <sz val="11"/>
        <color rgb="FF000000"/>
        <rFont val="Calibri"/>
      </rPr>
      <t xml:space="preserve">
</t>
    </r>
    <r>
      <rPr>
        <sz val="11"/>
        <color rgb="FF000000"/>
        <rFont val="Calibri"/>
      </rPr>
      <t>Check the permissions on these log files.Identify any log files configured for "*.crit" and the "mail" service (excluding mail.none) and at any severity level.</t>
    </r>
    <r>
      <rPr>
        <sz val="11"/>
        <color rgb="FF000000"/>
        <rFont val="Calibri"/>
      </rPr>
      <t xml:space="preserve">
</t>
    </r>
    <r>
      <rPr>
        <sz val="11"/>
        <color rgb="FF000000"/>
        <rFont val="Calibri"/>
      </rPr>
      <t>For syslog:</t>
    </r>
    <r>
      <rPr>
        <sz val="11"/>
        <color rgb="FF000000"/>
        <rFont val="Calibri"/>
      </rPr>
      <t xml:space="preserve">
</t>
    </r>
    <r>
      <rPr>
        <sz val="11"/>
        <color rgb="FF000000"/>
        <rFont val="Calibri"/>
      </rPr>
      <t># egrep "(\*.crit|mail\.[^n][^/]*)" /etc/syslog.conf|sed 's/^[^/]*//'|xargs ls -lL</t>
    </r>
    <r>
      <rPr>
        <sz val="11"/>
        <color rgb="FF000000"/>
        <rFont val="Calibri"/>
      </rPr>
      <t xml:space="preserve">
</t>
    </r>
    <r>
      <rPr>
        <sz val="11"/>
        <color rgb="FF000000"/>
        <rFont val="Calibri"/>
      </rPr>
      <t>For rsyslog:</t>
    </r>
    <r>
      <rPr>
        <sz val="11"/>
        <color rgb="FF000000"/>
        <rFont val="Calibri"/>
      </rPr>
      <t xml:space="preserve">
</t>
    </r>
    <r>
      <rPr>
        <sz val="11"/>
        <color rgb="FF000000"/>
        <rFont val="Calibri"/>
      </rPr>
      <t># egrep "(\*.crit|mail\.[^n][^/]*)" /etc/rsyslog.conf|sed 's/^[^/]*//'|xargs ls -lL</t>
    </r>
    <r>
      <rPr>
        <sz val="11"/>
        <color rgb="FF000000"/>
        <rFont val="Calibri"/>
      </rPr>
      <t xml:space="preserve">
</t>
    </r>
    <r>
      <rPr>
        <sz val="11"/>
        <color rgb="FF000000"/>
        <rFont val="Calibri"/>
      </rPr>
      <t>If the permissions include a '+', the file has an extended ACL. If the file has an extended ACL and it has not been documented with the ISSO, this is a finding.</t>
    </r>
  </si>
  <si>
    <t>V-22444</t>
  </si>
  <si>
    <r>
      <rPr>
        <sz val="11"/>
        <rFont val="Calibri"/>
      </rPr>
      <t>The ftpusers file must be group-owned by root, bin, sys, or system.</t>
    </r>
  </si>
  <si>
    <r>
      <rPr>
        <sz val="11"/>
        <color rgb="FF000000"/>
        <rFont val="Calibri"/>
      </rPr>
      <t>Change the group owner of the ftpusers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root /etc/ftpusers /etc/vsftpd.ftpusers /etc/vsftpd/ftpusers</t>
    </r>
  </si>
  <si>
    <r>
      <rPr>
        <sz val="11"/>
        <color rgb="FF000000"/>
        <rFont val="Calibri"/>
      </rPr>
      <t>If the ftpusers file is not group-owned by root or a system group, an unauthorized user may modify the file to allow unauthorized accounts to use FTP.</t>
    </r>
  </si>
  <si>
    <r>
      <rPr>
        <sz val="11"/>
        <color rgb="FF000000"/>
        <rFont val="Calibri"/>
      </rPr>
      <t>Check the group ownership of the ftpusers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/etc/ftpusers /etc/vsftpd.ftpusers /etc/vsftpd/ftpusers</t>
    </r>
    <r>
      <rPr>
        <sz val="11"/>
        <color rgb="FF000000"/>
        <rFont val="Calibri"/>
      </rPr>
      <t xml:space="preserve">
</t>
    </r>
    <r>
      <rPr>
        <sz val="11"/>
        <color rgb="FF000000"/>
        <rFont val="Calibri"/>
      </rPr>
      <t>If the file is not group-owned by root, bin, sys, or system, this is a finding.</t>
    </r>
  </si>
  <si>
    <t>V-22445</t>
  </si>
  <si>
    <r>
      <rPr>
        <sz val="11"/>
        <rFont val="Calibri"/>
      </rPr>
      <t>The ftpusers file must not have an extended ACL.</t>
    </r>
  </si>
  <si>
    <r>
      <rPr>
        <sz val="11"/>
        <color rgb="FF000000"/>
        <rFont val="Calibri"/>
      </rPr>
      <t>Remove the extended ACL from the file.</t>
    </r>
    <r>
      <rPr>
        <sz val="11"/>
        <color rgb="FF000000"/>
        <rFont val="Calibri"/>
      </rPr>
      <t xml:space="preserve">
</t>
    </r>
    <r>
      <rPr>
        <sz val="11"/>
        <color rgb="FF000000"/>
        <rFont val="Calibri"/>
      </rPr>
      <t># setfacl --remove-all /etc/ftpusers /etc/vsftpd.ftpusers /etc/vsftpd/ftpusers</t>
    </r>
  </si>
  <si>
    <r>
      <rPr>
        <sz val="11"/>
        <color rgb="FF000000"/>
        <rFont val="Calibri"/>
      </rPr>
      <t xml:space="preserve">Check the permissions of the /etc/ftpusers file. </t>
    </r>
    <r>
      <rPr>
        <sz val="11"/>
        <color rgb="FF000000"/>
        <rFont val="Calibri"/>
      </rPr>
      <t xml:space="preserve">
</t>
    </r>
    <r>
      <rPr>
        <sz val="11"/>
        <color rgb="FF000000"/>
        <rFont val="Calibri"/>
      </rPr>
      <t># ls -lL /etc/ftpusers /etc/vsftpd.ftpusers /etc/vsftpd/ftpusers</t>
    </r>
    <r>
      <rPr>
        <sz val="11"/>
        <color rgb="FF000000"/>
        <rFont val="Calibri"/>
      </rPr>
      <t xml:space="preserve">
</t>
    </r>
    <r>
      <rPr>
        <sz val="11"/>
        <color rgb="FF000000"/>
        <rFont val="Calibri"/>
      </rPr>
      <t>If the permissions include a '+', the file has an extended ACL. If the file has an extended ACL and it has not been documented with the IAO, this is a finding.</t>
    </r>
  </si>
  <si>
    <t>V-22446</t>
  </si>
  <si>
    <r>
      <rPr>
        <sz val="11"/>
        <rFont val="Calibri"/>
      </rPr>
      <t>The .Xauthority files must not have extended ACLs.</t>
    </r>
  </si>
  <si>
    <r>
      <rPr>
        <sz val="11"/>
        <color rgb="FF000000"/>
        <rFont val="Calibri"/>
      </rPr>
      <t>Remove the extended ACL from the file.</t>
    </r>
    <r>
      <rPr>
        <sz val="11"/>
        <color rgb="FF000000"/>
        <rFont val="Calibri"/>
      </rPr>
      <t xml:space="preserve">
</t>
    </r>
    <r>
      <rPr>
        <sz val="11"/>
        <color rgb="FF000000"/>
        <rFont val="Calibri"/>
      </rPr>
      <t># setfacl --remove-all .Xauthority</t>
    </r>
  </si>
  <si>
    <r>
      <rPr>
        <sz val="11"/>
        <color rgb="FF000000"/>
        <rFont val="Calibri"/>
      </rPr>
      <t>.Xauthority files ensure the user is authorized to access specific X Windows host. Extended ACLs may permit unauthorized modification of these files, which could lead to Denial of Service to authorized access or allow unauthorized access to be obtained.</t>
    </r>
  </si>
  <si>
    <r>
      <rPr>
        <sz val="11"/>
        <color rgb="FF000000"/>
        <rFont val="Calibri"/>
      </rPr>
      <t>Check the file permissions for the .Xauthority files.  These files will be located in user home directories.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-la ~username |egrep "(\.Xauthority|\.xauth)"</t>
    </r>
    <r>
      <rPr>
        <sz val="11"/>
        <color rgb="FF000000"/>
        <rFont val="Calibri"/>
      </rPr>
      <t xml:space="preserve">
</t>
    </r>
    <r>
      <rPr>
        <sz val="11"/>
        <color rgb="FF000000"/>
        <rFont val="Calibri"/>
      </rPr>
      <t>If the permissions include a '+', the file has an extended ACL. If the file has an extended ACL and it has not been documented with the IAO, this is a finding.</t>
    </r>
  </si>
  <si>
    <t>V-22447</t>
  </si>
  <si>
    <r>
      <rPr>
        <sz val="11"/>
        <rFont val="Calibri"/>
      </rPr>
      <t>The SNMP service must use only SNMPv3 or its successors.</t>
    </r>
  </si>
  <si>
    <r>
      <rPr>
        <sz val="11"/>
        <color rgb="FF000000"/>
        <rFont val="Calibri"/>
      </rPr>
      <t xml:space="preserve">Edit /etc/snmpd.conf and remove references to the "v1", "v2c", "community", or "com2sec". </t>
    </r>
    <r>
      <rPr>
        <sz val="11"/>
        <color rgb="FF000000"/>
        <rFont val="Calibri"/>
      </rPr>
      <t xml:space="preserve">
</t>
    </r>
    <r>
      <rPr>
        <sz val="11"/>
        <color rgb="FF000000"/>
        <rFont val="Calibri"/>
      </rPr>
      <t>Restart the SNMP service.</t>
    </r>
    <r>
      <rPr>
        <sz val="11"/>
        <color rgb="FF000000"/>
        <rFont val="Calibri"/>
      </rPr>
      <t xml:space="preserve">
</t>
    </r>
    <r>
      <rPr>
        <sz val="11"/>
        <color rgb="FF000000"/>
        <rFont val="Calibri"/>
      </rPr>
      <t># service snmpd restart</t>
    </r>
  </si>
  <si>
    <r>
      <rPr>
        <sz val="11"/>
        <color rgb="FF000000"/>
        <rFont val="Calibri"/>
      </rPr>
      <t>SNMP Versions 1 and 2 are not considered secure. Without the strong authentication and privacy provided by the SNMP Version 3 User-based Security Model (USM), an attacker or other unauthorized users may gain access to detailed system management information and use the information to launch attacks against the system.</t>
    </r>
  </si>
  <si>
    <r>
      <rPr>
        <sz val="11"/>
        <color rgb="FF000000"/>
        <rFont val="Calibri"/>
      </rPr>
      <t>Check the SNMP daemon is not configured to use the v1 or v2c security models.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Examine the default install location /etc/snmpd.conf</t>
    </r>
    <r>
      <rPr>
        <sz val="11"/>
        <color rgb="FF000000"/>
        <rFont val="Calibri"/>
      </rPr>
      <t xml:space="preserve">
</t>
    </r>
    <r>
      <rPr>
        <sz val="11"/>
        <color rgb="FF000000"/>
        <rFont val="Calibri"/>
      </rPr>
      <t>or:</t>
    </r>
    <r>
      <rPr>
        <sz val="11"/>
        <color rgb="FF000000"/>
        <rFont val="Calibri"/>
      </rPr>
      <t xml:space="preserve">
</t>
    </r>
    <r>
      <rPr>
        <sz val="11"/>
        <color rgb="FF000000"/>
        <rFont val="Calibri"/>
      </rPr>
      <t xml:space="preserve"># find / -name snmpd.conf </t>
    </r>
    <r>
      <rPr>
        <sz val="11"/>
        <color rgb="FF000000"/>
        <rFont val="Calibri"/>
      </rPr>
      <t xml:space="preserve">
</t>
    </r>
    <r>
      <rPr>
        <sz val="11"/>
        <color rgb="FF000000"/>
        <rFont val="Calibri"/>
      </rPr>
      <t># grep -E '(v1|v2c|community|com2sec)' &lt;snmp.conf file&gt; | grep -v '^#'</t>
    </r>
    <r>
      <rPr>
        <sz val="11"/>
        <color rgb="FF000000"/>
        <rFont val="Calibri"/>
      </rPr>
      <t xml:space="preserve">
</t>
    </r>
    <r>
      <rPr>
        <sz val="11"/>
        <color rgb="FF000000"/>
        <rFont val="Calibri"/>
      </rPr>
      <t>If any configuration is found, this is a finding.</t>
    </r>
  </si>
  <si>
    <t>V-22448</t>
  </si>
  <si>
    <r>
      <rPr>
        <sz val="11"/>
        <rFont val="Calibri"/>
      </rPr>
      <t>The SNMP service must require the use of a FIPS 140-2 approved cryptographic hash algorithm as part of its authentication and integrity methods.</t>
    </r>
  </si>
  <si>
    <r>
      <rPr>
        <sz val="11"/>
        <color rgb="FF000000"/>
        <rFont val="Calibri"/>
      </rPr>
      <t>Edit /etc/snmp/snmpd.conf and add the SHA keyword for any create user statement without one.</t>
    </r>
    <r>
      <rPr>
        <sz val="11"/>
        <color rgb="FF000000"/>
        <rFont val="Calibri"/>
      </rPr>
      <t xml:space="preserve">
</t>
    </r>
    <r>
      <rPr>
        <sz val="11"/>
        <color rgb="FF000000"/>
        <rFont val="Calibri"/>
      </rPr>
      <t>Restart the SNMP service.</t>
    </r>
    <r>
      <rPr>
        <sz val="11"/>
        <color rgb="FF000000"/>
        <rFont val="Calibri"/>
      </rPr>
      <t xml:space="preserve">
</t>
    </r>
    <r>
      <rPr>
        <sz val="11"/>
        <color rgb="FF000000"/>
        <rFont val="Calibri"/>
      </rPr>
      <t># service snmpd restart</t>
    </r>
  </si>
  <si>
    <r>
      <rPr>
        <sz val="11"/>
        <color rgb="FF000000"/>
        <rFont val="Calibri"/>
      </rPr>
      <t>The SNMP service must use SHA-1 or a FIPS 140-2 approved successor for authentication and integrity.</t>
    </r>
  </si>
  <si>
    <r>
      <rPr>
        <sz val="11"/>
        <color rgb="FF000000"/>
        <rFont val="Calibri"/>
      </rPr>
      <t>Verify the SNMP daemon uses SHA for SNMPv3 users.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Examine the default install location /etc/snmp/snmpd.conf</t>
    </r>
    <r>
      <rPr>
        <sz val="11"/>
        <color rgb="FF000000"/>
        <rFont val="Calibri"/>
      </rPr>
      <t xml:space="preserve">
</t>
    </r>
    <r>
      <rPr>
        <sz val="11"/>
        <color rgb="FF000000"/>
        <rFont val="Calibri"/>
      </rPr>
      <t>or:</t>
    </r>
    <r>
      <rPr>
        <sz val="11"/>
        <color rgb="FF000000"/>
        <rFont val="Calibri"/>
      </rPr>
      <t xml:space="preserve">
</t>
    </r>
    <r>
      <rPr>
        <sz val="11"/>
        <color rgb="FF000000"/>
        <rFont val="Calibri"/>
      </rPr>
      <t xml:space="preserve"># find / -name snmpd.conf </t>
    </r>
    <r>
      <rPr>
        <sz val="11"/>
        <color rgb="FF000000"/>
        <rFont val="Calibri"/>
      </rPr>
      <t xml:space="preserve">
</t>
    </r>
    <r>
      <rPr>
        <sz val="11"/>
        <color rgb="FF000000"/>
        <rFont val="Calibri"/>
      </rPr>
      <t># grep -v '^#' &lt;snmpd.conf file&gt; | grep -i createuser | grep -vi SHA</t>
    </r>
    <r>
      <rPr>
        <sz val="11"/>
        <color rgb="FF000000"/>
        <rFont val="Calibri"/>
      </rPr>
      <t xml:space="preserve">
</t>
    </r>
    <r>
      <rPr>
        <sz val="11"/>
        <color rgb="FF000000"/>
        <rFont val="Calibri"/>
      </rPr>
      <t>If any line is present this is a finding.</t>
    </r>
  </si>
  <si>
    <t>V-22449</t>
  </si>
  <si>
    <r>
      <rPr>
        <sz val="11"/>
        <rFont val="Calibri"/>
      </rPr>
      <t>The SNMP service must require the use of a FIPS 140-2 approved encryption algorithm for protecting the privacy of SNMP messages.</t>
    </r>
  </si>
  <si>
    <r>
      <rPr>
        <sz val="11"/>
        <color rgb="FF000000"/>
        <rFont val="Calibri"/>
      </rPr>
      <t>Edit /etc/snmp/snmpd.conf and add the AES keyword for any create user statement without one.</t>
    </r>
    <r>
      <rPr>
        <sz val="11"/>
        <color rgb="FF000000"/>
        <rFont val="Calibri"/>
      </rPr>
      <t xml:space="preserve">
</t>
    </r>
    <r>
      <rPr>
        <sz val="11"/>
        <color rgb="FF000000"/>
        <rFont val="Calibri"/>
      </rPr>
      <t>Restart the SNMP service.</t>
    </r>
    <r>
      <rPr>
        <sz val="11"/>
        <color rgb="FF000000"/>
        <rFont val="Calibri"/>
      </rPr>
      <t xml:space="preserve">
</t>
    </r>
    <r>
      <rPr>
        <sz val="11"/>
        <color rgb="FF000000"/>
        <rFont val="Calibri"/>
      </rPr>
      <t># service snmpd restart</t>
    </r>
  </si>
  <si>
    <r>
      <rPr>
        <sz val="11"/>
        <color rgb="FF000000"/>
        <rFont val="Calibri"/>
      </rPr>
      <t>The SNMP service must use AES or a FIPS 140-2 approved successor algorithm for protecting the privacy of communications.</t>
    </r>
  </si>
  <si>
    <r>
      <rPr>
        <sz val="11"/>
        <color rgb="FF000000"/>
        <rFont val="Calibri"/>
      </rPr>
      <t>Verify the SNMP daemon uses AES for SNMPv3 users.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Examine the default install location /etc/snmp/snmpd.conf</t>
    </r>
    <r>
      <rPr>
        <sz val="11"/>
        <color rgb="FF000000"/>
        <rFont val="Calibri"/>
      </rPr>
      <t xml:space="preserve">
</t>
    </r>
    <r>
      <rPr>
        <sz val="11"/>
        <color rgb="FF000000"/>
        <rFont val="Calibri"/>
      </rPr>
      <t>or:</t>
    </r>
    <r>
      <rPr>
        <sz val="11"/>
        <color rgb="FF000000"/>
        <rFont val="Calibri"/>
      </rPr>
      <t xml:space="preserve">
</t>
    </r>
    <r>
      <rPr>
        <sz val="11"/>
        <color rgb="FF000000"/>
        <rFont val="Calibri"/>
      </rPr>
      <t xml:space="preserve"># find / -name snmpd.conf </t>
    </r>
    <r>
      <rPr>
        <sz val="11"/>
        <color rgb="FF000000"/>
        <rFont val="Calibri"/>
      </rPr>
      <t xml:space="preserve">
</t>
    </r>
    <r>
      <rPr>
        <sz val="11"/>
        <color rgb="FF000000"/>
        <rFont val="Calibri"/>
      </rPr>
      <t># grep -v '^#' &lt;snmpd.conf file&gt; | grep -i createuser | grep -vi AES</t>
    </r>
    <r>
      <rPr>
        <sz val="11"/>
        <color rgb="FF000000"/>
        <rFont val="Calibri"/>
      </rPr>
      <t xml:space="preserve">
</t>
    </r>
    <r>
      <rPr>
        <sz val="11"/>
        <color rgb="FF000000"/>
        <rFont val="Calibri"/>
      </rPr>
      <t>If any line is present this is a finding.</t>
    </r>
  </si>
  <si>
    <t>V-22450</t>
  </si>
  <si>
    <r>
      <rPr>
        <sz val="11"/>
        <rFont val="Calibri"/>
      </rPr>
      <t>Management Information Base (MIB) files must not have extended ACLs.</t>
    </r>
  </si>
  <si>
    <r>
      <rPr>
        <sz val="11"/>
        <color rgb="FF000000"/>
        <rFont val="Calibri"/>
      </rPr>
      <t>Remove the extended ACL from the file.</t>
    </r>
    <r>
      <rPr>
        <sz val="11"/>
        <color rgb="FF000000"/>
        <rFont val="Calibri"/>
      </rPr>
      <t xml:space="preserve">
</t>
    </r>
    <r>
      <rPr>
        <sz val="11"/>
        <color rgb="FF000000"/>
        <rFont val="Calibri"/>
      </rPr>
      <t># setfacl --remove-all &lt;mib file&gt;</t>
    </r>
  </si>
  <si>
    <r>
      <rPr>
        <sz val="11"/>
        <color rgb="FF000000"/>
        <rFont val="Calibri"/>
      </rPr>
      <t>Check the file permissions for the MIB files.</t>
    </r>
    <r>
      <rPr>
        <sz val="11"/>
        <color rgb="FF000000"/>
        <rFont val="Calibri"/>
      </rPr>
      <t xml:space="preserve">
</t>
    </r>
    <r>
      <rPr>
        <sz val="11"/>
        <color rgb="FF000000"/>
        <rFont val="Calibri"/>
      </rPr>
      <t xml:space="preserve"># find / -name *.mib </t>
    </r>
    <r>
      <rPr>
        <sz val="11"/>
        <color rgb="FF000000"/>
        <rFont val="Calibri"/>
      </rPr>
      <t xml:space="preserve">
</t>
    </r>
    <r>
      <rPr>
        <sz val="11"/>
        <color rgb="FF000000"/>
        <rFont val="Calibri"/>
      </rPr>
      <t># ls -lL &lt;mib file&gt;</t>
    </r>
    <r>
      <rPr>
        <sz val="11"/>
        <color rgb="FF000000"/>
        <rFont val="Calibri"/>
      </rPr>
      <t xml:space="preserve">
</t>
    </r>
    <r>
      <rPr>
        <sz val="11"/>
        <color rgb="FF000000"/>
        <rFont val="Calibri"/>
      </rPr>
      <t>If the permissions include a '+', the file has an extended ACL. If the file has an extended ACL and it has not been documented with the IAO, this is a finding.</t>
    </r>
  </si>
  <si>
    <t>V-22451</t>
  </si>
  <si>
    <r>
      <rPr>
        <sz val="11"/>
        <rFont val="Calibri"/>
      </rPr>
      <t>The snmpd.conf file must be group-owned by root, bin, sys, or system.</t>
    </r>
  </si>
  <si>
    <r>
      <rPr>
        <sz val="11"/>
        <color rgb="FF000000"/>
        <rFont val="Calibri"/>
      </rPr>
      <t>Change the group ownership of the SNMP configuration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root &lt;snmpd.conf&gt;</t>
    </r>
  </si>
  <si>
    <r>
      <rPr>
        <sz val="11"/>
        <color rgb="FF000000"/>
        <rFont val="Calibri"/>
      </rPr>
      <t>The snmpd.conf file contains authenticators and must be protected from unauthorized access and modification.  If the file is not group-owned by a system group, it may be subject to access and modification from unauthorized users.</t>
    </r>
  </si>
  <si>
    <r>
      <rPr>
        <sz val="11"/>
        <color rgb="FF000000"/>
        <rFont val="Calibri"/>
      </rPr>
      <t>Check the group ownership of the SNMP configuration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Examine the default install location /etc/snmp/snmpd.conf</t>
    </r>
    <r>
      <rPr>
        <sz val="11"/>
        <color rgb="FF000000"/>
        <rFont val="Calibri"/>
      </rPr>
      <t xml:space="preserve">
</t>
    </r>
    <r>
      <rPr>
        <sz val="11"/>
        <color rgb="FF000000"/>
        <rFont val="Calibri"/>
      </rPr>
      <t>or:</t>
    </r>
    <r>
      <rPr>
        <sz val="11"/>
        <color rgb="FF000000"/>
        <rFont val="Calibri"/>
      </rPr>
      <t xml:space="preserve">
</t>
    </r>
    <r>
      <rPr>
        <sz val="11"/>
        <color rgb="FF000000"/>
        <rFont val="Calibri"/>
      </rPr>
      <t xml:space="preserve"># find / -name snmpd.conf </t>
    </r>
    <r>
      <rPr>
        <sz val="11"/>
        <color rgb="FF000000"/>
        <rFont val="Calibri"/>
      </rPr>
      <t xml:space="preserve">
</t>
    </r>
    <r>
      <rPr>
        <sz val="11"/>
        <color rgb="FF000000"/>
        <rFont val="Calibri"/>
      </rPr>
      <t># ls -lL &lt;snmpd.conf&gt;</t>
    </r>
    <r>
      <rPr>
        <sz val="11"/>
        <color rgb="FF000000"/>
        <rFont val="Calibri"/>
      </rPr>
      <t xml:space="preserve">
</t>
    </r>
    <r>
      <rPr>
        <sz val="11"/>
        <color rgb="FF000000"/>
        <rFont val="Calibri"/>
      </rPr>
      <t>If the file is not group-owned by root, bin, sys, or system, this is a finding.</t>
    </r>
  </si>
  <si>
    <t>V-22452</t>
  </si>
  <si>
    <r>
      <rPr>
        <sz val="11"/>
        <rFont val="Calibri"/>
      </rPr>
      <t>The snmpd.conf file must not have an extended ACL.</t>
    </r>
  </si>
  <si>
    <r>
      <rPr>
        <sz val="11"/>
        <color rgb="FF000000"/>
        <rFont val="Calibri"/>
      </rPr>
      <t>Remove the extended ACL from the file.</t>
    </r>
    <r>
      <rPr>
        <sz val="11"/>
        <color rgb="FF000000"/>
        <rFont val="Calibri"/>
      </rPr>
      <t xml:space="preserve">
</t>
    </r>
    <r>
      <rPr>
        <sz val="11"/>
        <color rgb="FF000000"/>
        <rFont val="Calibri"/>
      </rPr>
      <t># setfacl --remove-all &lt;snmpd.conf file&gt;</t>
    </r>
  </si>
  <si>
    <r>
      <rPr>
        <sz val="11"/>
        <color rgb="FF000000"/>
        <rFont val="Calibri"/>
      </rPr>
      <t>Check the permissions of the SNMP configuration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Examine the default install location /etc/snmp/snmpd.conf</t>
    </r>
    <r>
      <rPr>
        <sz val="11"/>
        <color rgb="FF000000"/>
        <rFont val="Calibri"/>
      </rPr>
      <t xml:space="preserve">
</t>
    </r>
    <r>
      <rPr>
        <sz val="11"/>
        <color rgb="FF000000"/>
        <rFont val="Calibri"/>
      </rPr>
      <t>or:</t>
    </r>
    <r>
      <rPr>
        <sz val="11"/>
        <color rgb="FF000000"/>
        <rFont val="Calibri"/>
      </rPr>
      <t xml:space="preserve">
</t>
    </r>
    <r>
      <rPr>
        <sz val="11"/>
        <color rgb="FF000000"/>
        <rFont val="Calibri"/>
      </rPr>
      <t xml:space="preserve"># find / -name snmpd.conf </t>
    </r>
    <r>
      <rPr>
        <sz val="11"/>
        <color rgb="FF000000"/>
        <rFont val="Calibri"/>
      </rPr>
      <t xml:space="preserve">
</t>
    </r>
    <r>
      <rPr>
        <sz val="11"/>
        <color rgb="FF000000"/>
        <rFont val="Calibri"/>
      </rPr>
      <t># ls -lL &lt;snmpd.conf&gt;</t>
    </r>
    <r>
      <rPr>
        <sz val="11"/>
        <color rgb="FF000000"/>
        <rFont val="Calibri"/>
      </rPr>
      <t xml:space="preserve">
</t>
    </r>
    <r>
      <rPr>
        <sz val="11"/>
        <color rgb="FF000000"/>
        <rFont val="Calibri"/>
      </rPr>
      <t>If the permissions include a '+', the file has an extended ACL. If the file has an extended ACL and it has not been documented with the IAO, this is a finding.</t>
    </r>
  </si>
  <si>
    <t>V-22453</t>
  </si>
  <si>
    <r>
      <rPr>
        <sz val="11"/>
        <rFont val="Calibri"/>
      </rPr>
      <t>The /etc/syslog.conf file must have mode 0640 or less permissive.</t>
    </r>
  </si>
  <si>
    <r>
      <rPr>
        <sz val="11"/>
        <color rgb="FF000000"/>
        <rFont val="Calibri"/>
      </rPr>
      <t>Change the permissions of the syslog or rsyslog configuration file.</t>
    </r>
    <r>
      <rPr>
        <sz val="11"/>
        <color rgb="FF000000"/>
        <rFont val="Calibri"/>
      </rPr>
      <t xml:space="preserve">
</t>
    </r>
    <r>
      <rPr>
        <sz val="11"/>
        <color rgb="FF000000"/>
        <rFont val="Calibri"/>
      </rPr>
      <t xml:space="preserve"># chmod 0640 /etc/syslog.conf   </t>
    </r>
    <r>
      <rPr>
        <sz val="11"/>
        <color rgb="FF000000"/>
        <rFont val="Calibri"/>
      </rPr>
      <t xml:space="preserve">
</t>
    </r>
    <r>
      <rPr>
        <sz val="11"/>
        <color rgb="FF000000"/>
        <rFont val="Calibri"/>
      </rPr>
      <t>Or:</t>
    </r>
    <r>
      <rPr>
        <sz val="11"/>
        <color rgb="FF000000"/>
        <rFont val="Calibri"/>
      </rPr>
      <t xml:space="preserve">
</t>
    </r>
    <r>
      <rPr>
        <sz val="11"/>
        <color rgb="FF000000"/>
        <rFont val="Calibri"/>
      </rPr>
      <t># chmod 0640 /etc/rsyslog.conf</t>
    </r>
  </si>
  <si>
    <r>
      <rPr>
        <sz val="11"/>
        <color rgb="FF000000"/>
        <rFont val="Calibri"/>
      </rPr>
      <t>Unauthorized users must not be allowed to access or modify the /etc/syslog.conf file.</t>
    </r>
  </si>
  <si>
    <r>
      <rPr>
        <sz val="11"/>
        <color rgb="FF000000"/>
        <rFont val="Calibri"/>
      </rPr>
      <t>Check the permissions of the syslog configuration file. Depending on what system is used for log processing either /etc/syslog.conf or /etc/rsyslog.conf will be the logging configuration file.</t>
    </r>
    <r>
      <rPr>
        <sz val="11"/>
        <color rgb="FF000000"/>
        <rFont val="Calibri"/>
      </rPr>
      <t xml:space="preserve">
</t>
    </r>
    <r>
      <rPr>
        <sz val="11"/>
        <color rgb="FF000000"/>
        <rFont val="Calibri"/>
      </rPr>
      <t># ls -lL /etc/syslog.conf</t>
    </r>
    <r>
      <rPr>
        <sz val="11"/>
        <color rgb="FF000000"/>
        <rFont val="Calibri"/>
      </rPr>
      <t xml:space="preserve">
</t>
    </r>
    <r>
      <rPr>
        <sz val="11"/>
        <color rgb="FF000000"/>
        <rFont val="Calibri"/>
      </rPr>
      <t>Or:</t>
    </r>
    <r>
      <rPr>
        <sz val="11"/>
        <color rgb="FF000000"/>
        <rFont val="Calibri"/>
      </rPr>
      <t xml:space="preserve">
</t>
    </r>
    <r>
      <rPr>
        <sz val="11"/>
        <color rgb="FF000000"/>
        <rFont val="Calibri"/>
      </rPr>
      <t># ls -lL /etc/rsyslog.conf</t>
    </r>
    <r>
      <rPr>
        <sz val="11"/>
        <color rgb="FF000000"/>
        <rFont val="Calibri"/>
      </rPr>
      <t xml:space="preserve">
</t>
    </r>
    <r>
      <rPr>
        <sz val="11"/>
        <color rgb="FF000000"/>
        <rFont val="Calibri"/>
      </rPr>
      <t>If the mode of the file is more permissive than 0640, this is a finding.</t>
    </r>
  </si>
  <si>
    <t>V-22454</t>
  </si>
  <si>
    <r>
      <rPr>
        <sz val="11"/>
        <rFont val="Calibri"/>
      </rPr>
      <t>The /etc/syslog.conf file must not have an extended ACL.</t>
    </r>
  </si>
  <si>
    <r>
      <rPr>
        <sz val="11"/>
        <color rgb="FF000000"/>
        <rFont val="Calibri"/>
      </rPr>
      <t>Remove the extended ACL from the file.</t>
    </r>
    <r>
      <rPr>
        <sz val="11"/>
        <color rgb="FF000000"/>
        <rFont val="Calibri"/>
      </rPr>
      <t xml:space="preserve">
</t>
    </r>
    <r>
      <rPr>
        <sz val="11"/>
        <color rgb="FF000000"/>
        <rFont val="Calibri"/>
      </rPr>
      <t xml:space="preserve"># setfacl --remove-all /etc/syslog.conf   </t>
    </r>
    <r>
      <rPr>
        <sz val="11"/>
        <color rgb="FF000000"/>
        <rFont val="Calibri"/>
      </rPr>
      <t xml:space="preserve">
</t>
    </r>
    <r>
      <rPr>
        <sz val="11"/>
        <color rgb="FF000000"/>
        <rFont val="Calibri"/>
      </rPr>
      <t>Or:</t>
    </r>
    <r>
      <rPr>
        <sz val="11"/>
        <color rgb="FF000000"/>
        <rFont val="Calibri"/>
      </rPr>
      <t xml:space="preserve">
</t>
    </r>
    <r>
      <rPr>
        <sz val="11"/>
        <color rgb="FF000000"/>
        <rFont val="Calibri"/>
      </rPr>
      <t># setfacl -- remove-all /etc/rsyslog.conf</t>
    </r>
  </si>
  <si>
    <r>
      <rPr>
        <sz val="11"/>
        <color rgb="FF000000"/>
        <rFont val="Calibri"/>
      </rPr>
      <t>Check the permissions of the syslog configuration file. Depending on what system is used for log processing either /etc/syslog.conf or /etc/rsyslog.conf will be the logging configuration file.</t>
    </r>
    <r>
      <rPr>
        <sz val="11"/>
        <color rgb="FF000000"/>
        <rFont val="Calibri"/>
      </rPr>
      <t xml:space="preserve">
</t>
    </r>
    <r>
      <rPr>
        <sz val="11"/>
        <color rgb="FF000000"/>
        <rFont val="Calibri"/>
      </rPr>
      <t># ls -lL /etc/syslog.conf</t>
    </r>
    <r>
      <rPr>
        <sz val="11"/>
        <color rgb="FF000000"/>
        <rFont val="Calibri"/>
      </rPr>
      <t xml:space="preserve">
</t>
    </r>
    <r>
      <rPr>
        <sz val="11"/>
        <color rgb="FF000000"/>
        <rFont val="Calibri"/>
      </rPr>
      <t>Or:</t>
    </r>
    <r>
      <rPr>
        <sz val="11"/>
        <color rgb="FF000000"/>
        <rFont val="Calibri"/>
      </rPr>
      <t xml:space="preserve">
</t>
    </r>
    <r>
      <rPr>
        <sz val="11"/>
        <color rgb="FF000000"/>
        <rFont val="Calibri"/>
      </rPr>
      <t># ls -lL /etc/rsyslog.conf</t>
    </r>
    <r>
      <rPr>
        <sz val="11"/>
        <color rgb="FF000000"/>
        <rFont val="Calibri"/>
      </rPr>
      <t xml:space="preserve">
</t>
    </r>
    <r>
      <rPr>
        <sz val="11"/>
        <color rgb="FF000000"/>
        <rFont val="Calibri"/>
      </rPr>
      <t>If the permissions include a '+', the file has an extended ACL. If the file has an extended ACL and it has not been documented with the IAO, this is a finding.</t>
    </r>
  </si>
  <si>
    <t>V-22455</t>
  </si>
  <si>
    <r>
      <rPr>
        <sz val="11"/>
        <rFont val="Calibri"/>
      </rPr>
      <t>The system must use a remote syslog server (loghost).</t>
    </r>
  </si>
  <si>
    <r>
      <rPr>
        <sz val="11"/>
        <color rgb="FF000000"/>
        <rFont val="Calibri"/>
      </rPr>
      <t>Edit the syslog or rsyslog configuration file and add an appropriate remote syslog server.</t>
    </r>
  </si>
  <si>
    <r>
      <rPr>
        <sz val="11"/>
        <color rgb="FF000000"/>
        <rFont val="Calibri"/>
      </rPr>
      <t>A syslog server (loghost) receives syslog messages from one or more systems.  This data can be used as an authoritative log source in the event a system is compromised and its local logs are suspect.</t>
    </r>
  </si>
  <si>
    <r>
      <rPr>
        <sz val="11"/>
        <color rgb="FF000000"/>
        <rFont val="Calibri"/>
      </rPr>
      <t>Check the syslog configuration file for remote syslog servers. Depending on what system is used for log processing either /etc/syslog.conf or /etc/rsyslog.conf will be the logging configuration file.</t>
    </r>
    <r>
      <rPr>
        <sz val="11"/>
        <color rgb="FF000000"/>
        <rFont val="Calibri"/>
      </rPr>
      <t xml:space="preserve">
</t>
    </r>
    <r>
      <rPr>
        <sz val="11"/>
        <color rgb="FF000000"/>
        <rFont val="Calibri"/>
      </rPr>
      <t># grep '@' /etc/syslog.conf | grep -v '^#'</t>
    </r>
    <r>
      <rPr>
        <sz val="11"/>
        <color rgb="FF000000"/>
        <rFont val="Calibri"/>
      </rPr>
      <t xml:space="preserve">
</t>
    </r>
    <r>
      <rPr>
        <sz val="11"/>
        <color rgb="FF000000"/>
        <rFont val="Calibri"/>
      </rPr>
      <t>Or:</t>
    </r>
    <r>
      <rPr>
        <sz val="11"/>
        <color rgb="FF000000"/>
        <rFont val="Calibri"/>
      </rPr>
      <t xml:space="preserve">
</t>
    </r>
    <r>
      <rPr>
        <sz val="11"/>
        <color rgb="FF000000"/>
        <rFont val="Calibri"/>
      </rPr>
      <t># grep '@' /etc/rsyslog.conf | grep -v '^#'</t>
    </r>
    <r>
      <rPr>
        <sz val="11"/>
        <color rgb="FF000000"/>
        <rFont val="Calibri"/>
      </rPr>
      <t xml:space="preserve">
</t>
    </r>
    <r>
      <rPr>
        <sz val="11"/>
        <color rgb="FF000000"/>
        <rFont val="Calibri"/>
      </rPr>
      <t>If no line is returned, this is a finding.</t>
    </r>
  </si>
  <si>
    <t>V-22456</t>
  </si>
  <si>
    <r>
      <rPr>
        <sz val="11"/>
        <rFont val="Calibri"/>
      </rPr>
      <t>The SSH client must be configured to only use the SSHv2 protocol.</t>
    </r>
  </si>
  <si>
    <r>
      <rPr>
        <sz val="11"/>
        <color rgb="FF000000"/>
        <rFont val="Calibri"/>
      </rPr>
      <t>Edit the /etc/ssh/ssh_config file and add or edit a "Protocol" configuration line not allowing versions less than 2.</t>
    </r>
  </si>
  <si>
    <r>
      <rPr>
        <sz val="11"/>
        <color rgb="FF000000"/>
        <rFont val="Calibri"/>
      </rPr>
      <t>SSHv1 is not a DoD-approved protocol and has many well-known vulnerability exploits.  Exploits of the SSH client could provide access to the system with the privileges of the user running the client.</t>
    </r>
  </si>
  <si>
    <r>
      <rPr>
        <sz val="11"/>
        <color rgb="FF000000"/>
        <rFont val="Calibri"/>
      </rPr>
      <t>Check the SSH client configuration for allowed protocol versions.</t>
    </r>
    <r>
      <rPr>
        <sz val="11"/>
        <color rgb="FF000000"/>
        <rFont val="Calibri"/>
      </rPr>
      <t xml:space="preserve">
</t>
    </r>
    <r>
      <rPr>
        <sz val="11"/>
        <color rgb="FF000000"/>
        <rFont val="Calibri"/>
      </rPr>
      <t xml:space="preserve"># grep -i protocol /etc/ssh/ssh_config | grep -v '^#' </t>
    </r>
    <r>
      <rPr>
        <sz val="11"/>
        <color rgb="FF000000"/>
        <rFont val="Calibri"/>
      </rPr>
      <t xml:space="preserve">
</t>
    </r>
    <r>
      <rPr>
        <sz val="11"/>
        <color rgb="FF000000"/>
        <rFont val="Calibri"/>
      </rPr>
      <t>If the returned protocol configuration allows versions less than 2, this is a finding.</t>
    </r>
  </si>
  <si>
    <t>V-22457</t>
  </si>
  <si>
    <r>
      <rPr>
        <sz val="11"/>
        <rFont val="Calibri"/>
      </rPr>
      <t>The SSH daemon must only listen on management network addresses unless authorized for uses other than management.</t>
    </r>
  </si>
  <si>
    <r>
      <rPr>
        <sz val="11"/>
        <color rgb="FF000000"/>
        <rFont val="Calibri"/>
      </rPr>
      <t>Edit the SSH daemon configuration to specify listening network addresses designated for management traffic.</t>
    </r>
    <r>
      <rPr>
        <sz val="11"/>
        <color rgb="FF000000"/>
        <rFont val="Calibri"/>
      </rPr>
      <t xml:space="preserve">
</t>
    </r>
    <r>
      <rPr>
        <sz val="11"/>
        <color rgb="FF000000"/>
        <rFont val="Calibri"/>
      </rPr>
      <t>Restart the SSH daemon.</t>
    </r>
    <r>
      <rPr>
        <sz val="11"/>
        <color rgb="FF000000"/>
        <rFont val="Calibri"/>
      </rPr>
      <t xml:space="preserve">
</t>
    </r>
    <r>
      <rPr>
        <sz val="11"/>
        <color rgb="FF000000"/>
        <rFont val="Calibri"/>
      </rPr>
      <t># /sbin/service sshd restart</t>
    </r>
  </si>
  <si>
    <r>
      <rPr>
        <sz val="11"/>
        <color rgb="FF000000"/>
        <rFont val="Calibri"/>
      </rPr>
      <t>The SSH daemon should only listen on network addresses designated for management traffic.  If the system has multiple network interfaces and SSH listens on addresses not designated for management traffic, the SSH service could be subject to unauthorized access.  If SSH is used for purposes other than management, such as providing an SFTP service, the list of approved listening addresses may be documented.</t>
    </r>
  </si>
  <si>
    <r>
      <rPr>
        <sz val="11"/>
        <color rgb="FF000000"/>
        <rFont val="Calibri"/>
      </rPr>
      <t>Ask the SA to identify which interfaces on the system are designated for management traffic.  If all interfaces on the system are authorized for management traffic, this is not applicable.</t>
    </r>
    <r>
      <rPr>
        <sz val="11"/>
        <color rgb="FF000000"/>
        <rFont val="Calibri"/>
      </rPr>
      <t xml:space="preserve">
</t>
    </r>
    <r>
      <rPr>
        <sz val="11"/>
        <color rgb="FF000000"/>
        <rFont val="Calibri"/>
      </rPr>
      <t>Check the SSH daemon configuration for listening network addresses.</t>
    </r>
    <r>
      <rPr>
        <sz val="11"/>
        <color rgb="FF000000"/>
        <rFont val="Calibri"/>
      </rPr>
      <t xml:space="preserve">
</t>
    </r>
    <r>
      <rPr>
        <sz val="11"/>
        <color rgb="FF000000"/>
        <rFont val="Calibri"/>
      </rPr>
      <t># grep -i Listen /etc/ssh/sshd_config | grep -v '^#'</t>
    </r>
    <r>
      <rPr>
        <sz val="11"/>
        <color rgb="FF000000"/>
        <rFont val="Calibri"/>
      </rPr>
      <t xml:space="preserve">
</t>
    </r>
    <r>
      <rPr>
        <sz val="11"/>
        <color rgb="FF000000"/>
        <rFont val="Calibri"/>
      </rPr>
      <t>If no configuration is returned, or if a returned 'Listen' configuration contains addresses not designated for management traffic, this is a finding.</t>
    </r>
  </si>
  <si>
    <t>V-22458</t>
  </si>
  <si>
    <r>
      <rPr>
        <sz val="11"/>
        <rFont val="Calibri"/>
      </rPr>
      <t>The SSH daemon must be configured to only use FIPS 140-2 approved ciphers.</t>
    </r>
  </si>
  <si>
    <r>
      <rPr>
        <sz val="11"/>
        <color rgb="FF000000"/>
        <rFont val="Calibri"/>
      </rPr>
      <t>Edit the SSH daemon configuration and remove any ciphers not starting with "3des" or "aes" and remove any ciphers ending with "cbc". If necessary, add a "Ciphers" line.</t>
    </r>
    <r>
      <rPr>
        <sz val="11"/>
        <color rgb="FF000000"/>
        <rFont val="Calibri"/>
      </rPr>
      <t xml:space="preserve">
</t>
    </r>
    <r>
      <rPr>
        <sz val="11"/>
        <color rgb="FF000000"/>
        <rFont val="Calibri"/>
      </rPr>
      <t>Ciphers aes256-ctr,aes192-ctr,aes128-ctr</t>
    </r>
    <r>
      <rPr>
        <sz val="11"/>
        <color rgb="FF000000"/>
        <rFont val="Calibri"/>
      </rPr>
      <t xml:space="preserve">
</t>
    </r>
    <r>
      <rPr>
        <sz val="11"/>
        <color rgb="FF000000"/>
        <rFont val="Calibri"/>
      </rPr>
      <t>Restart the SSH daemon.</t>
    </r>
    <r>
      <rPr>
        <sz val="11"/>
        <color rgb="FF000000"/>
        <rFont val="Calibri"/>
      </rPr>
      <t xml:space="preserve">
</t>
    </r>
    <r>
      <rPr>
        <sz val="11"/>
        <color rgb="FF000000"/>
        <rFont val="Calibri"/>
      </rPr>
      <t># /sbin/service sshd restart</t>
    </r>
  </si>
  <si>
    <r>
      <rPr>
        <sz val="11"/>
        <color rgb="FF000000"/>
        <rFont val="Calibri"/>
      </rPr>
      <t>DoD information systems are required to use FIPS 140-2 approved ciphers.  SSHv2 ciphers meeting this requirement are 3DES and AES.</t>
    </r>
  </si>
  <si>
    <r>
      <rPr>
        <sz val="11"/>
        <color rgb="FF000000"/>
        <rFont val="Calibri"/>
      </rPr>
      <t>Check the SSH daemon configuration for allowed ciphers.</t>
    </r>
    <r>
      <rPr>
        <sz val="11"/>
        <color rgb="FF000000"/>
        <rFont val="Calibri"/>
      </rPr>
      <t xml:space="preserve">
</t>
    </r>
    <r>
      <rPr>
        <sz val="11"/>
        <color rgb="FF000000"/>
        <rFont val="Calibri"/>
      </rPr>
      <t xml:space="preserve"># grep -i ciphers /etc/ssh/sshd_config | grep -v '^#' </t>
    </r>
    <r>
      <rPr>
        <sz val="11"/>
        <color rgb="FF000000"/>
        <rFont val="Calibri"/>
      </rPr>
      <t xml:space="preserve">
</t>
    </r>
    <r>
      <rPr>
        <sz val="11"/>
        <color rgb="FF000000"/>
        <rFont val="Calibri"/>
      </rPr>
      <t>If no lines are returned, or the returned ciphers list contains any cipher not starting with "3des" or "aes", this is a finding</t>
    </r>
  </si>
  <si>
    <t>V-22459</t>
  </si>
  <si>
    <r>
      <rPr>
        <sz val="11"/>
        <rFont val="Calibri"/>
      </rPr>
      <t>The SSH daemon must be configured to not use Cipher-Block Chaining (CBC) ciphers.</t>
    </r>
  </si>
  <si>
    <r>
      <rPr>
        <sz val="11"/>
        <color rgb="FF000000"/>
        <rFont val="Calibri"/>
      </rPr>
      <t>Edit /etc/ssh/sshd_config and add or edit the "Ciphers" line.  Only include ciphers that start with "3des" or "aes" and do not contain "cbc".  For the list of available ciphers for the particular version of your software, consult the sshd_config manpage.</t>
    </r>
    <r>
      <rPr>
        <sz val="11"/>
        <color rgb="FF000000"/>
        <rFont val="Calibri"/>
      </rPr>
      <t xml:space="preserve">
</t>
    </r>
    <r>
      <rPr>
        <sz val="11"/>
        <color rgb="FF000000"/>
        <rFont val="Calibri"/>
      </rPr>
      <t>Restart the SSH daemon.</t>
    </r>
  </si>
  <si>
    <r>
      <rPr>
        <sz val="11"/>
        <color rgb="FF000000"/>
        <rFont val="Calibri"/>
      </rPr>
      <t>The Cipher-Block Chaining (CBC) mode of encryption as implemented in the SSHv2 protocol is vulnerable to chosen plain text attacks and must not be used.</t>
    </r>
  </si>
  <si>
    <r>
      <rPr>
        <sz val="11"/>
        <color rgb="FF000000"/>
        <rFont val="Calibri"/>
      </rPr>
      <t>Check the SSH daemon configuration for allowed ciphers.</t>
    </r>
    <r>
      <rPr>
        <sz val="11"/>
        <color rgb="FF000000"/>
        <rFont val="Calibri"/>
      </rPr>
      <t xml:space="preserve">
</t>
    </r>
    <r>
      <rPr>
        <sz val="11"/>
        <color rgb="FF000000"/>
        <rFont val="Calibri"/>
      </rPr>
      <t xml:space="preserve"># grep -i ciphers /etc/ssh/sshd_config | grep -v '^#' </t>
    </r>
    <r>
      <rPr>
        <sz val="11"/>
        <color rgb="FF000000"/>
        <rFont val="Calibri"/>
      </rPr>
      <t xml:space="preserve">
</t>
    </r>
    <r>
      <rPr>
        <sz val="11"/>
        <color rgb="FF000000"/>
        <rFont val="Calibri"/>
      </rPr>
      <t>If no lines are returned, or the returned ciphers list contains any cipher ending with cbc, this is a finding.</t>
    </r>
  </si>
  <si>
    <t>V-22460</t>
  </si>
  <si>
    <r>
      <rPr>
        <sz val="11"/>
        <rFont val="Calibri"/>
      </rPr>
      <t>The SSH daemon must be configured to only use Message Authentication Codes (MACs) employing FIPS 140-2 approved cryptographic hash algorithms.</t>
    </r>
  </si>
  <si>
    <r>
      <rPr>
        <sz val="11"/>
        <color rgb="FF000000"/>
        <rFont val="Calibri"/>
      </rPr>
      <t>Edit the SSH daemon configuration and remove any MACs that are not hmac-sha1 or a better hmac algorithm that is on the FIPS 140-2 approved list. If necessary, add a MACs line.</t>
    </r>
    <r>
      <rPr>
        <sz val="11"/>
        <color rgb="FF000000"/>
        <rFont val="Calibri"/>
      </rPr>
      <t xml:space="preserve">
</t>
    </r>
    <r>
      <rPr>
        <sz val="11"/>
        <color rgb="FF000000"/>
        <rFont val="Calibri"/>
      </rPr>
      <t>Restart the SSH daemon.</t>
    </r>
    <r>
      <rPr>
        <sz val="11"/>
        <color rgb="FF000000"/>
        <rFont val="Calibri"/>
      </rPr>
      <t xml:space="preserve">
</t>
    </r>
    <r>
      <rPr>
        <sz val="11"/>
        <color rgb="FF000000"/>
        <rFont val="Calibri"/>
      </rPr>
      <t># /sbin/service sshd restart</t>
    </r>
  </si>
  <si>
    <r>
      <rPr>
        <sz val="11"/>
        <color rgb="FF000000"/>
        <rFont val="Calibri"/>
      </rPr>
      <t>DoD information systems are required to use FIPS 140-2 approved cryptographic hash functions.</t>
    </r>
  </si>
  <si>
    <r>
      <rPr>
        <sz val="11"/>
        <color rgb="FF000000"/>
        <rFont val="Calibri"/>
      </rPr>
      <t>Check the SSH daemon configuration for allowed MACs.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xml:space="preserve"># grep -i macs /etc/ssh/sshd_config | grep -v '^#' </t>
    </r>
    <r>
      <rPr>
        <sz val="11"/>
        <color rgb="FF000000"/>
        <rFont val="Calibri"/>
      </rPr>
      <t xml:space="preserve">
</t>
    </r>
    <r>
      <rPr>
        <sz val="11"/>
        <color rgb="FF000000"/>
        <rFont val="Calibri"/>
      </rPr>
      <t>If no lines are returned, or the returned MACs list contains any MAC that is not hmac-sha1 or a better hmac algorithm that is on the FIPS 140-2 approved list, this is a finding.</t>
    </r>
  </si>
  <si>
    <t>V-22461</t>
  </si>
  <si>
    <r>
      <rPr>
        <sz val="11"/>
        <rFont val="Calibri"/>
      </rPr>
      <t>The SSH client must be configured to only use FIPS 140-2 approved ciphers.</t>
    </r>
  </si>
  <si>
    <r>
      <rPr>
        <sz val="11"/>
        <color rgb="FF000000"/>
        <rFont val="Calibri"/>
      </rPr>
      <t>Edit the SSH client configuration and remove any ciphers not starting with "3des" or "aes" and remove any ciphers ending with "cbc". If necessary, add a "Ciphers" line.</t>
    </r>
  </si>
  <si>
    <r>
      <rPr>
        <sz val="11"/>
        <color rgb="FF000000"/>
        <rFont val="Calibri"/>
      </rPr>
      <t>Check the SSH client configuration for allowed ciphers.</t>
    </r>
    <r>
      <rPr>
        <sz val="11"/>
        <color rgb="FF000000"/>
        <rFont val="Calibri"/>
      </rPr>
      <t xml:space="preserve">
</t>
    </r>
    <r>
      <rPr>
        <sz val="11"/>
        <color rgb="FF000000"/>
        <rFont val="Calibri"/>
      </rPr>
      <t># grep -i ciphers /etc/ssh/ssh_config | grep -v '^#'</t>
    </r>
    <r>
      <rPr>
        <sz val="11"/>
        <color rgb="FF000000"/>
        <rFont val="Calibri"/>
      </rPr>
      <t xml:space="preserve">
</t>
    </r>
    <r>
      <rPr>
        <sz val="11"/>
        <color rgb="FF000000"/>
        <rFont val="Calibri"/>
      </rPr>
      <t>If no lines are returned, or the returned ciphers list contains any cipher not starting with "3des" or "aes", this is a finding.</t>
    </r>
  </si>
  <si>
    <t>V-22462</t>
  </si>
  <si>
    <r>
      <rPr>
        <sz val="11"/>
        <rFont val="Calibri"/>
      </rPr>
      <t>The SSH client must be configured to not use Cipher-Block Chaining (CBC)-based ciphers.</t>
    </r>
  </si>
  <si>
    <r>
      <rPr>
        <sz val="11"/>
        <color rgb="FF000000"/>
        <rFont val="Calibri"/>
      </rPr>
      <t>The (CBC) mode of encryption as implemented in the SSHv2 protocol is vulnerable to chosen-plaintext attacks and must not be used.</t>
    </r>
  </si>
  <si>
    <r>
      <rPr>
        <sz val="11"/>
        <color rgb="FF000000"/>
        <rFont val="Calibri"/>
      </rPr>
      <t>Check the SSH client configuration for allowed ciphers.</t>
    </r>
    <r>
      <rPr>
        <sz val="11"/>
        <color rgb="FF000000"/>
        <rFont val="Calibri"/>
      </rPr>
      <t xml:space="preserve">
</t>
    </r>
    <r>
      <rPr>
        <sz val="11"/>
        <color rgb="FF000000"/>
        <rFont val="Calibri"/>
      </rPr>
      <t xml:space="preserve"># grep -i ciphers /etc/ssh/ssh_config | grep -v '^#' </t>
    </r>
    <r>
      <rPr>
        <sz val="11"/>
        <color rgb="FF000000"/>
        <rFont val="Calibri"/>
      </rPr>
      <t xml:space="preserve">
</t>
    </r>
    <r>
      <rPr>
        <sz val="11"/>
        <color rgb="FF000000"/>
        <rFont val="Calibri"/>
      </rPr>
      <t>If no lines are returned, or the returned ciphers list contains any cipher ending with "cbc", this is a finding.</t>
    </r>
  </si>
  <si>
    <t>V-22463</t>
  </si>
  <si>
    <r>
      <rPr>
        <sz val="11"/>
        <rFont val="Calibri"/>
      </rPr>
      <t>The SSH client must be configured to only use Message Authentication Codes (MACs) employing FIPS 140-2 approved cryptographic hash algorithms.</t>
    </r>
  </si>
  <si>
    <r>
      <rPr>
        <sz val="11"/>
        <color rgb="FF000000"/>
        <rFont val="Calibri"/>
      </rPr>
      <t>Edit the SSH client configuration and remove any MACs that are not hmac-sha1 or a better hmac algorithm that is on the FIPS 140-2 approved list. If necessary, add a MACs line.</t>
    </r>
  </si>
  <si>
    <r>
      <rPr>
        <sz val="11"/>
        <color rgb="FF000000"/>
        <rFont val="Calibri"/>
      </rPr>
      <t>Check the SSH client configuration for allowed MACs.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xml:space="preserve"># grep -i macs /etc/ssh/ssh_config | grep -v '^#' </t>
    </r>
    <r>
      <rPr>
        <sz val="11"/>
        <color rgb="FF000000"/>
        <rFont val="Calibri"/>
      </rPr>
      <t xml:space="preserve">
</t>
    </r>
    <r>
      <rPr>
        <sz val="11"/>
        <color rgb="FF000000"/>
        <rFont val="Calibri"/>
      </rPr>
      <t>If no lines are returned, or the returned MACs list contains any MAC that is not hmac-sha1 or a better hmac algorithm that is on the FIPS 140-2 approved list, this is a finding.</t>
    </r>
  </si>
  <si>
    <t>V-22470</t>
  </si>
  <si>
    <r>
      <rPr>
        <sz val="11"/>
        <rFont val="Calibri"/>
      </rPr>
      <t>The SSH daemon must restrict login ability to specific users and/or groups.</t>
    </r>
  </si>
  <si>
    <r>
      <rPr>
        <sz val="11"/>
        <color rgb="FF000000"/>
        <rFont val="Calibri"/>
      </rPr>
      <t>Edit the SSH daemon configuration and add an "AllowGroups" or "AllowUsers" directive specifying the groups and users allowed to have access.</t>
    </r>
    <r>
      <rPr>
        <sz val="11"/>
        <color rgb="FF000000"/>
        <rFont val="Calibri"/>
      </rPr>
      <t xml:space="preserve">
</t>
    </r>
    <r>
      <rPr>
        <sz val="11"/>
        <color rgb="FF000000"/>
        <rFont val="Calibri"/>
      </rPr>
      <t>Restart the SSH daemon.</t>
    </r>
    <r>
      <rPr>
        <sz val="11"/>
        <color rgb="FF000000"/>
        <rFont val="Calibri"/>
      </rPr>
      <t xml:space="preserve">
</t>
    </r>
    <r>
      <rPr>
        <sz val="11"/>
        <color rgb="FF000000"/>
        <rFont val="Calibri"/>
      </rPr>
      <t># /sbin/service sshd restart</t>
    </r>
    <r>
      <rPr>
        <sz val="11"/>
        <color rgb="FF000000"/>
        <rFont val="Calibri"/>
      </rPr>
      <t xml:space="preserve">
</t>
    </r>
    <r>
      <rPr>
        <sz val="11"/>
        <color rgb="FF000000"/>
        <rFont val="Calibri"/>
      </rPr>
      <t xml:space="preserve">Alternatively, modify the /etc/pam.d/sshd file to include the line </t>
    </r>
    <r>
      <rPr>
        <sz val="11"/>
        <color rgb="FF000000"/>
        <rFont val="Calibri"/>
      </rPr>
      <t xml:space="preserve">
</t>
    </r>
    <r>
      <rPr>
        <sz val="11"/>
        <color rgb="FF000000"/>
        <rFont val="Calibri"/>
      </rPr>
      <t>account required pam_access.so accessfile=&lt;path to access.conf for sshd&gt;</t>
    </r>
    <r>
      <rPr>
        <sz val="11"/>
        <color rgb="FF000000"/>
        <rFont val="Calibri"/>
      </rPr>
      <t xml:space="preserve">
</t>
    </r>
    <r>
      <rPr>
        <sz val="11"/>
        <color rgb="FF000000"/>
        <rFont val="Calibri"/>
      </rPr>
      <t>If the "accessfile" option is not specified the default "access.conf" file will be used. The "access.conf" file must contain the user restriction definitions.</t>
    </r>
  </si>
  <si>
    <r>
      <rPr>
        <sz val="11"/>
        <color rgb="FF000000"/>
        <rFont val="Calibri"/>
      </rPr>
      <t>Restricting SSH logins to a limited group of users, such as system administrators, prevents password-guessing and other SSH attacks from reaching system accounts and other accounts not authorized for SSH access.</t>
    </r>
  </si>
  <si>
    <r>
      <rPr>
        <sz val="11"/>
        <color rgb="FF000000"/>
        <rFont val="Calibri"/>
      </rPr>
      <t>There are two ways in which access to SSH may restrict users or groups.</t>
    </r>
    <r>
      <rPr>
        <sz val="11"/>
        <color rgb="FF000000"/>
        <rFont val="Calibri"/>
      </rPr>
      <t xml:space="preserve">
</t>
    </r>
    <r>
      <rPr>
        <sz val="11"/>
        <color rgb="FF000000"/>
        <rFont val="Calibri"/>
      </rPr>
      <t>Check if /etc/pam.d/sshd is configured to require daemon style login control.</t>
    </r>
    <r>
      <rPr>
        <sz val="11"/>
        <color rgb="FF000000"/>
        <rFont val="Calibri"/>
      </rPr>
      <t xml:space="preserve">
</t>
    </r>
    <r>
      <rPr>
        <sz val="11"/>
        <color rgb="FF000000"/>
        <rFont val="Calibri"/>
      </rPr>
      <t xml:space="preserve"># grep pam_access.so /etc/pam.d/sshd|grep "required"|grep "account"| grep -v '^#' </t>
    </r>
    <r>
      <rPr>
        <sz val="11"/>
        <color rgb="FF000000"/>
        <rFont val="Calibri"/>
      </rPr>
      <t xml:space="preserve">
</t>
    </r>
    <r>
      <rPr>
        <sz val="11"/>
        <color rgb="FF000000"/>
        <rFont val="Calibri"/>
      </rPr>
      <t>If no lines are returned, sshd is not configured to use pam_access.</t>
    </r>
    <r>
      <rPr>
        <sz val="11"/>
        <color rgb="FF000000"/>
        <rFont val="Calibri"/>
      </rPr>
      <t xml:space="preserve">
</t>
    </r>
    <r>
      <rPr>
        <sz val="11"/>
        <color rgb="FF000000"/>
        <rFont val="Calibri"/>
      </rPr>
      <t>Check the SSH daemon configuration for the AllowGroups setting.</t>
    </r>
    <r>
      <rPr>
        <sz val="11"/>
        <color rgb="FF000000"/>
        <rFont val="Calibri"/>
      </rPr>
      <t xml:space="preserve">
</t>
    </r>
    <r>
      <rPr>
        <sz val="11"/>
        <color rgb="FF000000"/>
        <rFont val="Calibri"/>
      </rPr>
      <t xml:space="preserve"># egrep -i "AllowGroups|AllowUsers" /etc/ssh/sshd_config | grep -v '^#' </t>
    </r>
    <r>
      <rPr>
        <sz val="11"/>
        <color rgb="FF000000"/>
        <rFont val="Calibri"/>
      </rPr>
      <t xml:space="preserve">
</t>
    </r>
    <r>
      <rPr>
        <sz val="11"/>
        <color rgb="FF000000"/>
        <rFont val="Calibri"/>
      </rPr>
      <t>If no lines are returned, sshd is not configured to limit access to users/groups.</t>
    </r>
    <r>
      <rPr>
        <sz val="11"/>
        <color rgb="FF000000"/>
        <rFont val="Calibri"/>
      </rPr>
      <t xml:space="preserve">
</t>
    </r>
    <r>
      <rPr>
        <sz val="11"/>
        <color rgb="FF000000"/>
        <rFont val="Calibri"/>
      </rPr>
      <t>If sshd is not configured to limit access either through pam_access or the use "AllowUsers" or "Allowgroups", this is a finding.</t>
    </r>
  </si>
  <si>
    <t>V-22471</t>
  </si>
  <si>
    <r>
      <rPr>
        <sz val="11"/>
        <rFont val="Calibri"/>
      </rPr>
      <t>The SSH public host key files must have mode 0644 or less permissive.</t>
    </r>
  </si>
  <si>
    <r>
      <rPr>
        <sz val="11"/>
        <color rgb="FF000000"/>
        <rFont val="Calibri"/>
      </rPr>
      <t>Change the permissions for the SSH public host key files.</t>
    </r>
    <r>
      <rPr>
        <sz val="11"/>
        <color rgb="FF000000"/>
        <rFont val="Calibri"/>
      </rPr>
      <t xml:space="preserve">
</t>
    </r>
    <r>
      <rPr>
        <sz val="11"/>
        <color rgb="FF000000"/>
        <rFont val="Calibri"/>
      </rPr>
      <t># chmod 0644 /etc/ssh/*key.pub</t>
    </r>
  </si>
  <si>
    <r>
      <rPr>
        <sz val="11"/>
        <color rgb="FF000000"/>
        <rFont val="Calibri"/>
      </rPr>
      <t>If a public host key file is modified by an unauthorized user, the SSH service may be compromised.</t>
    </r>
  </si>
  <si>
    <r>
      <rPr>
        <sz val="11"/>
        <color rgb="FF000000"/>
        <rFont val="Calibri"/>
      </rPr>
      <t>Check the permissions for SSH public host key files.</t>
    </r>
    <r>
      <rPr>
        <sz val="11"/>
        <color rgb="FF000000"/>
        <rFont val="Calibri"/>
      </rPr>
      <t xml:space="preserve">
</t>
    </r>
    <r>
      <rPr>
        <sz val="11"/>
        <color rgb="FF000000"/>
        <rFont val="Calibri"/>
      </rPr>
      <t># ls -lL /etc/ssh/*key.pub</t>
    </r>
    <r>
      <rPr>
        <sz val="11"/>
        <color rgb="FF000000"/>
        <rFont val="Calibri"/>
      </rPr>
      <t xml:space="preserve">
</t>
    </r>
    <r>
      <rPr>
        <sz val="11"/>
        <color rgb="FF000000"/>
        <rFont val="Calibri"/>
      </rPr>
      <t>If any file has a mode more permissive than 0644, this is a finding.</t>
    </r>
  </si>
  <si>
    <t>V-22472</t>
  </si>
  <si>
    <r>
      <rPr>
        <sz val="11"/>
        <rFont val="Calibri"/>
      </rPr>
      <t>The SSH private host key files must have mode 0600 or less permissive.</t>
    </r>
  </si>
  <si>
    <r>
      <rPr>
        <sz val="11"/>
        <color rgb="FF000000"/>
        <rFont val="Calibri"/>
      </rPr>
      <t>Change the permissions for the SSH private host key files.</t>
    </r>
    <r>
      <rPr>
        <sz val="11"/>
        <color rgb="FF000000"/>
        <rFont val="Calibri"/>
      </rPr>
      <t xml:space="preserve">
</t>
    </r>
    <r>
      <rPr>
        <sz val="11"/>
        <color rgb="FF000000"/>
        <rFont val="Calibri"/>
      </rPr>
      <t># chmod 0600 /etc/ssh/*key</t>
    </r>
  </si>
  <si>
    <r>
      <rPr>
        <sz val="11"/>
        <color rgb="FF000000"/>
        <rFont val="Calibri"/>
      </rPr>
      <t>If an unauthorized user obtains the private SSH host key file, the host could be impersonated.</t>
    </r>
  </si>
  <si>
    <r>
      <rPr>
        <sz val="11"/>
        <color rgb="FF000000"/>
        <rFont val="Calibri"/>
      </rPr>
      <t>Check the permissions for SSH private host key files.</t>
    </r>
    <r>
      <rPr>
        <sz val="11"/>
        <color rgb="FF000000"/>
        <rFont val="Calibri"/>
      </rPr>
      <t xml:space="preserve">
</t>
    </r>
    <r>
      <rPr>
        <sz val="11"/>
        <color rgb="FF000000"/>
        <rFont val="Calibri"/>
      </rPr>
      <t># ls -lL /etc/ssh/*key</t>
    </r>
    <r>
      <rPr>
        <sz val="11"/>
        <color rgb="FF000000"/>
        <rFont val="Calibri"/>
      </rPr>
      <t xml:space="preserve">
</t>
    </r>
    <r>
      <rPr>
        <sz val="11"/>
        <color rgb="FF000000"/>
        <rFont val="Calibri"/>
      </rPr>
      <t>If any file has a mode more permissive than 0600, this is a finding.</t>
    </r>
  </si>
  <si>
    <t>V-22473</t>
  </si>
  <si>
    <r>
      <rPr>
        <sz val="11"/>
        <rFont val="Calibri"/>
      </rPr>
      <t>The SSH daemon must not permit GSSAPI authentication unless needed.</t>
    </r>
  </si>
  <si>
    <r>
      <rPr>
        <sz val="11"/>
        <color rgb="FF000000"/>
        <rFont val="Calibri"/>
      </rPr>
      <t>Edit the SSH daemon configuration and set (add if necessary) a "GSSAPIAuthentication" directive set to "no".</t>
    </r>
    <r>
      <rPr>
        <sz val="11"/>
        <color rgb="FF000000"/>
        <rFont val="Calibri"/>
      </rPr>
      <t xml:space="preserve">
</t>
    </r>
    <r>
      <rPr>
        <sz val="11"/>
        <color rgb="FF000000"/>
        <rFont val="Calibri"/>
      </rPr>
      <t>Restart the SSH daemon.</t>
    </r>
    <r>
      <rPr>
        <sz val="11"/>
        <color rgb="FF000000"/>
        <rFont val="Calibri"/>
      </rPr>
      <t xml:space="preserve">
</t>
    </r>
    <r>
      <rPr>
        <sz val="11"/>
        <color rgb="FF000000"/>
        <rFont val="Calibri"/>
      </rPr>
      <t># /sbin/service sshd restart</t>
    </r>
  </si>
  <si>
    <r>
      <rPr>
        <sz val="11"/>
        <color rgb="FF000000"/>
        <rFont val="Calibri"/>
      </rPr>
      <t>GSSAPI authentication is used to provide additional authentication mechanisms to applications. Allowing GSSAPI authentication through SSH exposes the system's GSSAPI to remote hosts, increasing the attack surface of the system.  GSSAPI authentication must be disabled unless needed.</t>
    </r>
  </si>
  <si>
    <r>
      <rPr>
        <sz val="11"/>
        <color rgb="FF000000"/>
        <rFont val="Calibri"/>
      </rPr>
      <t>Ask the SA if GSSAPI authentication is used for SSH authentication to the system. If so, this is not applicable.</t>
    </r>
    <r>
      <rPr>
        <sz val="11"/>
        <color rgb="FF000000"/>
        <rFont val="Calibri"/>
      </rPr>
      <t xml:space="preserve">
</t>
    </r>
    <r>
      <rPr>
        <sz val="11"/>
        <color rgb="FF000000"/>
        <rFont val="Calibri"/>
      </rPr>
      <t>Check the SSH daemon configuration for the GSSAPIAuthentication setting.</t>
    </r>
    <r>
      <rPr>
        <sz val="11"/>
        <color rgb="FF000000"/>
        <rFont val="Calibri"/>
      </rPr>
      <t xml:space="preserve">
</t>
    </r>
    <r>
      <rPr>
        <sz val="11"/>
        <color rgb="FF000000"/>
        <rFont val="Calibri"/>
      </rPr>
      <t xml:space="preserve"># grep -i GSSAPIAuthentication /etc/ssh/sshd_config | grep -v '^#' </t>
    </r>
    <r>
      <rPr>
        <sz val="11"/>
        <color rgb="FF000000"/>
        <rFont val="Calibri"/>
      </rPr>
      <t xml:space="preserve">
</t>
    </r>
    <r>
      <rPr>
        <sz val="11"/>
        <color rgb="FF000000"/>
        <rFont val="Calibri"/>
      </rPr>
      <t>If no lines are returned, or the setting is set to "yes", this is a finding.</t>
    </r>
  </si>
  <si>
    <t>V-22474</t>
  </si>
  <si>
    <r>
      <rPr>
        <sz val="11"/>
        <rFont val="Calibri"/>
      </rPr>
      <t>The SSH client must not permit GSSAPI authentication unless needed.</t>
    </r>
  </si>
  <si>
    <r>
      <rPr>
        <sz val="11"/>
        <color rgb="FF000000"/>
        <rFont val="Calibri"/>
      </rPr>
      <t>Edit the SSH client configuration and set the GSSAPIAuthentication" directive set to "no".</t>
    </r>
  </si>
  <si>
    <r>
      <rPr>
        <sz val="11"/>
        <color rgb="FF000000"/>
        <rFont val="Calibri"/>
      </rPr>
      <t>The default setting for GSSAPIAuthentication  is "no" . Check for a change from the default.</t>
    </r>
    <r>
      <rPr>
        <sz val="11"/>
        <color rgb="FF000000"/>
        <rFont val="Calibri"/>
      </rPr>
      <t xml:space="preserve">
</t>
    </r>
    <r>
      <rPr>
        <sz val="11"/>
        <color rgb="FF000000"/>
        <rFont val="Calibri"/>
      </rPr>
      <t># grep -i GSSAPIAuthentication /etc/ssh/ssh_config | grep -v '^#'</t>
    </r>
    <r>
      <rPr>
        <sz val="11"/>
        <color rgb="FF000000"/>
        <rFont val="Calibri"/>
      </rPr>
      <t xml:space="preserve">
</t>
    </r>
    <r>
      <rPr>
        <sz val="11"/>
        <color rgb="FF000000"/>
        <rFont val="Calibri"/>
      </rPr>
      <t>If the setting is "yes" this is a finding.</t>
    </r>
  </si>
  <si>
    <t>V-22475</t>
  </si>
  <si>
    <r>
      <rPr>
        <sz val="11"/>
        <rFont val="Calibri"/>
      </rPr>
      <t>The SSH daemon must not permit Kerberos authentication unless needed.</t>
    </r>
  </si>
  <si>
    <r>
      <rPr>
        <sz val="11"/>
        <color rgb="FF000000"/>
        <rFont val="Calibri"/>
      </rPr>
      <t>Edit the SSH daemon configuration and set (add if necessary) the "KerberosAuthentication" directive set to "no".</t>
    </r>
    <r>
      <rPr>
        <sz val="11"/>
        <color rgb="FF000000"/>
        <rFont val="Calibri"/>
      </rPr>
      <t xml:space="preserve">
</t>
    </r>
    <r>
      <rPr>
        <sz val="11"/>
        <color rgb="FF000000"/>
        <rFont val="Calibri"/>
      </rPr>
      <t>Restart the SSH daemon.</t>
    </r>
    <r>
      <rPr>
        <sz val="11"/>
        <color rgb="FF000000"/>
        <rFont val="Calibri"/>
      </rPr>
      <t xml:space="preserve">
</t>
    </r>
    <r>
      <rPr>
        <sz val="11"/>
        <color rgb="FF000000"/>
        <rFont val="Calibri"/>
      </rPr>
      <t># /sbin/service sshd restart</t>
    </r>
  </si>
  <si>
    <r>
      <rPr>
        <sz val="11"/>
        <color rgb="FF000000"/>
        <rFont val="Calibri"/>
      </rPr>
      <t>Kerberos authentication for SSH is often implemented using GSSAPI.  If Kerberos is enabled through SSH, the SSH daemon provides a means of access to the system's Kerberos implementation.  Vulnerabilities in the system's Kerberos implementation may then be subject to exploitation.  To reduce the attack surface of the system, the Kerberos authentication mechanism within SSH must be disabled for systems not using this capability.</t>
    </r>
  </si>
  <si>
    <r>
      <rPr>
        <sz val="11"/>
        <color rgb="FF000000"/>
        <rFont val="Calibri"/>
      </rPr>
      <t>Ask the SA if Kerberos authentication is used by the system. If it is, this is not applicable.</t>
    </r>
    <r>
      <rPr>
        <sz val="11"/>
        <color rgb="FF000000"/>
        <rFont val="Calibri"/>
      </rPr>
      <t xml:space="preserve">
</t>
    </r>
    <r>
      <rPr>
        <sz val="11"/>
        <color rgb="FF000000"/>
        <rFont val="Calibri"/>
      </rPr>
      <t>Check the SSH daemon configuration for the KerberosAuthentication setting.</t>
    </r>
    <r>
      <rPr>
        <sz val="11"/>
        <color rgb="FF000000"/>
        <rFont val="Calibri"/>
      </rPr>
      <t xml:space="preserve">
</t>
    </r>
    <r>
      <rPr>
        <sz val="11"/>
        <color rgb="FF000000"/>
        <rFont val="Calibri"/>
      </rPr>
      <t xml:space="preserve"># grep -i KerberosAuthentication /etc/ssh/sshd_config | grep -v '^#' </t>
    </r>
    <r>
      <rPr>
        <sz val="11"/>
        <color rgb="FF000000"/>
        <rFont val="Calibri"/>
      </rPr>
      <t xml:space="preserve">
</t>
    </r>
    <r>
      <rPr>
        <sz val="11"/>
        <color rgb="FF000000"/>
        <rFont val="Calibri"/>
      </rPr>
      <t>If no lines are returned, or the setting is set to "yes", this is a finding.</t>
    </r>
  </si>
  <si>
    <t>V-22485</t>
  </si>
  <si>
    <r>
      <rPr>
        <sz val="11"/>
        <rFont val="Calibri"/>
      </rPr>
      <t>The SSH daemon must perform strict mode checking of home directory configuration files.</t>
    </r>
  </si>
  <si>
    <r>
      <rPr>
        <sz val="11"/>
        <color rgb="FF000000"/>
        <rFont val="Calibri"/>
      </rPr>
      <t>Edit the SSH daemon configuration and add or edit the "StrictModes" setting value to "yes".</t>
    </r>
    <r>
      <rPr>
        <sz val="11"/>
        <color rgb="FF000000"/>
        <rFont val="Calibri"/>
      </rPr>
      <t xml:space="preserve">
</t>
    </r>
    <r>
      <rPr>
        <sz val="11"/>
        <color rgb="FF000000"/>
        <rFont val="Calibri"/>
      </rPr>
      <t>Restart the SSH daemon.</t>
    </r>
    <r>
      <rPr>
        <sz val="11"/>
        <color rgb="FF000000"/>
        <rFont val="Calibri"/>
      </rPr>
      <t xml:space="preserve">
</t>
    </r>
    <r>
      <rPr>
        <sz val="11"/>
        <color rgb="FF000000"/>
        <rFont val="Calibri"/>
      </rPr>
      <t># /sbin/service sshd restart</t>
    </r>
  </si>
  <si>
    <r>
      <rPr>
        <sz val="11"/>
        <color rgb="FF000000"/>
        <rFont val="Calibri"/>
      </rPr>
      <t>If other users have access to modify user-specific SSH configuration files, they may be able to log into the system as another user.</t>
    </r>
  </si>
  <si>
    <r>
      <rPr>
        <sz val="11"/>
        <color rgb="FF000000"/>
        <rFont val="Calibri"/>
      </rPr>
      <t>Check the SSH daemon configuration for the StrictModes setting.</t>
    </r>
    <r>
      <rPr>
        <sz val="11"/>
        <color rgb="FF000000"/>
        <rFont val="Calibri"/>
      </rPr>
      <t xml:space="preserve">
</t>
    </r>
    <r>
      <rPr>
        <sz val="11"/>
        <color rgb="FF000000"/>
        <rFont val="Calibri"/>
      </rPr>
      <t xml:space="preserve"># grep -i StrictModes /etc/ssh/sshd_config | grep -v '^#' </t>
    </r>
    <r>
      <rPr>
        <sz val="11"/>
        <color rgb="FF000000"/>
        <rFont val="Calibri"/>
      </rPr>
      <t xml:space="preserve">
</t>
    </r>
    <r>
      <rPr>
        <sz val="11"/>
        <color rgb="FF000000"/>
        <rFont val="Calibri"/>
      </rPr>
      <t>If the setting is not present, or not set to "yes", this is a finding.</t>
    </r>
  </si>
  <si>
    <t>V-22486</t>
  </si>
  <si>
    <r>
      <rPr>
        <sz val="11"/>
        <rFont val="Calibri"/>
      </rPr>
      <t>The SSH daemon must use privilege separation.</t>
    </r>
  </si>
  <si>
    <r>
      <rPr>
        <sz val="11"/>
        <color rgb="FF000000"/>
        <rFont val="Calibri"/>
      </rPr>
      <t xml:space="preserve">Edit the SSH daemon configuration and add or edit the "UsePrivilegeSeparation" setting value to "yes".   </t>
    </r>
    <r>
      <rPr>
        <sz val="11"/>
        <color rgb="FF000000"/>
        <rFont val="Calibri"/>
      </rPr>
      <t xml:space="preserve">
</t>
    </r>
    <r>
      <rPr>
        <sz val="11"/>
        <color rgb="FF000000"/>
        <rFont val="Calibri"/>
      </rPr>
      <t>Restart the SSH daemon.</t>
    </r>
    <r>
      <rPr>
        <sz val="11"/>
        <color rgb="FF000000"/>
        <rFont val="Calibri"/>
      </rPr>
      <t xml:space="preserve">
</t>
    </r>
    <r>
      <rPr>
        <sz val="11"/>
        <color rgb="FF000000"/>
        <rFont val="Calibri"/>
      </rPr>
      <t># /sbin/service sshd restart</t>
    </r>
  </si>
  <si>
    <r>
      <rPr>
        <sz val="11"/>
        <color rgb="FF000000"/>
        <rFont val="Calibri"/>
      </rPr>
      <t>SSH daemon privilege separation causes the SSH process to drop root privileges when not needed, which would decrease the impact of software vulnerabilities in the unprivileged section.</t>
    </r>
  </si>
  <si>
    <r>
      <rPr>
        <sz val="11"/>
        <color rgb="FF000000"/>
        <rFont val="Calibri"/>
      </rPr>
      <t>Check the SSH daemon configuration for the UsePrivilegeSeparation setting.</t>
    </r>
    <r>
      <rPr>
        <sz val="11"/>
        <color rgb="FF000000"/>
        <rFont val="Calibri"/>
      </rPr>
      <t xml:space="preserve">
</t>
    </r>
    <r>
      <rPr>
        <sz val="11"/>
        <color rgb="FF000000"/>
        <rFont val="Calibri"/>
      </rPr>
      <t xml:space="preserve"># grep -i UsePrivilegeSeparation /etc/ssh/sshd_config | grep -v '^#' </t>
    </r>
    <r>
      <rPr>
        <sz val="11"/>
        <color rgb="FF000000"/>
        <rFont val="Calibri"/>
      </rPr>
      <t xml:space="preserve">
</t>
    </r>
    <r>
      <rPr>
        <sz val="11"/>
        <color rgb="FF000000"/>
        <rFont val="Calibri"/>
      </rPr>
      <t>If the setting is not present, or not set to "yes", this is a finding.</t>
    </r>
  </si>
  <si>
    <t>V-22487</t>
  </si>
  <si>
    <r>
      <rPr>
        <sz val="11"/>
        <rFont val="Calibri"/>
      </rPr>
      <t>The SSH daemon must not allow rhosts RSA authentication.</t>
    </r>
  </si>
  <si>
    <r>
      <rPr>
        <sz val="11"/>
        <color rgb="FF000000"/>
        <rFont val="Calibri"/>
      </rPr>
      <t>Edit the SSH daemon configuration and add or edit the "RhostsRSAAuthentication" setting value to "no".</t>
    </r>
    <r>
      <rPr>
        <sz val="11"/>
        <color rgb="FF000000"/>
        <rFont val="Calibri"/>
      </rPr>
      <t xml:space="preserve">
</t>
    </r>
    <r>
      <rPr>
        <sz val="11"/>
        <color rgb="FF000000"/>
        <rFont val="Calibri"/>
      </rPr>
      <t>Restart the SSH daemon.</t>
    </r>
    <r>
      <rPr>
        <sz val="11"/>
        <color rgb="FF000000"/>
        <rFont val="Calibri"/>
      </rPr>
      <t xml:space="preserve">
</t>
    </r>
    <r>
      <rPr>
        <sz val="11"/>
        <color rgb="FF000000"/>
        <rFont val="Calibri"/>
      </rPr>
      <t># /sbin/service sshd restart</t>
    </r>
  </si>
  <si>
    <r>
      <rPr>
        <sz val="11"/>
        <color rgb="FF000000"/>
        <rFont val="Calibri"/>
      </rPr>
      <t>If SSH permits rhosts RSA authentication, a user may be able to log in based on the keys of the host originating the request and not any user-specific authentication.</t>
    </r>
  </si>
  <si>
    <r>
      <rPr>
        <sz val="11"/>
        <color rgb="FF000000"/>
        <rFont val="Calibri"/>
      </rPr>
      <t>Check the SSH daemon configuration for the RhostsRSAAuthentication setting.</t>
    </r>
    <r>
      <rPr>
        <sz val="11"/>
        <color rgb="FF000000"/>
        <rFont val="Calibri"/>
      </rPr>
      <t xml:space="preserve">
</t>
    </r>
    <r>
      <rPr>
        <sz val="11"/>
        <color rgb="FF000000"/>
        <rFont val="Calibri"/>
      </rPr>
      <t xml:space="preserve"># grep -i RhostsRSAAuthentication /etc/ssh/sshd_config | grep -v '^#' </t>
    </r>
    <r>
      <rPr>
        <sz val="11"/>
        <color rgb="FF000000"/>
        <rFont val="Calibri"/>
      </rPr>
      <t xml:space="preserve">
</t>
    </r>
    <r>
      <rPr>
        <sz val="11"/>
        <color rgb="FF000000"/>
        <rFont val="Calibri"/>
      </rPr>
      <t>If the setting is set to "yes", this is a finding.</t>
    </r>
  </si>
  <si>
    <t>V-22488</t>
  </si>
  <si>
    <r>
      <rPr>
        <sz val="11"/>
        <rFont val="Calibri"/>
      </rPr>
      <t>The SSH daemon must not allow compression or must only allow compression after successful authentication.</t>
    </r>
  </si>
  <si>
    <r>
      <rPr>
        <sz val="11"/>
        <color rgb="FF000000"/>
        <rFont val="Calibri"/>
      </rPr>
      <t>Edit the SSH daemon configuration and add or edit the "Compression" setting value to "no" or "delayed".</t>
    </r>
    <r>
      <rPr>
        <sz val="11"/>
        <color rgb="FF000000"/>
        <rFont val="Calibri"/>
      </rPr>
      <t xml:space="preserve">
</t>
    </r>
    <r>
      <rPr>
        <sz val="11"/>
        <color rgb="FF000000"/>
        <rFont val="Calibri"/>
      </rPr>
      <t>Restart the SSH daemon.</t>
    </r>
    <r>
      <rPr>
        <sz val="11"/>
        <color rgb="FF000000"/>
        <rFont val="Calibri"/>
      </rPr>
      <t xml:space="preserve">
</t>
    </r>
    <r>
      <rPr>
        <sz val="11"/>
        <color rgb="FF000000"/>
        <rFont val="Calibri"/>
      </rPr>
      <t># /sbin/service sshd restart</t>
    </r>
  </si>
  <si>
    <r>
      <rPr>
        <sz val="11"/>
        <color rgb="FF000000"/>
        <rFont val="Calibri"/>
      </rPr>
      <t>If compression is allowed in an SSH connection prior to authentication, vulnerabilities in the compression software could result in compromise of the system from an unauthenticated connection, potentially with root privileges.</t>
    </r>
  </si>
  <si>
    <r>
      <rPr>
        <sz val="11"/>
        <color rgb="FF000000"/>
        <rFont val="Calibri"/>
      </rPr>
      <t>Check the SSH daemon configuration for the compression setting.</t>
    </r>
    <r>
      <rPr>
        <sz val="11"/>
        <color rgb="FF000000"/>
        <rFont val="Calibri"/>
      </rPr>
      <t xml:space="preserve">
</t>
    </r>
    <r>
      <rPr>
        <sz val="11"/>
        <color rgb="FF000000"/>
        <rFont val="Calibri"/>
      </rPr>
      <t># grep -i Compression /etc/ssh/sshd_config | egrep "no|delayed"</t>
    </r>
    <r>
      <rPr>
        <sz val="11"/>
        <color rgb="FF000000"/>
        <rFont val="Calibri"/>
      </rPr>
      <t xml:space="preserve">
</t>
    </r>
    <r>
      <rPr>
        <sz val="11"/>
        <color rgb="FF000000"/>
        <rFont val="Calibri"/>
      </rPr>
      <t>If the setting is missing or is commented out, this is a finding.</t>
    </r>
    <r>
      <rPr>
        <sz val="11"/>
        <color rgb="FF000000"/>
        <rFont val="Calibri"/>
      </rPr>
      <t xml:space="preserve">
</t>
    </r>
    <r>
      <rPr>
        <sz val="11"/>
        <color rgb="FF000000"/>
        <rFont val="Calibri"/>
      </rPr>
      <t>If the setting is present but is not set to "no" or "delayed", this is a finding.</t>
    </r>
  </si>
  <si>
    <t>V-22489</t>
  </si>
  <si>
    <r>
      <rPr>
        <sz val="11"/>
        <rFont val="Calibri"/>
      </rPr>
      <t>The SSH daemon must be configured with the Department of Defense (DoD) logon banner.</t>
    </r>
  </si>
  <si>
    <r>
      <rPr>
        <sz val="11"/>
        <color rgb="FF000000"/>
        <rFont val="Calibri"/>
      </rPr>
      <t>Edit /etc/issue and the DoD login banner.</t>
    </r>
    <r>
      <rPr>
        <sz val="11"/>
        <color rgb="FF000000"/>
        <rFont val="Calibri"/>
      </rPr>
      <t xml:space="preserve">
</t>
    </r>
    <r>
      <rPr>
        <sz val="11"/>
        <color rgb="FF000000"/>
        <rFont val="Calibri"/>
      </rPr>
      <t>DoD Login Banners:</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 -not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OR</t>
    </r>
    <r>
      <rPr>
        <sz val="11"/>
        <color rgb="FF000000"/>
        <rFont val="Calibri"/>
      </rPr>
      <t xml:space="preserve">
</t>
    </r>
    <r>
      <rPr>
        <sz val="11"/>
        <color rgb="FF000000"/>
        <rFont val="Calibri"/>
      </rPr>
      <t>I've read &amp; consent to terms in IS user agreem't.</t>
    </r>
    <r>
      <rPr>
        <sz val="11"/>
        <color rgb="FF000000"/>
        <rFont val="Calibri"/>
      </rPr>
      <t xml:space="preserve">
</t>
    </r>
    <r>
      <rPr>
        <sz val="11"/>
        <color rgb="FF000000"/>
        <rFont val="Calibri"/>
      </rPr>
      <t>Find the location of the banner file for sshd and examine the content:</t>
    </r>
    <r>
      <rPr>
        <sz val="11"/>
        <color rgb="FF000000"/>
        <rFont val="Calibri"/>
      </rPr>
      <t xml:space="preserve">
</t>
    </r>
    <r>
      <rPr>
        <sz val="11"/>
        <color rgb="FF000000"/>
        <rFont val="Calibri"/>
      </rPr>
      <t># grep -i banner /etc/ssh/sshd_config | grep -v '^#'</t>
    </r>
    <r>
      <rPr>
        <sz val="11"/>
        <color rgb="FF000000"/>
        <rFont val="Calibri"/>
      </rPr>
      <t xml:space="preserve">
</t>
    </r>
    <r>
      <rPr>
        <sz val="11"/>
        <color rgb="FF000000"/>
        <rFont val="Calibri"/>
      </rPr>
      <t># cat</t>
    </r>
    <r>
      <rPr>
        <sz val="11"/>
        <color rgb="FF000000"/>
        <rFont val="Calibri"/>
      </rPr>
      <t xml:space="preserve">
</t>
    </r>
    <r>
      <rPr>
        <sz val="11"/>
        <color rgb="FF000000"/>
        <rFont val="Calibri"/>
      </rPr>
      <t>Edit the SSH daemon configuration and add or edit a "Banner" setting referencing a file containing a logon warning banner.</t>
    </r>
    <r>
      <rPr>
        <sz val="11"/>
        <color rgb="FF000000"/>
        <rFont val="Calibri"/>
      </rPr>
      <t xml:space="preserve">
</t>
    </r>
    <r>
      <rPr>
        <sz val="11"/>
        <color rgb="FF000000"/>
        <rFont val="Calibri"/>
      </rPr>
      <t>Restart the SSH daemon.</t>
    </r>
    <r>
      <rPr>
        <sz val="11"/>
        <color rgb="FF000000"/>
        <rFont val="Calibri"/>
      </rPr>
      <t xml:space="preserve">
</t>
    </r>
    <r>
      <rPr>
        <sz val="11"/>
        <color rgb="FF000000"/>
        <rFont val="Calibri"/>
      </rPr>
      <t># /sbin/service sshd restart</t>
    </r>
  </si>
  <si>
    <r>
      <rPr>
        <sz val="11"/>
        <color rgb="FF000000"/>
        <rFont val="Calibri"/>
      </rPr>
      <t>Failure to display the DoD logon banner prior to a logon attempt will negate legal proceedings resulting from unauthorized access to system resources.</t>
    </r>
    <r>
      <rPr>
        <sz val="11"/>
        <color rgb="FF000000"/>
        <rFont val="Calibri"/>
      </rPr>
      <t xml:space="preserve">
</t>
    </r>
    <r>
      <rPr>
        <sz val="11"/>
        <color rgb="FF000000"/>
        <rFont val="Calibri"/>
      </rPr>
      <t>The SSH service must be configured to display the DoD logon warning banner either through the SSH configuration or a wrapper program such as TCP_WRAPPERS.</t>
    </r>
    <r>
      <rPr>
        <sz val="11"/>
        <color rgb="FF000000"/>
        <rFont val="Calibri"/>
      </rPr>
      <t xml:space="preserve">
</t>
    </r>
    <r>
      <rPr>
        <sz val="11"/>
        <color rgb="FF000000"/>
        <rFont val="Calibri"/>
      </rPr>
      <t>The SSH daemon may also be used to provide SFTP service.  The warning banner configuration for SSH will apply to SFTP.</t>
    </r>
  </si>
  <si>
    <r>
      <rPr>
        <sz val="11"/>
        <color rgb="FF000000"/>
        <rFont val="Calibri"/>
      </rPr>
      <t>Verify the SSH daemon is configured for logon warning banners.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An exact match is required to have a valid warning banner.  Check for the following login banner.</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OR</t>
    </r>
    <r>
      <rPr>
        <sz val="11"/>
        <color rgb="FF000000"/>
        <rFont val="Calibri"/>
      </rPr>
      <t xml:space="preserve">
</t>
    </r>
    <r>
      <rPr>
        <sz val="11"/>
        <color rgb="FF000000"/>
        <rFont val="Calibri"/>
      </rPr>
      <t>I've read &amp; consent to terms in IS user agreem't.</t>
    </r>
  </si>
  <si>
    <t>V-22490</t>
  </si>
  <si>
    <r>
      <rPr>
        <sz val="11"/>
        <rFont val="Calibri"/>
      </rPr>
      <t>The system must be configured with a default gateway for IPv6 if the system uses IPv6, unless the system is a router.</t>
    </r>
  </si>
  <si>
    <r>
      <rPr>
        <sz val="11"/>
        <color rgb="FF000000"/>
        <rFont val="Calibri"/>
      </rPr>
      <t>Add a default route for IPv6.</t>
    </r>
    <r>
      <rPr>
        <sz val="11"/>
        <color rgb="FF000000"/>
        <rFont val="Calibri"/>
      </rPr>
      <t xml:space="preserve">
</t>
    </r>
    <r>
      <rPr>
        <sz val="11"/>
        <color rgb="FF000000"/>
        <rFont val="Calibri"/>
      </rPr>
      <t>Edit /etc/sysconfig/network-scripts/ifcfg-eth0 (substitute interface as appropriate).</t>
    </r>
    <r>
      <rPr>
        <sz val="11"/>
        <color rgb="FF000000"/>
        <rFont val="Calibri"/>
      </rPr>
      <t xml:space="preserve">
</t>
    </r>
    <r>
      <rPr>
        <sz val="11"/>
        <color rgb="FF000000"/>
        <rFont val="Calibri"/>
      </rPr>
      <t>Add an IPV6_DEFAULTGW=&lt;gateway&gt; configuration setting.</t>
    </r>
    <r>
      <rPr>
        <sz val="11"/>
        <color rgb="FF000000"/>
        <rFont val="Calibri"/>
      </rPr>
      <t xml:space="preserve">
</t>
    </r>
    <r>
      <rPr>
        <sz val="11"/>
        <color rgb="FF000000"/>
        <rFont val="Calibri"/>
      </rPr>
      <t>Restart the interface.</t>
    </r>
    <r>
      <rPr>
        <sz val="11"/>
        <color rgb="FF000000"/>
        <rFont val="Calibri"/>
      </rPr>
      <t xml:space="preserve">
</t>
    </r>
    <r>
      <rPr>
        <sz val="11"/>
        <color rgb="FF000000"/>
        <rFont val="Calibri"/>
      </rPr>
      <t># ifdown eth0; ifup eth0</t>
    </r>
  </si>
  <si>
    <r>
      <rPr>
        <sz val="11"/>
        <color rgb="FF000000"/>
        <rFont val="Calibri"/>
      </rPr>
      <t>Check for a default route for IPv6. If the system is a VM host and acts as a router solely for the benefit of its client systems, then this rule is not applicable.</t>
    </r>
    <r>
      <rPr>
        <sz val="11"/>
        <color rgb="FF000000"/>
        <rFont val="Calibri"/>
      </rPr>
      <t xml:space="preserve">
</t>
    </r>
    <r>
      <rPr>
        <sz val="11"/>
        <color rgb="FF000000"/>
        <rFont val="Calibri"/>
      </rPr>
      <t># ip -6 route list | grep default</t>
    </r>
    <r>
      <rPr>
        <sz val="11"/>
        <color rgb="FF000000"/>
        <rFont val="Calibri"/>
      </rPr>
      <t xml:space="preserve">
</t>
    </r>
    <r>
      <rPr>
        <sz val="11"/>
        <color rgb="FF000000"/>
        <rFont val="Calibri"/>
      </rPr>
      <t>If the system uses IPv6, and no results are returned, this is a finding.</t>
    </r>
  </si>
  <si>
    <t>V-22491</t>
  </si>
  <si>
    <r>
      <rPr>
        <sz val="11"/>
        <rFont val="Calibri"/>
      </rPr>
      <t>The system must not have IP forwarding for IPv6 enabled, unless the system is an IPv6 router.</t>
    </r>
  </si>
  <si>
    <r>
      <rPr>
        <sz val="11"/>
        <color rgb="FF000000"/>
        <rFont val="Calibri"/>
      </rPr>
      <t>Disable IPv6 forwarding.</t>
    </r>
    <r>
      <rPr>
        <sz val="11"/>
        <color rgb="FF000000"/>
        <rFont val="Calibri"/>
      </rPr>
      <t xml:space="preserve">
</t>
    </r>
    <r>
      <rPr>
        <sz val="11"/>
        <color rgb="FF000000"/>
        <rFont val="Calibri"/>
      </rPr>
      <t>Edit /etc/sysctl.conf and add a setting for "net.ipv6.conf.all.forwarding=0" and "net.ipv6.conf.default.forwarding=0".</t>
    </r>
    <r>
      <rPr>
        <sz val="11"/>
        <color rgb="FF000000"/>
        <rFont val="Calibri"/>
      </rPr>
      <t xml:space="preserve">
</t>
    </r>
    <r>
      <rPr>
        <sz val="11"/>
        <color rgb="FF000000"/>
        <rFont val="Calibri"/>
      </rPr>
      <t>Reload the sysctls.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sysctl -p</t>
    </r>
  </si>
  <si>
    <r>
      <rPr>
        <sz val="11"/>
        <color rgb="FF000000"/>
        <rFont val="Calibri"/>
      </rPr>
      <t>Check if the system is configured for IPv6 forwarding.</t>
    </r>
    <r>
      <rPr>
        <sz val="11"/>
        <color rgb="FF000000"/>
        <rFont val="Calibri"/>
      </rPr>
      <t xml:space="preserve">
</t>
    </r>
    <r>
      <rPr>
        <sz val="11"/>
        <color rgb="FF000000"/>
        <rFont val="Calibri"/>
      </rPr>
      <t># grep [01] /proc/sys/net/ipv6/conf/*/forwarding|egrep "default|all"</t>
    </r>
    <r>
      <rPr>
        <sz val="11"/>
        <color rgb="FF000000"/>
        <rFont val="Calibri"/>
      </rPr>
      <t xml:space="preserve">
</t>
    </r>
    <r>
      <rPr>
        <sz val="11"/>
        <color rgb="FF000000"/>
        <rFont val="Calibri"/>
      </rPr>
      <t>If the /proc/sys/net/ipv6/conf/*/forwarding entries do not exist because of compliance with GEN007720, this is not a finding.</t>
    </r>
    <r>
      <rPr>
        <sz val="11"/>
        <color rgb="FF000000"/>
        <rFont val="Calibri"/>
      </rPr>
      <t xml:space="preserve">
</t>
    </r>
    <r>
      <rPr>
        <sz val="11"/>
        <color rgb="FF000000"/>
        <rFont val="Calibri"/>
      </rPr>
      <t>If all of the resulting lines do not end with 0, this is a finding.</t>
    </r>
  </si>
  <si>
    <t>V-22492</t>
  </si>
  <si>
    <r>
      <rPr>
        <sz val="11"/>
        <rFont val="Calibri"/>
      </rPr>
      <t>The Network File System (NFS) export configuration file must be group-owned by root, bin, sys, or system.</t>
    </r>
  </si>
  <si>
    <r>
      <rPr>
        <sz val="11"/>
        <color rgb="FF000000"/>
        <rFont val="Calibri"/>
      </rPr>
      <t>Change the group ownership of the NFS export configuration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root /etc/exports</t>
    </r>
  </si>
  <si>
    <r>
      <rPr>
        <sz val="11"/>
        <color rgb="FF000000"/>
        <rFont val="Calibri"/>
      </rPr>
      <t>Failure to give group-ownership of the NFS export configuration file to root or a system group provides the designated group-owner and possible unauthorized users with the potential to change system configuration which could weaken the system's security posture.</t>
    </r>
  </si>
  <si>
    <r>
      <rPr>
        <sz val="11"/>
        <color rgb="FF000000"/>
        <rFont val="Calibri"/>
      </rPr>
      <t>Check the group ownership of the NFS export configuration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/etc/exports</t>
    </r>
    <r>
      <rPr>
        <sz val="11"/>
        <color rgb="FF000000"/>
        <rFont val="Calibri"/>
      </rPr>
      <t xml:space="preserve">
</t>
    </r>
    <r>
      <rPr>
        <sz val="11"/>
        <color rgb="FF000000"/>
        <rFont val="Calibri"/>
      </rPr>
      <t>If the file is not group-owned by root, bin, sys, or system, this is a finding.</t>
    </r>
  </si>
  <si>
    <t>V-22493</t>
  </si>
  <si>
    <r>
      <rPr>
        <sz val="11"/>
        <rFont val="Calibri"/>
      </rPr>
      <t>The Network File System (NFS) exports configuration file must not have an extended ACL.</t>
    </r>
  </si>
  <si>
    <r>
      <rPr>
        <sz val="11"/>
        <color rgb="FF000000"/>
        <rFont val="Calibri"/>
      </rPr>
      <t>Remove the extended ACL from the file.</t>
    </r>
    <r>
      <rPr>
        <sz val="11"/>
        <color rgb="FF000000"/>
        <rFont val="Calibri"/>
      </rPr>
      <t xml:space="preserve">
</t>
    </r>
    <r>
      <rPr>
        <sz val="11"/>
        <color rgb="FF000000"/>
        <rFont val="Calibri"/>
      </rPr>
      <t># setfacl --remove-all /etc/exports</t>
    </r>
  </si>
  <si>
    <r>
      <rPr>
        <sz val="11"/>
        <color rgb="FF000000"/>
        <rFont val="Calibri"/>
      </rPr>
      <t>File system extended ACLs provide access to files beyond what is allowed by the mode numbers of the files.  Excessive permissions on the NFS export configuration file could allow unauthorized modification of the file, which could result in Denial of Service to authorized NFS exports and the creation of additional unauthorized exports.</t>
    </r>
  </si>
  <si>
    <r>
      <rPr>
        <sz val="11"/>
        <color rgb="FF000000"/>
        <rFont val="Calibri"/>
      </rPr>
      <t>Check the permissions of the NFS export configuration file.</t>
    </r>
    <r>
      <rPr>
        <sz val="11"/>
        <color rgb="FF000000"/>
        <rFont val="Calibri"/>
      </rPr>
      <t xml:space="preserve">
</t>
    </r>
    <r>
      <rPr>
        <sz val="11"/>
        <color rgb="FF000000"/>
        <rFont val="Calibri"/>
      </rPr>
      <t># ls -lL /etc/exports</t>
    </r>
    <r>
      <rPr>
        <sz val="11"/>
        <color rgb="FF000000"/>
        <rFont val="Calibri"/>
      </rPr>
      <t xml:space="preserve">
</t>
    </r>
    <r>
      <rPr>
        <sz val="11"/>
        <color rgb="FF000000"/>
        <rFont val="Calibri"/>
      </rPr>
      <t>If the permissions include a '+', the file has an extended ACL. If the file has an extended ACL and it has not been documented with the IAO, this is a finding.</t>
    </r>
  </si>
  <si>
    <t>V-22496</t>
  </si>
  <si>
    <r>
      <rPr>
        <sz val="11"/>
        <rFont val="Calibri"/>
      </rPr>
      <t>All Network File System (NFS) exported system files and system directories must be group-owned by root, bin, sys, or system.</t>
    </r>
  </si>
  <si>
    <r>
      <rPr>
        <sz val="11"/>
        <color rgb="FF000000"/>
        <rFont val="Calibri"/>
      </rPr>
      <t>Change the group owner of the export directory.</t>
    </r>
    <r>
      <rPr>
        <sz val="11"/>
        <color rgb="FF000000"/>
        <rFont val="Calibri"/>
      </rPr>
      <t xml:space="preserve">
</t>
    </r>
    <r>
      <rPr>
        <sz val="11"/>
        <color rgb="FF000000"/>
        <rFont val="Calibri"/>
      </rPr>
      <t># chgrp root &lt;export&gt;</t>
    </r>
  </si>
  <si>
    <r>
      <rPr>
        <sz val="11"/>
        <color rgb="FF000000"/>
        <rFont val="Calibri"/>
      </rPr>
      <t>Failure to give group-ownership of sensitive files or directories to root provides the members of the owning group with the potential to access sensitive information or change system configuration which could weaken the system's security posture.</t>
    </r>
  </si>
  <si>
    <r>
      <rPr>
        <sz val="11"/>
        <color rgb="FF000000"/>
        <rFont val="Calibri"/>
      </rPr>
      <t>List the exports.</t>
    </r>
    <r>
      <rPr>
        <sz val="11"/>
        <color rgb="FF000000"/>
        <rFont val="Calibri"/>
      </rPr>
      <t xml:space="preserve">
</t>
    </r>
    <r>
      <rPr>
        <sz val="11"/>
        <color rgb="FF000000"/>
        <rFont val="Calibri"/>
      </rPr>
      <t># cat /etc/exports</t>
    </r>
    <r>
      <rPr>
        <sz val="11"/>
        <color rgb="FF000000"/>
        <rFont val="Calibri"/>
      </rPr>
      <t xml:space="preserve">
</t>
    </r>
    <r>
      <rPr>
        <sz val="11"/>
        <color rgb="FF000000"/>
        <rFont val="Calibri"/>
      </rPr>
      <t>For each file system displayed, check the ownership.</t>
    </r>
    <r>
      <rPr>
        <sz val="11"/>
        <color rgb="FF000000"/>
        <rFont val="Calibri"/>
      </rPr>
      <t xml:space="preserve">
</t>
    </r>
    <r>
      <rPr>
        <sz val="11"/>
        <color rgb="FF000000"/>
        <rFont val="Calibri"/>
      </rPr>
      <t># ls -ldL &lt;exported file system path&gt;</t>
    </r>
    <r>
      <rPr>
        <sz val="11"/>
        <color rgb="FF000000"/>
        <rFont val="Calibri"/>
      </rPr>
      <t xml:space="preserve">
</t>
    </r>
    <r>
      <rPr>
        <sz val="11"/>
        <color rgb="FF000000"/>
        <rFont val="Calibri"/>
      </rPr>
      <t>If the directory is not group-owned by root, bin, sys, or system, this is a finding.</t>
    </r>
  </si>
  <si>
    <t>V-22497</t>
  </si>
  <si>
    <r>
      <rPr>
        <sz val="11"/>
        <rFont val="Calibri"/>
      </rPr>
      <t>The /etc/smb.conf file must not have an extended ACL.</t>
    </r>
  </si>
  <si>
    <r>
      <rPr>
        <sz val="11"/>
        <color rgb="FF000000"/>
        <rFont val="Calibri"/>
      </rPr>
      <t>Remove the extended ACL from the file.</t>
    </r>
    <r>
      <rPr>
        <sz val="11"/>
        <color rgb="FF000000"/>
        <rFont val="Calibri"/>
      </rPr>
      <t xml:space="preserve">
</t>
    </r>
    <r>
      <rPr>
        <sz val="11"/>
        <color rgb="FF000000"/>
        <rFont val="Calibri"/>
      </rPr>
      <t># setfacl --remove-all /etc/samba/smb.conf</t>
    </r>
  </si>
  <si>
    <r>
      <rPr>
        <sz val="11"/>
        <color rgb="FF000000"/>
        <rFont val="Calibri"/>
      </rPr>
      <t>Excessive permissions could endanger the security of the Samba configuration file and, ultimately, the system and network.</t>
    </r>
  </si>
  <si>
    <r>
      <rPr>
        <sz val="11"/>
        <color rgb="FF000000"/>
        <rFont val="Calibri"/>
      </rPr>
      <t>Check the permissions of the Samba configuration file.</t>
    </r>
    <r>
      <rPr>
        <sz val="11"/>
        <color rgb="FF000000"/>
        <rFont val="Calibri"/>
      </rPr>
      <t xml:space="preserve">
</t>
    </r>
    <r>
      <rPr>
        <sz val="11"/>
        <color rgb="FF000000"/>
        <rFont val="Calibri"/>
      </rPr>
      <t># ls -lL /etc/samba/smb.conf</t>
    </r>
    <r>
      <rPr>
        <sz val="11"/>
        <color rgb="FF000000"/>
        <rFont val="Calibri"/>
      </rPr>
      <t xml:space="preserve">
</t>
    </r>
    <r>
      <rPr>
        <sz val="11"/>
        <color rgb="FF000000"/>
        <rFont val="Calibri"/>
      </rPr>
      <t>If the permissions include a '+', the file has an extended ACL. If the file has an extended ACL and it has not been documented with the IAO, this is a finding.</t>
    </r>
  </si>
  <si>
    <t>V-22498</t>
  </si>
  <si>
    <r>
      <rPr>
        <sz val="11"/>
        <rFont val="Calibri"/>
      </rPr>
      <t>The /etc/smbpasswd file must not have an extended ACL.</t>
    </r>
  </si>
  <si>
    <r>
      <rPr>
        <sz val="11"/>
        <color rgb="FF000000"/>
        <rFont val="Calibri"/>
      </rPr>
      <t>Remove the extended ACL from the file.</t>
    </r>
    <r>
      <rPr>
        <sz val="11"/>
        <color rgb="FF000000"/>
        <rFont val="Calibri"/>
      </rPr>
      <t xml:space="preserve">
</t>
    </r>
    <r>
      <rPr>
        <sz val="11"/>
        <color rgb="FF000000"/>
        <rFont val="Calibri"/>
      </rPr>
      <t># setfacl --remove-all /etc/samba/passdb.tdb /etc/samba/secrets.tdb</t>
    </r>
  </si>
  <si>
    <r>
      <rPr>
        <sz val="11"/>
        <color rgb="FF000000"/>
        <rFont val="Calibri"/>
      </rPr>
      <t>If the permissions of the "smbpasswd" file are too permissive, it may be maliciously accessed or modified, potentially resulting in the compromise of Samba accounts.</t>
    </r>
  </si>
  <si>
    <r>
      <rPr>
        <sz val="11"/>
        <color rgb="FF000000"/>
        <rFont val="Calibri"/>
      </rPr>
      <t>Check the permissions of the Samba password files.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/etc/samba/passdb.tdb /etc/samba/secrets.tdb</t>
    </r>
    <r>
      <rPr>
        <sz val="11"/>
        <color rgb="FF000000"/>
        <rFont val="Calibri"/>
      </rPr>
      <t xml:space="preserve">
</t>
    </r>
    <r>
      <rPr>
        <sz val="11"/>
        <color rgb="FF000000"/>
        <rFont val="Calibri"/>
      </rPr>
      <t>If the permissions include a '+', the file has an extended ACL. If the file has an extended ACL and it has not been documented with the IAO, this is a finding.</t>
    </r>
  </si>
  <si>
    <t>V-22499</t>
  </si>
  <si>
    <r>
      <rPr>
        <sz val="11"/>
        <rFont val="Calibri"/>
      </rPr>
      <t xml:space="preserve">Samba must be configured to use an authentication mechanism other than </t>
    </r>
    <r>
      <rPr>
        <sz val="11"/>
        <color rgb="FF000000"/>
        <rFont val="Calibri"/>
      </rPr>
      <t>"</t>
    </r>
    <r>
      <rPr>
        <b/>
        <sz val="11"/>
        <color rgb="FF000000"/>
        <rFont val="Calibri"/>
      </rPr>
      <t>share.</t>
    </r>
    <r>
      <rPr>
        <sz val="11"/>
        <color rgb="FF000000"/>
        <rFont val="Calibri"/>
      </rPr>
      <t>"</t>
    </r>
  </si>
  <si>
    <r>
      <rPr>
        <sz val="11"/>
        <color rgb="FF000000"/>
        <rFont val="Calibri"/>
      </rPr>
      <t>Edit the "/etc/samba/smb.conf" file and change the "security" setting to "user" or another valid setting other than "share".</t>
    </r>
  </si>
  <si>
    <r>
      <rPr>
        <sz val="11"/>
        <color rgb="FF000000"/>
        <rFont val="Calibri"/>
      </rPr>
      <t>Samba share authentication does not provide for individual user identification and must not be used.</t>
    </r>
  </si>
  <si>
    <r>
      <rPr>
        <sz val="11"/>
        <color rgb="FF000000"/>
        <rFont val="Calibri"/>
      </rPr>
      <t>Check the security mode of the Samba configuration.</t>
    </r>
    <r>
      <rPr>
        <sz val="11"/>
        <color rgb="FF000000"/>
        <rFont val="Calibri"/>
      </rPr>
      <t xml:space="preserve">
</t>
    </r>
    <r>
      <rPr>
        <sz val="11"/>
        <color rgb="FF000000"/>
        <rFont val="Calibri"/>
      </rPr>
      <t xml:space="preserve"># grep -i security /etc/samba/smb.conf </t>
    </r>
    <r>
      <rPr>
        <sz val="11"/>
        <color rgb="FF000000"/>
        <rFont val="Calibri"/>
      </rPr>
      <t xml:space="preserve">
</t>
    </r>
    <r>
      <rPr>
        <sz val="11"/>
        <color rgb="FF000000"/>
        <rFont val="Calibri"/>
      </rPr>
      <t>If the security mode is "share", this is a finding.</t>
    </r>
  </si>
  <si>
    <t>V-22500</t>
  </si>
  <si>
    <r>
      <rPr>
        <sz val="11"/>
        <rFont val="Calibri"/>
      </rPr>
      <t>Samba must be configured to use encrypted passwords.</t>
    </r>
  </si>
  <si>
    <r>
      <rPr>
        <sz val="11"/>
        <color rgb="FF000000"/>
        <rFont val="Calibri"/>
      </rPr>
      <t>Edit the "/etc/samba/smb.conf" file and change the "encrypt passwords" setting to "yes".</t>
    </r>
  </si>
  <si>
    <r>
      <rPr>
        <sz val="11"/>
        <color rgb="FF000000"/>
        <rFont val="Calibri"/>
      </rPr>
      <t>Samba must be configured to protect authenticators.  If Samba passwords are not encrypted for storage, plain-text user passwords may be read by those with access to the Samba password file.</t>
    </r>
  </si>
  <si>
    <r>
      <rPr>
        <sz val="11"/>
        <color rgb="FF000000"/>
        <rFont val="Calibri"/>
      </rPr>
      <t>If the "samba-common" package is not installed, this is not applicable.</t>
    </r>
    <r>
      <rPr>
        <sz val="11"/>
        <color rgb="FF000000"/>
        <rFont val="Calibri"/>
      </rPr>
      <t xml:space="preserve">
</t>
    </r>
    <r>
      <rPr>
        <sz val="11"/>
        <color rgb="FF000000"/>
        <rFont val="Calibri"/>
      </rPr>
      <t>Check the encryption setting of Samba.</t>
    </r>
    <r>
      <rPr>
        <sz val="11"/>
        <color rgb="FF000000"/>
        <rFont val="Calibri"/>
      </rPr>
      <t xml:space="preserve">
</t>
    </r>
    <r>
      <rPr>
        <sz val="11"/>
        <color rgb="FF000000"/>
        <rFont val="Calibri"/>
      </rPr>
      <t xml:space="preserve"># grep -i 'encrypt passwords' /etc/samba/smb.conf </t>
    </r>
    <r>
      <rPr>
        <sz val="11"/>
        <color rgb="FF000000"/>
        <rFont val="Calibri"/>
      </rPr>
      <t xml:space="preserve">
</t>
    </r>
    <r>
      <rPr>
        <sz val="11"/>
        <color rgb="FF000000"/>
        <rFont val="Calibri"/>
      </rPr>
      <t>If the setting is not present, or not set to 'yes', this is a finding.</t>
    </r>
  </si>
  <si>
    <t>V-22501</t>
  </si>
  <si>
    <r>
      <rPr>
        <sz val="11"/>
        <rFont val="Calibri"/>
      </rPr>
      <t>Samba must be configured to not allow guest access to shares.</t>
    </r>
  </si>
  <si>
    <r>
      <rPr>
        <sz val="11"/>
        <color rgb="FF000000"/>
        <rFont val="Calibri"/>
      </rPr>
      <t>Edit the "/etc/samba/smb.conf" file and change the "guest ok" setting to "no".</t>
    </r>
  </si>
  <si>
    <r>
      <rPr>
        <sz val="11"/>
        <color rgb="FF000000"/>
        <rFont val="Calibri"/>
      </rPr>
      <t>Guest access to shares permits anonymous access and is not permitted.</t>
    </r>
  </si>
  <si>
    <r>
      <rPr>
        <sz val="11"/>
        <color rgb="FF000000"/>
        <rFont val="Calibri"/>
      </rPr>
      <t>Check the access to shares for Samba.</t>
    </r>
    <r>
      <rPr>
        <sz val="11"/>
        <color rgb="FF000000"/>
        <rFont val="Calibri"/>
      </rPr>
      <t xml:space="preserve">
</t>
    </r>
    <r>
      <rPr>
        <sz val="11"/>
        <color rgb="FF000000"/>
        <rFont val="Calibri"/>
      </rPr>
      <t xml:space="preserve"># grep -i 'guest ok' /etc/samba/smb.conf </t>
    </r>
    <r>
      <rPr>
        <sz val="11"/>
        <color rgb="FF000000"/>
        <rFont val="Calibri"/>
      </rPr>
      <t xml:space="preserve">
</t>
    </r>
    <r>
      <rPr>
        <sz val="11"/>
        <color rgb="FF000000"/>
        <rFont val="Calibri"/>
      </rPr>
      <t>If the setting exists and is set to 'yes', this is a finding.</t>
    </r>
  </si>
  <si>
    <t>V-22502</t>
  </si>
  <si>
    <r>
      <rPr>
        <sz val="11"/>
        <rFont val="Calibri"/>
      </rPr>
      <t>The /etc/news/incoming.conf file must not have an extended ACL.</t>
    </r>
  </si>
  <si>
    <r>
      <rPr>
        <sz val="11"/>
        <color rgb="FF000000"/>
        <rFont val="Calibri"/>
      </rPr>
      <t>Remove the extended ACL from the file.</t>
    </r>
    <r>
      <rPr>
        <sz val="11"/>
        <color rgb="FF000000"/>
        <rFont val="Calibri"/>
      </rPr>
      <t xml:space="preserve">
</t>
    </r>
    <r>
      <rPr>
        <sz val="11"/>
        <color rgb="FF000000"/>
        <rFont val="Calibri"/>
      </rPr>
      <t># setfacl --remove-all /etc/news/incoming.conf</t>
    </r>
  </si>
  <si>
    <r>
      <rPr>
        <sz val="11"/>
        <color rgb="FF000000"/>
        <rFont val="Calibri"/>
      </rPr>
      <t>File system extended ACLs provide access to files beyond what is allowed by the mode numbers of the files.  Excessive permissions on the "incoming.conf" file may allow unauthorized modification which could lead to Denial of Service to authorized users or provide access to unauthorized users.</t>
    </r>
  </si>
  <si>
    <r>
      <rPr>
        <sz val="11"/>
        <color rgb="FF000000"/>
        <rFont val="Calibri"/>
      </rPr>
      <t>Check the permissions of the file.</t>
    </r>
    <r>
      <rPr>
        <sz val="11"/>
        <color rgb="FF000000"/>
        <rFont val="Calibri"/>
      </rPr>
      <t xml:space="preserve">
</t>
    </r>
    <r>
      <rPr>
        <sz val="11"/>
        <color rgb="FF000000"/>
        <rFont val="Calibri"/>
      </rPr>
      <t># ls -lL /etc/news/incoming.conf</t>
    </r>
    <r>
      <rPr>
        <sz val="11"/>
        <color rgb="FF000000"/>
        <rFont val="Calibri"/>
      </rPr>
      <t xml:space="preserve">
</t>
    </r>
    <r>
      <rPr>
        <sz val="11"/>
        <color rgb="FF000000"/>
        <rFont val="Calibri"/>
      </rPr>
      <t>If the permissions include a '+', the file has an extended ACL. If the file has an extended ACL and it has not been documented with the IAO, this is a finding.</t>
    </r>
  </si>
  <si>
    <t>V-22503</t>
  </si>
  <si>
    <r>
      <rPr>
        <sz val="11"/>
        <rFont val="Calibri"/>
      </rPr>
      <t>The /etc/news/hosts.nntp.nolimit file must not have an extended ACL.</t>
    </r>
  </si>
  <si>
    <r>
      <rPr>
        <sz val="11"/>
        <color rgb="FF000000"/>
        <rFont val="Calibri"/>
      </rPr>
      <t>Remove the extended ACL from the file.</t>
    </r>
    <r>
      <rPr>
        <sz val="11"/>
        <color rgb="FF000000"/>
        <rFont val="Calibri"/>
      </rPr>
      <t xml:space="preserve">
</t>
    </r>
    <r>
      <rPr>
        <sz val="11"/>
        <color rgb="FF000000"/>
        <rFont val="Calibri"/>
      </rPr>
      <t># setfacl --remove-all /etc/news/hosts.nntp.nolimit</t>
    </r>
  </si>
  <si>
    <r>
      <rPr>
        <sz val="11"/>
        <color rgb="FF000000"/>
        <rFont val="Calibri"/>
      </rPr>
      <t>File system extended ACLs provide access to files beyond what is allowed by the mode numbers of the files.  Excessive permissions on the hosts.nntp.nolimit file may allow unauthorized modification which could lead to Denial of Service to authorized users or provide access to unauthorized users.</t>
    </r>
  </si>
  <si>
    <r>
      <rPr>
        <sz val="11"/>
        <color rgb="FF000000"/>
        <rFont val="Calibri"/>
      </rPr>
      <t>Check the permissions for "/etc/news/hosts.nntp.nolimit".</t>
    </r>
    <r>
      <rPr>
        <sz val="11"/>
        <color rgb="FF000000"/>
        <rFont val="Calibri"/>
      </rPr>
      <t xml:space="preserve">
</t>
    </r>
    <r>
      <rPr>
        <sz val="11"/>
        <color rgb="FF000000"/>
        <rFont val="Calibri"/>
      </rPr>
      <t># ls -lL /etc/news/hosts.nntp.nolimit</t>
    </r>
    <r>
      <rPr>
        <sz val="11"/>
        <color rgb="FF000000"/>
        <rFont val="Calibri"/>
      </rPr>
      <t xml:space="preserve">
</t>
    </r>
    <r>
      <rPr>
        <sz val="11"/>
        <color rgb="FF000000"/>
        <rFont val="Calibri"/>
      </rPr>
      <t>If the permissions include a '+', the file has an extended ACL. If the file has an extended ACL and it has not been documented with the IAO, this is a finding.</t>
    </r>
  </si>
  <si>
    <t>V-22504</t>
  </si>
  <si>
    <r>
      <rPr>
        <sz val="11"/>
        <rFont val="Calibri"/>
      </rPr>
      <t>The /etc/news/nnrp.access file must not have an extended ACL.</t>
    </r>
  </si>
  <si>
    <r>
      <rPr>
        <sz val="11"/>
        <color rgb="FF000000"/>
        <rFont val="Calibri"/>
      </rPr>
      <t>Remove the extended ACL from the file.</t>
    </r>
    <r>
      <rPr>
        <sz val="11"/>
        <color rgb="FF000000"/>
        <rFont val="Calibri"/>
      </rPr>
      <t xml:space="preserve">
</t>
    </r>
    <r>
      <rPr>
        <sz val="11"/>
        <color rgb="FF000000"/>
        <rFont val="Calibri"/>
      </rPr>
      <t># setfacl --remove-all /etc/news/nnrp.access</t>
    </r>
  </si>
  <si>
    <r>
      <rPr>
        <sz val="11"/>
        <color rgb="FF000000"/>
        <rFont val="Calibri"/>
      </rPr>
      <t>File system extended ACLs provide access to files beyond what is allowed by the mode numbers of the files.  Excessive permissions on the nnrp.access file may allow unauthorized modification which could lead to Denial of Service to authorized users or provide access to unauthorized users.</t>
    </r>
  </si>
  <si>
    <r>
      <rPr>
        <sz val="11"/>
        <color rgb="FF000000"/>
        <rFont val="Calibri"/>
      </rPr>
      <t>Check the permissions of the file.</t>
    </r>
    <r>
      <rPr>
        <sz val="11"/>
        <color rgb="FF000000"/>
        <rFont val="Calibri"/>
      </rPr>
      <t xml:space="preserve">
</t>
    </r>
    <r>
      <rPr>
        <sz val="11"/>
        <color rgb="FF000000"/>
        <rFont val="Calibri"/>
      </rPr>
      <t># ls -lL /etc/news/nnrp.access</t>
    </r>
    <r>
      <rPr>
        <sz val="11"/>
        <color rgb="FF000000"/>
        <rFont val="Calibri"/>
      </rPr>
      <t xml:space="preserve">
</t>
    </r>
    <r>
      <rPr>
        <sz val="11"/>
        <color rgb="FF000000"/>
        <rFont val="Calibri"/>
      </rPr>
      <t>If the permissions include a '+', the file has an extended ACL. If the file has an extended ACL and it has not been documented with the IAO, this is a finding.</t>
    </r>
  </si>
  <si>
    <t>V-22505</t>
  </si>
  <si>
    <r>
      <rPr>
        <sz val="11"/>
        <rFont val="Calibri"/>
      </rPr>
      <t>The /etc/news/passwd.nntp file must not have an extended ACL.</t>
    </r>
  </si>
  <si>
    <r>
      <rPr>
        <sz val="11"/>
        <color rgb="FF000000"/>
        <rFont val="Calibri"/>
      </rPr>
      <t>Remove the extended ACL from the file.</t>
    </r>
    <r>
      <rPr>
        <sz val="11"/>
        <color rgb="FF000000"/>
        <rFont val="Calibri"/>
      </rPr>
      <t xml:space="preserve">
</t>
    </r>
    <r>
      <rPr>
        <sz val="11"/>
        <color rgb="FF000000"/>
        <rFont val="Calibri"/>
      </rPr>
      <t># setfacl --remove-all /etc/news/passwd.nntp</t>
    </r>
  </si>
  <si>
    <r>
      <rPr>
        <sz val="11"/>
        <color rgb="FF000000"/>
        <rFont val="Calibri"/>
      </rPr>
      <t>Extended ACLs may provide excessive permissions on the  /etc/news/passwd.nntp file, which may permit unauthorized  access or modification to the NNTP configuration.</t>
    </r>
  </si>
  <si>
    <r>
      <rPr>
        <sz val="11"/>
        <color rgb="FF000000"/>
        <rFont val="Calibri"/>
      </rPr>
      <t>Check the permissions of the file.</t>
    </r>
    <r>
      <rPr>
        <sz val="11"/>
        <color rgb="FF000000"/>
        <rFont val="Calibri"/>
      </rPr>
      <t xml:space="preserve">
</t>
    </r>
    <r>
      <rPr>
        <sz val="11"/>
        <color rgb="FF000000"/>
        <rFont val="Calibri"/>
      </rPr>
      <t># ls -lL /etc/news/passwd.nntp</t>
    </r>
    <r>
      <rPr>
        <sz val="11"/>
        <color rgb="FF000000"/>
        <rFont val="Calibri"/>
      </rPr>
      <t xml:space="preserve">
</t>
    </r>
    <r>
      <rPr>
        <sz val="11"/>
        <color rgb="FF000000"/>
        <rFont val="Calibri"/>
      </rPr>
      <t>If the mode includes a '+', the file has an extended ACL. If the file has an extended ACL and it has not been documented with the IAO, this is a finding.</t>
    </r>
  </si>
  <si>
    <t>V-22506</t>
  </si>
  <si>
    <r>
      <rPr>
        <sz val="11"/>
        <rFont val="Calibri"/>
      </rPr>
      <t>The system package management tool must be used to verify system software periodically.</t>
    </r>
  </si>
  <si>
    <r>
      <rPr>
        <sz val="11"/>
        <color rgb="FF000000"/>
        <rFont val="Calibri"/>
      </rPr>
      <t>Add a cron job to run an rpm verification command such as:</t>
    </r>
    <r>
      <rPr>
        <sz val="11"/>
        <color rgb="FF000000"/>
        <rFont val="Calibri"/>
      </rPr>
      <t xml:space="preserve">
</t>
    </r>
    <r>
      <rPr>
        <sz val="11"/>
        <color rgb="FF000000"/>
        <rFont val="Calibri"/>
      </rPr>
      <t>rpm -qVa | awk '$2!="c" {print $0}'</t>
    </r>
    <r>
      <rPr>
        <sz val="11"/>
        <color rgb="FF000000"/>
        <rFont val="Calibri"/>
      </rPr>
      <t xml:space="preserve">
</t>
    </r>
    <r>
      <rPr>
        <sz val="11"/>
        <color rgb="FF000000"/>
        <rFont val="Calibri"/>
      </rPr>
      <t>For packages which failed verification:</t>
    </r>
    <r>
      <rPr>
        <sz val="11"/>
        <color rgb="FF000000"/>
        <rFont val="Calibri"/>
      </rPr>
      <t xml:space="preserve">
</t>
    </r>
    <r>
      <rPr>
        <sz val="11"/>
        <color rgb="FF000000"/>
        <rFont val="Calibri"/>
      </rPr>
      <t>If the package is not necessary for operations, remove it from the system.</t>
    </r>
    <r>
      <rPr>
        <sz val="11"/>
        <color rgb="FF000000"/>
        <rFont val="Calibri"/>
      </rPr>
      <t xml:space="preserve">
</t>
    </r>
    <r>
      <rPr>
        <sz val="11"/>
        <color rgb="FF000000"/>
        <rFont val="Calibri"/>
      </rPr>
      <t>If the package is necessary for operations, re-install the package.</t>
    </r>
  </si>
  <si>
    <r>
      <rPr>
        <sz val="11"/>
        <color rgb="FF000000"/>
        <rFont val="Calibri"/>
      </rPr>
      <t>Verification using the system package management tool can be used to determine that system software has not been tampered with.</t>
    </r>
    <r>
      <rPr>
        <sz val="11"/>
        <color rgb="FF000000"/>
        <rFont val="Calibri"/>
      </rPr>
      <t xml:space="preserve">
</t>
    </r>
    <r>
      <rPr>
        <sz val="11"/>
        <color rgb="FF000000"/>
        <rFont val="Calibri"/>
      </rPr>
      <t>This requirement is not applicable to systems not using package management tools.</t>
    </r>
  </si>
  <si>
    <r>
      <rPr>
        <sz val="11"/>
        <color rgb="FF000000"/>
        <rFont val="Calibri"/>
      </rPr>
      <t>Check the root crontab (crontab -l) and the global crontabs in "/etc/crontab", "/etc/cron.*" for the presence of an rpm verification command such as:</t>
    </r>
    <r>
      <rPr>
        <sz val="11"/>
        <color rgb="FF000000"/>
        <rFont val="Calibri"/>
      </rPr>
      <t xml:space="preserve">
</t>
    </r>
    <r>
      <rPr>
        <sz val="11"/>
        <color rgb="FF000000"/>
        <rFont val="Calibri"/>
      </rPr>
      <t>rpm -qVa | awk '$2!="c" {print $0}'</t>
    </r>
    <r>
      <rPr>
        <sz val="11"/>
        <color rgb="FF000000"/>
        <rFont val="Calibri"/>
      </rPr>
      <t xml:space="preserve">
</t>
    </r>
    <r>
      <rPr>
        <sz val="11"/>
        <color rgb="FF000000"/>
        <rFont val="Calibri"/>
      </rPr>
      <t>If no such cron job is found, this is a finding.</t>
    </r>
    <r>
      <rPr>
        <sz val="11"/>
        <color rgb="FF000000"/>
        <rFont val="Calibri"/>
      </rPr>
      <t xml:space="preserve">
</t>
    </r>
    <r>
      <rPr>
        <sz val="11"/>
        <color rgb="FF000000"/>
        <rFont val="Calibri"/>
      </rPr>
      <t>If the result of the cron job indicates packages which do not pass verification exist, this is a finding unless the changes were made due to another STIG entry.</t>
    </r>
  </si>
  <si>
    <t>V-22507</t>
  </si>
  <si>
    <r>
      <rPr>
        <sz val="11"/>
        <rFont val="Calibri"/>
      </rPr>
      <t>The file integrity tool must be configured to verify ACLs.</t>
    </r>
  </si>
  <si>
    <r>
      <rPr>
        <sz val="11"/>
        <color rgb="FF000000"/>
        <rFont val="Calibri"/>
      </rPr>
      <t>If using AIDE, edit the configuration and add the "ACL" option for all monitored files and directories.</t>
    </r>
    <r>
      <rPr>
        <sz val="11"/>
        <color rgb="FF000000"/>
        <rFont val="Calibri"/>
      </rPr>
      <t xml:space="preserve">
</t>
    </r>
    <r>
      <rPr>
        <sz val="11"/>
        <color rgb="FF000000"/>
        <rFont val="Calibri"/>
      </rPr>
      <t>If using a different file integrity tool, configure ACL checking per the tool's documentation.</t>
    </r>
  </si>
  <si>
    <r>
      <rPr>
        <sz val="11"/>
        <color rgb="FF000000"/>
        <rFont val="Calibri"/>
      </rPr>
      <t>ACLs can provide permissions beyond those permitted through the file mode and must be verified by file integrity tools.</t>
    </r>
  </si>
  <si>
    <r>
      <rPr>
        <sz val="11"/>
        <color rgb="FF000000"/>
        <rFont val="Calibri"/>
      </rPr>
      <t>If using an Advanced Intrusion Detection Environment (AIDE), verify that the configuration contains the "ACL" option for all monitored files and directories.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Check for the default location /etc/aide/aide.conf</t>
    </r>
    <r>
      <rPr>
        <sz val="11"/>
        <color rgb="FF000000"/>
        <rFont val="Calibri"/>
      </rPr>
      <t xml:space="preserve">
</t>
    </r>
    <r>
      <rPr>
        <sz val="11"/>
        <color rgb="FF000000"/>
        <rFont val="Calibri"/>
      </rPr>
      <t>or:</t>
    </r>
    <r>
      <rPr>
        <sz val="11"/>
        <color rgb="FF000000"/>
        <rFont val="Calibri"/>
      </rPr>
      <t xml:space="preserve">
</t>
    </r>
    <r>
      <rPr>
        <sz val="11"/>
        <color rgb="FF000000"/>
        <rFont val="Calibri"/>
      </rPr>
      <t># find / -name aide.conf</t>
    </r>
    <r>
      <rPr>
        <sz val="11"/>
        <color rgb="FF000000"/>
        <rFont val="Calibri"/>
      </rPr>
      <t xml:space="preserve">
</t>
    </r>
    <r>
      <rPr>
        <sz val="11"/>
        <color rgb="FF000000"/>
        <rFont val="Calibri"/>
      </rPr>
      <t># egrep "[+]?acl" &lt;aide.conf file&gt;</t>
    </r>
    <r>
      <rPr>
        <sz val="11"/>
        <color rgb="FF000000"/>
        <rFont val="Calibri"/>
      </rPr>
      <t xml:space="preserve">
</t>
    </r>
    <r>
      <rPr>
        <sz val="11"/>
        <color rgb="FF000000"/>
        <rFont val="Calibri"/>
      </rPr>
      <t>If the option is not present. This is a finding.</t>
    </r>
    <r>
      <rPr>
        <sz val="11"/>
        <color rgb="FF000000"/>
        <rFont val="Calibri"/>
      </rPr>
      <t xml:space="preserve">
</t>
    </r>
    <r>
      <rPr>
        <sz val="11"/>
        <color rgb="FF000000"/>
        <rFont val="Calibri"/>
      </rPr>
      <t>If using a different file integrity tool, check the configuration per tool documentation.</t>
    </r>
  </si>
  <si>
    <t>V-22508</t>
  </si>
  <si>
    <r>
      <rPr>
        <sz val="11"/>
        <rFont val="Calibri"/>
      </rPr>
      <t>The file integrity tool must be configured to verify extended attributes.</t>
    </r>
  </si>
  <si>
    <r>
      <rPr>
        <sz val="11"/>
        <color rgb="FF000000"/>
        <rFont val="Calibri"/>
      </rPr>
      <t>If using AIDE, edit the configuration and add the "xattrs" option for all monitored files and directories.</t>
    </r>
    <r>
      <rPr>
        <sz val="11"/>
        <color rgb="FF000000"/>
        <rFont val="Calibri"/>
      </rPr>
      <t xml:space="preserve">
</t>
    </r>
    <r>
      <rPr>
        <sz val="11"/>
        <color rgb="FF000000"/>
        <rFont val="Calibri"/>
      </rPr>
      <t>If using a different file integrity tool, configure extended attributes checking per the tool's documentation.</t>
    </r>
  </si>
  <si>
    <r>
      <rPr>
        <sz val="11"/>
        <color rgb="FF000000"/>
        <rFont val="Calibri"/>
      </rPr>
      <t>Extended attributes in file systems are used to contain arbitrary data and file metadata with security implications.</t>
    </r>
  </si>
  <si>
    <r>
      <rPr>
        <sz val="11"/>
        <color rgb="FF000000"/>
        <rFont val="Calibri"/>
      </rPr>
      <t>If using an Advanced Intrusion Detection Environment (AIDE), verify the configuration contains the "xattrs" option for all monitored files and directories.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Check for the default location /etc/aide/aide.conf</t>
    </r>
    <r>
      <rPr>
        <sz val="11"/>
        <color rgb="FF000000"/>
        <rFont val="Calibri"/>
      </rPr>
      <t xml:space="preserve">
</t>
    </r>
    <r>
      <rPr>
        <sz val="11"/>
        <color rgb="FF000000"/>
        <rFont val="Calibri"/>
      </rPr>
      <t>or:</t>
    </r>
    <r>
      <rPr>
        <sz val="11"/>
        <color rgb="FF000000"/>
        <rFont val="Calibri"/>
      </rPr>
      <t xml:space="preserve">
</t>
    </r>
    <r>
      <rPr>
        <sz val="11"/>
        <color rgb="FF000000"/>
        <rFont val="Calibri"/>
      </rPr>
      <t># find / -name aide.conf</t>
    </r>
    <r>
      <rPr>
        <sz val="11"/>
        <color rgb="FF000000"/>
        <rFont val="Calibri"/>
      </rPr>
      <t xml:space="preserve">
</t>
    </r>
    <r>
      <rPr>
        <sz val="11"/>
        <color rgb="FF000000"/>
        <rFont val="Calibri"/>
      </rPr>
      <t># egrep "[+]?xattrs" &lt;aide.conf file&gt;</t>
    </r>
    <r>
      <rPr>
        <sz val="11"/>
        <color rgb="FF000000"/>
        <rFont val="Calibri"/>
      </rPr>
      <t xml:space="preserve">
</t>
    </r>
    <r>
      <rPr>
        <sz val="11"/>
        <color rgb="FF000000"/>
        <rFont val="Calibri"/>
      </rPr>
      <t>If the option is not present. This is a finding.</t>
    </r>
    <r>
      <rPr>
        <sz val="11"/>
        <color rgb="FF000000"/>
        <rFont val="Calibri"/>
      </rPr>
      <t xml:space="preserve">
</t>
    </r>
    <r>
      <rPr>
        <sz val="11"/>
        <color rgb="FF000000"/>
        <rFont val="Calibri"/>
      </rPr>
      <t>If using a different file integrity tool, check the configuration per tool documentation.</t>
    </r>
  </si>
  <si>
    <t>V-22509</t>
  </si>
  <si>
    <r>
      <rPr>
        <sz val="11"/>
        <rFont val="Calibri"/>
      </rPr>
      <t>The file integrity tool must use FIPS 140-2 approved cryptographic hashes for validating file contents.</t>
    </r>
  </si>
  <si>
    <r>
      <rPr>
        <sz val="11"/>
        <color rgb="FF000000"/>
        <rFont val="Calibri"/>
      </rPr>
      <t>If using AIDE, edit the configuration and add the "sha512" option for all monitored files and directories.</t>
    </r>
    <r>
      <rPr>
        <sz val="11"/>
        <color rgb="FF000000"/>
        <rFont val="Calibri"/>
      </rPr>
      <t xml:space="preserve">
</t>
    </r>
    <r>
      <rPr>
        <sz val="11"/>
        <color rgb="FF000000"/>
        <rFont val="Calibri"/>
      </rPr>
      <t>If using a different file integrity tool, configure FIPS 140-2 approved cryptographic hashes per the tool's documentation.</t>
    </r>
  </si>
  <si>
    <r>
      <rPr>
        <sz val="11"/>
        <color rgb="FF000000"/>
        <rFont val="Calibri"/>
      </rPr>
      <t>File integrity tools often use cryptographic hashes for verifying that file contents have not been altered.  These hashes must be FIPS 140-2 approved.</t>
    </r>
  </si>
  <si>
    <r>
      <rPr>
        <sz val="11"/>
        <color rgb="FF000000"/>
        <rFont val="Calibri"/>
      </rPr>
      <t>If using an Advanced Intrusion Detection Environment (AIDE), verify the configuration contains the "sha256" or "sha512" options for all monitored files and directories.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Check for the default location /etc/aide/aide.conf</t>
    </r>
    <r>
      <rPr>
        <sz val="11"/>
        <color rgb="FF000000"/>
        <rFont val="Calibri"/>
      </rPr>
      <t xml:space="preserve">
</t>
    </r>
    <r>
      <rPr>
        <sz val="11"/>
        <color rgb="FF000000"/>
        <rFont val="Calibri"/>
      </rPr>
      <t>or:</t>
    </r>
    <r>
      <rPr>
        <sz val="11"/>
        <color rgb="FF000000"/>
        <rFont val="Calibri"/>
      </rPr>
      <t xml:space="preserve">
</t>
    </r>
    <r>
      <rPr>
        <sz val="11"/>
        <color rgb="FF000000"/>
        <rFont val="Calibri"/>
      </rPr>
      <t># find / -name aide.conf</t>
    </r>
    <r>
      <rPr>
        <sz val="11"/>
        <color rgb="FF000000"/>
        <rFont val="Calibri"/>
      </rPr>
      <t xml:space="preserve">
</t>
    </r>
    <r>
      <rPr>
        <sz val="11"/>
        <color rgb="FF000000"/>
        <rFont val="Calibri"/>
      </rPr>
      <t># egrep "[+]?(sha256|sha512)" &lt;aide.conf file&gt;</t>
    </r>
    <r>
      <rPr>
        <sz val="11"/>
        <color rgb="FF000000"/>
        <rFont val="Calibri"/>
      </rPr>
      <t xml:space="preserve">
</t>
    </r>
    <r>
      <rPr>
        <sz val="11"/>
        <color rgb="FF000000"/>
        <rFont val="Calibri"/>
      </rPr>
      <t>If the option is not present. This is a finding.</t>
    </r>
    <r>
      <rPr>
        <sz val="11"/>
        <color rgb="FF000000"/>
        <rFont val="Calibri"/>
      </rPr>
      <t xml:space="preserve">
</t>
    </r>
    <r>
      <rPr>
        <sz val="11"/>
        <color rgb="FF000000"/>
        <rFont val="Calibri"/>
      </rPr>
      <t>If one of these options is not present. This is a finding.</t>
    </r>
    <r>
      <rPr>
        <sz val="11"/>
        <color rgb="FF000000"/>
        <rFont val="Calibri"/>
      </rPr>
      <t xml:space="preserve">
</t>
    </r>
    <r>
      <rPr>
        <sz val="11"/>
        <color rgb="FF000000"/>
        <rFont val="Calibri"/>
      </rPr>
      <t>If using a different file integrity tool, check the configuration per tool documentation.</t>
    </r>
  </si>
  <si>
    <t>V-22511</t>
  </si>
  <si>
    <r>
      <rPr>
        <sz val="11"/>
        <rFont val="Calibri"/>
      </rPr>
      <t>The Stream Control Transmission Protocol (SCTP) must be disabled unless required.</t>
    </r>
  </si>
  <si>
    <r>
      <rPr>
        <sz val="11"/>
        <color rgb="FF000000"/>
        <rFont val="Calibri"/>
      </rPr>
      <t>Prevent the SCTP protocol handler for dynamic loading.</t>
    </r>
    <r>
      <rPr>
        <sz val="11"/>
        <color rgb="FF000000"/>
        <rFont val="Calibri"/>
      </rPr>
      <t xml:space="preserve">
</t>
    </r>
    <r>
      <rPr>
        <sz val="11"/>
        <color rgb="FF000000"/>
        <rFont val="Calibri"/>
      </rPr>
      <t># echo "install sctp /bin/true" &gt;&gt; /etc/modprobe.conf</t>
    </r>
  </si>
  <si>
    <r>
      <rPr>
        <sz val="11"/>
        <color rgb="FF000000"/>
        <rFont val="Calibri"/>
      </rPr>
      <t>The Stream Control Transmission Protocol (SCTP) is an Internet Engineering Task Force (IETF)-standardized transport layer protocol.  This protocol is not yet widely used.  Binding this protocol to the network stack increases the attack surface of the host.  Unprivileged local processes may be able to cause the system to dynamically load a protocol handler by opening a socket using the protocol.</t>
    </r>
  </si>
  <si>
    <r>
      <rPr>
        <sz val="11"/>
        <color rgb="FF000000"/>
        <rFont val="Calibri"/>
      </rPr>
      <t>Verify the SCTP protocol handler is prevented from dynamic loading.</t>
    </r>
    <r>
      <rPr>
        <sz val="11"/>
        <color rgb="FF000000"/>
        <rFont val="Calibri"/>
      </rPr>
      <t xml:space="preserve">
</t>
    </r>
    <r>
      <rPr>
        <sz val="11"/>
        <color rgb="FF000000"/>
        <rFont val="Calibri"/>
      </rPr>
      <t># grep 'install sctp /bin/true' /etc/modprobe.conf /etc/modprobe.d/*</t>
    </r>
    <r>
      <rPr>
        <sz val="11"/>
        <color rgb="FF000000"/>
        <rFont val="Calibri"/>
      </rPr>
      <t xml:space="preserve">
</t>
    </r>
    <r>
      <rPr>
        <sz val="11"/>
        <color rgb="FF000000"/>
        <rFont val="Calibri"/>
      </rPr>
      <t>If no result is returned, this is a finding.</t>
    </r>
  </si>
  <si>
    <t>V-22514</t>
  </si>
  <si>
    <r>
      <rPr>
        <sz val="11"/>
        <rFont val="Calibri"/>
      </rPr>
      <t>The Datagram Congestion Control Protocol (DCCP) must be disabled unless required.</t>
    </r>
  </si>
  <si>
    <r>
      <rPr>
        <sz val="11"/>
        <color rgb="FF000000"/>
        <rFont val="Calibri"/>
      </rPr>
      <t>Prevent the DCCP protocol handler for dynamic loading.</t>
    </r>
    <r>
      <rPr>
        <sz val="11"/>
        <color rgb="FF000000"/>
        <rFont val="Calibri"/>
      </rPr>
      <t xml:space="preserve">
</t>
    </r>
    <r>
      <rPr>
        <sz val="11"/>
        <color rgb="FF000000"/>
        <rFont val="Calibri"/>
      </rPr>
      <t># echo "install dccp /bin/true" &gt;&gt; /etc/modprobe.conf</t>
    </r>
    <r>
      <rPr>
        <sz val="11"/>
        <color rgb="FF000000"/>
        <rFont val="Calibri"/>
      </rPr>
      <t xml:space="preserve">
</t>
    </r>
    <r>
      <rPr>
        <sz val="11"/>
        <color rgb="FF000000"/>
        <rFont val="Calibri"/>
      </rPr>
      <t># echo "install dccp_ipv4 /bin/true" &gt;&gt; /etc/modprobe.conf</t>
    </r>
    <r>
      <rPr>
        <sz val="11"/>
        <color rgb="FF000000"/>
        <rFont val="Calibri"/>
      </rPr>
      <t xml:space="preserve">
</t>
    </r>
    <r>
      <rPr>
        <sz val="11"/>
        <color rgb="FF000000"/>
        <rFont val="Calibri"/>
      </rPr>
      <t># echo "install dccp_ipv6 /bin/true" &gt;&gt; /etc/modprobe.conf</t>
    </r>
  </si>
  <si>
    <r>
      <rPr>
        <sz val="11"/>
        <color rgb="FF000000"/>
        <rFont val="Calibri"/>
      </rPr>
      <t>The DCCP is a proposed transport layer protocol.  This protocol is not yet widely used.  Binding this protocol to the network stack increases the attack surface of the host.  Unprivileged local processes may be able to cause the system to dynamically load a protocol handler by opening a socket using the protocol.</t>
    </r>
  </si>
  <si>
    <r>
      <rPr>
        <sz val="11"/>
        <color rgb="FF000000"/>
        <rFont val="Calibri"/>
      </rPr>
      <t>Verify the DCCP protocol handler is prevented from dynamic loading.</t>
    </r>
    <r>
      <rPr>
        <sz val="11"/>
        <color rgb="FF000000"/>
        <rFont val="Calibri"/>
      </rPr>
      <t xml:space="preserve">
</t>
    </r>
    <r>
      <rPr>
        <sz val="11"/>
        <color rgb="FF000000"/>
        <rFont val="Calibri"/>
      </rPr>
      <t># grep 'install dccp /bin/true' /etc/modprobe.conf /etc/modprobe.d/*</t>
    </r>
    <r>
      <rPr>
        <sz val="11"/>
        <color rgb="FF000000"/>
        <rFont val="Calibri"/>
      </rPr>
      <t xml:space="preserve">
</t>
    </r>
    <r>
      <rPr>
        <sz val="11"/>
        <color rgb="FF000000"/>
        <rFont val="Calibri"/>
      </rPr>
      <t>If no result is returned, this is a finding.</t>
    </r>
    <r>
      <rPr>
        <sz val="11"/>
        <color rgb="FF000000"/>
        <rFont val="Calibri"/>
      </rPr>
      <t xml:space="preserve">
</t>
    </r>
    <r>
      <rPr>
        <sz val="11"/>
        <color rgb="FF000000"/>
        <rFont val="Calibri"/>
      </rPr>
      <t># grep 'install dccp_ipv4 /bin/true' /etc/modprobe.conf /etc/modprobe.d/*</t>
    </r>
    <r>
      <rPr>
        <sz val="11"/>
        <color rgb="FF000000"/>
        <rFont val="Calibri"/>
      </rPr>
      <t xml:space="preserve">
</t>
    </r>
    <r>
      <rPr>
        <sz val="11"/>
        <color rgb="FF000000"/>
        <rFont val="Calibri"/>
      </rPr>
      <t>If no result is returned, this is a finding.</t>
    </r>
    <r>
      <rPr>
        <sz val="11"/>
        <color rgb="FF000000"/>
        <rFont val="Calibri"/>
      </rPr>
      <t xml:space="preserve">
</t>
    </r>
    <r>
      <rPr>
        <sz val="11"/>
        <color rgb="FF000000"/>
        <rFont val="Calibri"/>
      </rPr>
      <t># grep 'install dccp_ipv6 /bin/true' /etc/modprobe.conf /etc/modprobe.d/*</t>
    </r>
    <r>
      <rPr>
        <sz val="11"/>
        <color rgb="FF000000"/>
        <rFont val="Calibri"/>
      </rPr>
      <t xml:space="preserve">
</t>
    </r>
    <r>
      <rPr>
        <sz val="11"/>
        <color rgb="FF000000"/>
        <rFont val="Calibri"/>
      </rPr>
      <t>If no result is returned, this is a finding.</t>
    </r>
  </si>
  <si>
    <t>V-22524</t>
  </si>
  <si>
    <r>
      <rPr>
        <sz val="11"/>
        <rFont val="Calibri"/>
      </rPr>
      <t>The AppleTalk protocol must be disabled or not installed.</t>
    </r>
  </si>
  <si>
    <r>
      <rPr>
        <sz val="11"/>
        <color rgb="FF000000"/>
        <rFont val="Calibri"/>
      </rPr>
      <t>Prevent the AppleTalk protocol handler for dynamic loading.</t>
    </r>
    <r>
      <rPr>
        <sz val="11"/>
        <color rgb="FF000000"/>
        <rFont val="Calibri"/>
      </rPr>
      <t xml:space="preserve">
</t>
    </r>
    <r>
      <rPr>
        <sz val="11"/>
        <color rgb="FF000000"/>
        <rFont val="Calibri"/>
      </rPr>
      <t># echo "install appletalk /bin/true" &gt;&gt; /etc/modprobe.conf</t>
    </r>
  </si>
  <si>
    <r>
      <rPr>
        <sz val="11"/>
        <color rgb="FF000000"/>
        <rFont val="Calibri"/>
      </rPr>
      <t>The AppleTalk suite of protocols is no longer in common use.  Binding this protocol to the network stack increases the attack surface of the host.  Unprivileged local processes may be able to cause the system to dynamically load a protocol handler by opening a socket using the protocol.</t>
    </r>
  </si>
  <si>
    <r>
      <rPr>
        <sz val="11"/>
        <color rgb="FF000000"/>
        <rFont val="Calibri"/>
      </rPr>
      <t>Verify the AppleTalk protocol handler is prevented from dynamic loading.</t>
    </r>
    <r>
      <rPr>
        <sz val="11"/>
        <color rgb="FF000000"/>
        <rFont val="Calibri"/>
      </rPr>
      <t xml:space="preserve">
</t>
    </r>
    <r>
      <rPr>
        <sz val="11"/>
        <color rgb="FF000000"/>
        <rFont val="Calibri"/>
      </rPr>
      <t># grep 'install appletalk'  /etc/modprobe.conf /etc/modprobe.d/*</t>
    </r>
    <r>
      <rPr>
        <sz val="11"/>
        <color rgb="FF000000"/>
        <rFont val="Calibri"/>
      </rPr>
      <t xml:space="preserve">
</t>
    </r>
    <r>
      <rPr>
        <sz val="11"/>
        <color rgb="FF000000"/>
        <rFont val="Calibri"/>
      </rPr>
      <t>If anything is returned check that appletalk is disabled by having the executable set to  '/bin/true'. If an uncommented line containing "appletalk" is found which has not been disabled, this is a finding.</t>
    </r>
  </si>
  <si>
    <t>V-22530</t>
  </si>
  <si>
    <r>
      <rPr>
        <sz val="11"/>
        <rFont val="Calibri"/>
      </rPr>
      <t>The Reliable Datagram Sockets (RDS) protocol must be disabled or not installed unless required.</t>
    </r>
  </si>
  <si>
    <r>
      <rPr>
        <sz val="11"/>
        <color rgb="FF000000"/>
        <rFont val="Calibri"/>
      </rPr>
      <t>Prevent the RDS protocol handler for dynamic loading.</t>
    </r>
    <r>
      <rPr>
        <sz val="11"/>
        <color rgb="FF000000"/>
        <rFont val="Calibri"/>
      </rPr>
      <t xml:space="preserve">
</t>
    </r>
    <r>
      <rPr>
        <sz val="11"/>
        <color rgb="FF000000"/>
        <rFont val="Calibri"/>
      </rPr>
      <t># echo "install rds /bin/true" &gt;&gt; /etc/modprobe.conf</t>
    </r>
  </si>
  <si>
    <r>
      <rPr>
        <sz val="11"/>
        <color rgb="FF000000"/>
        <rFont val="Calibri"/>
      </rPr>
      <t>The RDS protocol is a relatively new protocol developed by Oracle for communication between the nodes of a cluster.  Binding this protocol to the network stack increases the attack surface of the host.  Unprivileged local processes may be able to cause the system to dynamically load a protocol handler by opening a socket using the protocol.</t>
    </r>
  </si>
  <si>
    <r>
      <rPr>
        <sz val="11"/>
        <color rgb="FF000000"/>
        <rFont val="Calibri"/>
      </rPr>
      <t>Ask the SA if RDS is required by application software running on the system. If so, this is not applicable.</t>
    </r>
    <r>
      <rPr>
        <sz val="11"/>
        <color rgb="FF000000"/>
        <rFont val="Calibri"/>
      </rPr>
      <t xml:space="preserve">
</t>
    </r>
    <r>
      <rPr>
        <sz val="11"/>
        <color rgb="FF000000"/>
        <rFont val="Calibri"/>
      </rPr>
      <t>Verify the RDS protocol handler is prevented from dynamic loading.</t>
    </r>
    <r>
      <rPr>
        <sz val="11"/>
        <color rgb="FF000000"/>
        <rFont val="Calibri"/>
      </rPr>
      <t xml:space="preserve">
</t>
    </r>
    <r>
      <rPr>
        <sz val="11"/>
        <color rgb="FF000000"/>
        <rFont val="Calibri"/>
      </rPr>
      <t># grep 'install rds /bin/true' /etc/modprobe.conf /etc/modprobe.d/*</t>
    </r>
    <r>
      <rPr>
        <sz val="11"/>
        <color rgb="FF000000"/>
        <rFont val="Calibri"/>
      </rPr>
      <t xml:space="preserve">
</t>
    </r>
    <r>
      <rPr>
        <sz val="11"/>
        <color rgb="FF000000"/>
        <rFont val="Calibri"/>
      </rPr>
      <t>If no result is returned, this is a finding.</t>
    </r>
  </si>
  <si>
    <t>V-22533</t>
  </si>
  <si>
    <r>
      <rPr>
        <sz val="11"/>
        <rFont val="Calibri"/>
      </rPr>
      <t>The Transparent Inter-Process Communication (TIPC) protocol must be disabled or uninstalled.</t>
    </r>
  </si>
  <si>
    <r>
      <rPr>
        <sz val="11"/>
        <color rgb="FF000000"/>
        <rFont val="Calibri"/>
      </rPr>
      <t>Prevent the TIPC protocol handler for dynamic loading.</t>
    </r>
    <r>
      <rPr>
        <sz val="11"/>
        <color rgb="FF000000"/>
        <rFont val="Calibri"/>
      </rPr>
      <t xml:space="preserve">
</t>
    </r>
    <r>
      <rPr>
        <sz val="11"/>
        <color rgb="FF000000"/>
        <rFont val="Calibri"/>
      </rPr>
      <t># echo "install tipc /bin/true" &gt;&gt; /etc/modprobe.conf</t>
    </r>
  </si>
  <si>
    <r>
      <rPr>
        <sz val="11"/>
        <color rgb="FF000000"/>
        <rFont val="Calibri"/>
      </rPr>
      <t>The TIPC protocol is a relatively new cluster communications protocol developed by Ericsson.  Binding this protocol to the network stack increases the attack surface of the host.   Unprivileged local processes may be able to cause the system to dynamically load a protocol handler by opening a socket using the protocol.</t>
    </r>
  </si>
  <si>
    <r>
      <rPr>
        <sz val="11"/>
        <color rgb="FF000000"/>
        <rFont val="Calibri"/>
      </rPr>
      <t>Verify the TIPC protocol handler is prevented from dynamic loading.</t>
    </r>
    <r>
      <rPr>
        <sz val="11"/>
        <color rgb="FF000000"/>
        <rFont val="Calibri"/>
      </rPr>
      <t xml:space="preserve">
</t>
    </r>
    <r>
      <rPr>
        <sz val="11"/>
        <color rgb="FF000000"/>
        <rFont val="Calibri"/>
      </rPr>
      <t># grep 'install tipc /bin/true' /etc/modprobe.conf /etc/modprobe.d/*</t>
    </r>
    <r>
      <rPr>
        <sz val="11"/>
        <color rgb="FF000000"/>
        <rFont val="Calibri"/>
      </rPr>
      <t xml:space="preserve">
</t>
    </r>
    <r>
      <rPr>
        <sz val="11"/>
        <color rgb="FF000000"/>
        <rFont val="Calibri"/>
      </rPr>
      <t>If no result is returned, this is a finding.</t>
    </r>
  </si>
  <si>
    <t>V-22539</t>
  </si>
  <si>
    <r>
      <rPr>
        <sz val="11"/>
        <rFont val="Calibri"/>
      </rPr>
      <t>The Bluetooth protocol handler must be disabled or not installed.</t>
    </r>
  </si>
  <si>
    <r>
      <rPr>
        <sz val="11"/>
        <color rgb="FF000000"/>
        <rFont val="Calibri"/>
      </rPr>
      <t>Prevent the Bluetooth protocol handler for dynamic loading.</t>
    </r>
    <r>
      <rPr>
        <sz val="11"/>
        <color rgb="FF000000"/>
        <rFont val="Calibri"/>
      </rPr>
      <t xml:space="preserve">
</t>
    </r>
    <r>
      <rPr>
        <sz val="11"/>
        <color rgb="FF000000"/>
        <rFont val="Calibri"/>
      </rPr>
      <t># echo "install bluetooth /bin/true" &gt;&gt; /etc/modprobe.conf</t>
    </r>
  </si>
  <si>
    <r>
      <rPr>
        <sz val="11"/>
        <color rgb="FF000000"/>
        <rFont val="Calibri"/>
      </rPr>
      <t>Bluetooth is a Personal Area Network (PAN) technology.  Binding this protocol to the network stack increases the attack surface of the host.   Unprivileged local processes may be able to cause the kernel to dynamically load a protocol handler by opening a socket using the protocol.</t>
    </r>
  </si>
  <si>
    <r>
      <rPr>
        <sz val="11"/>
        <color rgb="FF000000"/>
        <rFont val="Calibri"/>
      </rPr>
      <t>Verify the Bluetooth protocol handler is prevented from dynamic loading.</t>
    </r>
    <r>
      <rPr>
        <sz val="11"/>
        <color rgb="FF000000"/>
        <rFont val="Calibri"/>
      </rPr>
      <t xml:space="preserve">
</t>
    </r>
    <r>
      <rPr>
        <sz val="11"/>
        <color rgb="FF000000"/>
        <rFont val="Calibri"/>
      </rPr>
      <t># grep 'install bluetooth /bin/true' /etc/modprobe.conf /etc/modprobe.d/*</t>
    </r>
    <r>
      <rPr>
        <sz val="11"/>
        <color rgb="FF000000"/>
        <rFont val="Calibri"/>
      </rPr>
      <t xml:space="preserve">
</t>
    </r>
    <r>
      <rPr>
        <sz val="11"/>
        <color rgb="FF000000"/>
        <rFont val="Calibri"/>
      </rPr>
      <t>If no result is returned, this is a finding.</t>
    </r>
  </si>
  <si>
    <t>V-22545</t>
  </si>
  <si>
    <r>
      <rPr>
        <sz val="11"/>
        <rFont val="Calibri"/>
      </rPr>
      <t>The system must not have 6to4 enabled.</t>
    </r>
  </si>
  <si>
    <r>
      <rPr>
        <sz val="11"/>
        <color rgb="FF000000"/>
        <rFont val="Calibri"/>
      </rPr>
      <t>Disable the active 6to4 tunnel.</t>
    </r>
    <r>
      <rPr>
        <sz val="11"/>
        <color rgb="FF000000"/>
        <rFont val="Calibri"/>
      </rPr>
      <t xml:space="preserve">
</t>
    </r>
    <r>
      <rPr>
        <sz val="11"/>
        <color rgb="FF000000"/>
        <rFont val="Calibri"/>
      </rPr>
      <t># ip link set &lt;tunnel&gt; down</t>
    </r>
    <r>
      <rPr>
        <sz val="11"/>
        <color rgb="FF000000"/>
        <rFont val="Calibri"/>
      </rPr>
      <t xml:space="preserve">
</t>
    </r>
    <r>
      <rPr>
        <sz val="11"/>
        <color rgb="FF000000"/>
        <rFont val="Calibri"/>
      </rPr>
      <t>Add this command to a startup script, or remove the configuration creating the tunnel.</t>
    </r>
  </si>
  <si>
    <r>
      <rPr>
        <sz val="11"/>
        <color rgb="FF000000"/>
        <rFont val="Calibri"/>
      </rPr>
      <t>6to4 is an IPv6 transition mechanism involving tunneling IPv6 packets encapsulated in IPv4 packets on an ad-hoc basis.  This is not a preferred transition strategy and increases the attack surface of the system.</t>
    </r>
  </si>
  <si>
    <r>
      <rPr>
        <sz val="11"/>
        <color rgb="FF000000"/>
        <rFont val="Calibri"/>
      </rPr>
      <t>Check the system for any active 6to4 tunnels without specific remote addresses.</t>
    </r>
    <r>
      <rPr>
        <sz val="11"/>
        <color rgb="FF000000"/>
        <rFont val="Calibri"/>
      </rPr>
      <t xml:space="preserve">
</t>
    </r>
    <r>
      <rPr>
        <sz val="11"/>
        <color rgb="FF000000"/>
        <rFont val="Calibri"/>
      </rPr>
      <t># ip tun list | grep "remote any" | grep "ipv6/ip"</t>
    </r>
    <r>
      <rPr>
        <sz val="11"/>
        <color rgb="FF000000"/>
        <rFont val="Calibri"/>
      </rPr>
      <t xml:space="preserve">
</t>
    </r>
    <r>
      <rPr>
        <sz val="11"/>
        <color rgb="FF000000"/>
        <rFont val="Calibri"/>
      </rPr>
      <t>If any results are returned the "tunnel" is the first field.</t>
    </r>
    <r>
      <rPr>
        <sz val="11"/>
        <color rgb="FF000000"/>
        <rFont val="Calibri"/>
      </rPr>
      <t xml:space="preserve">
</t>
    </r>
    <r>
      <rPr>
        <sz val="11"/>
        <color rgb="FF000000"/>
        <rFont val="Calibri"/>
      </rPr>
      <t>If any results are returned, this is a finding.</t>
    </r>
  </si>
  <si>
    <t>V-22546</t>
  </si>
  <si>
    <r>
      <rPr>
        <sz val="11"/>
        <rFont val="Calibri"/>
      </rPr>
      <t>The system must not have Teredo enabled.</t>
    </r>
  </si>
  <si>
    <r>
      <rPr>
        <sz val="11"/>
        <color rgb="FF000000"/>
        <rFont val="Calibri"/>
      </rPr>
      <t>Edit startup scripts to prevent the service from running on startup.</t>
    </r>
  </si>
  <si>
    <r>
      <rPr>
        <sz val="11"/>
        <color rgb="FF000000"/>
        <rFont val="Calibri"/>
      </rPr>
      <t>Teredo is an IPv6 transition mechanism involving tunneling IPv6 packets encapsulated in IPv4 packets. Unauthorized tunneling may circumvent network security.</t>
    </r>
  </si>
  <si>
    <r>
      <rPr>
        <sz val="11"/>
        <color rgb="FF000000"/>
        <rFont val="Calibri"/>
      </rPr>
      <t>Verify the Miredo service is not running.</t>
    </r>
    <r>
      <rPr>
        <sz val="11"/>
        <color rgb="FF000000"/>
        <rFont val="Calibri"/>
      </rPr>
      <t xml:space="preserve">
</t>
    </r>
    <r>
      <rPr>
        <sz val="11"/>
        <color rgb="FF000000"/>
        <rFont val="Calibri"/>
      </rPr>
      <t># ps ax | grep miredo | grep -v grep</t>
    </r>
    <r>
      <rPr>
        <sz val="11"/>
        <color rgb="FF000000"/>
        <rFont val="Calibri"/>
      </rPr>
      <t xml:space="preserve">
</t>
    </r>
    <r>
      <rPr>
        <sz val="11"/>
        <color rgb="FF000000"/>
        <rFont val="Calibri"/>
      </rPr>
      <t>If the miredo process is running, this is a finding.</t>
    </r>
  </si>
  <si>
    <t>V-22547</t>
  </si>
  <si>
    <r>
      <rPr>
        <sz val="11"/>
        <rFont val="Calibri"/>
      </rPr>
      <t>The system must not have IP tunnels configured.</t>
    </r>
  </si>
  <si>
    <r>
      <rPr>
        <sz val="11"/>
        <color rgb="FF000000"/>
        <rFont val="Calibri"/>
      </rPr>
      <t>Remove the tunnels.</t>
    </r>
    <r>
      <rPr>
        <sz val="11"/>
        <color rgb="FF000000"/>
        <rFont val="Calibri"/>
      </rPr>
      <t xml:space="preserve">
</t>
    </r>
    <r>
      <rPr>
        <sz val="11"/>
        <color rgb="FF000000"/>
        <rFont val="Calibri"/>
      </rPr>
      <t># ip tun del &lt;tunnel&gt;</t>
    </r>
    <r>
      <rPr>
        <sz val="11"/>
        <color rgb="FF000000"/>
        <rFont val="Calibri"/>
      </rPr>
      <t xml:space="preserve">
</t>
    </r>
    <r>
      <rPr>
        <sz val="11"/>
        <color rgb="FF000000"/>
        <rFont val="Calibri"/>
      </rPr>
      <t>Edit system startup scripts to prevent tunnel creation on startup.</t>
    </r>
  </si>
  <si>
    <r>
      <rPr>
        <sz val="11"/>
        <color rgb="FF000000"/>
        <rFont val="Calibri"/>
      </rPr>
      <t>IP tunneling mechanisms can be used to bypass network filtering.</t>
    </r>
  </si>
  <si>
    <r>
      <rPr>
        <sz val="11"/>
        <color rgb="FF000000"/>
        <rFont val="Calibri"/>
      </rPr>
      <t>Check for any IP tunnels.</t>
    </r>
    <r>
      <rPr>
        <sz val="11"/>
        <color rgb="FF000000"/>
        <rFont val="Calibri"/>
      </rPr>
      <t xml:space="preserve">
</t>
    </r>
    <r>
      <rPr>
        <sz val="11"/>
        <color rgb="FF000000"/>
        <rFont val="Calibri"/>
      </rPr>
      <t># ip tun list</t>
    </r>
    <r>
      <rPr>
        <sz val="11"/>
        <color rgb="FF000000"/>
        <rFont val="Calibri"/>
      </rPr>
      <t xml:space="preserve">
</t>
    </r>
    <r>
      <rPr>
        <sz val="11"/>
        <color rgb="FF000000"/>
        <rFont val="Calibri"/>
      </rPr>
      <t># ip -6 tun list</t>
    </r>
    <r>
      <rPr>
        <sz val="11"/>
        <color rgb="FF000000"/>
        <rFont val="Calibri"/>
      </rPr>
      <t xml:space="preserve">
</t>
    </r>
    <r>
      <rPr>
        <sz val="11"/>
        <color rgb="FF000000"/>
        <rFont val="Calibri"/>
      </rPr>
      <t>If any tunnels are listed, this is a finding.</t>
    </r>
  </si>
  <si>
    <t>V-22548</t>
  </si>
  <si>
    <r>
      <rPr>
        <sz val="11"/>
        <rFont val="Calibri"/>
      </rPr>
      <t>The DHCP client must be disabled if not needed.</t>
    </r>
  </si>
  <si>
    <r>
      <rPr>
        <sz val="11"/>
        <color rgb="FF000000"/>
        <rFont val="Calibri"/>
      </rPr>
      <t>Edit the "/etc/sysconfig/network-scripts/ifcfg-*" file(s) and change the "bootproto" setting to "static".</t>
    </r>
  </si>
  <si>
    <r>
      <rPr>
        <sz val="11"/>
        <color rgb="FF000000"/>
        <rFont val="Calibri"/>
      </rPr>
      <t>DHCP allows for the unauthenticated configuration of network parameters on the system by exchanging information with a DHCP server.</t>
    </r>
  </si>
  <si>
    <r>
      <rPr>
        <sz val="11"/>
        <color rgb="FF000000"/>
        <rFont val="Calibri"/>
      </rPr>
      <t>Verify no interface is configured to use DHCP.</t>
    </r>
    <r>
      <rPr>
        <sz val="11"/>
        <color rgb="FF000000"/>
        <rFont val="Calibri"/>
      </rPr>
      <t xml:space="preserve">
</t>
    </r>
    <r>
      <rPr>
        <sz val="11"/>
        <color rgb="FF000000"/>
        <rFont val="Calibri"/>
      </rPr>
      <t># grep -i bootproto=dhcp /etc/sysconfig/network-scripts/ifcfg-*</t>
    </r>
    <r>
      <rPr>
        <sz val="11"/>
        <color rgb="FF000000"/>
        <rFont val="Calibri"/>
      </rPr>
      <t xml:space="preserve">
</t>
    </r>
    <r>
      <rPr>
        <sz val="11"/>
        <color rgb="FF000000"/>
        <rFont val="Calibri"/>
      </rPr>
      <t>If any configuration is found, this is a finding.</t>
    </r>
  </si>
  <si>
    <t>V-22549</t>
  </si>
  <si>
    <r>
      <rPr>
        <sz val="11"/>
        <rFont val="Calibri"/>
      </rPr>
      <t>The DHCP client must not send dynamic DNS updates.</t>
    </r>
  </si>
  <si>
    <r>
      <rPr>
        <sz val="11"/>
        <color rgb="FF000000"/>
        <rFont val="Calibri"/>
      </rPr>
      <t>Edit or add the "/etc/dhclient.conf" file and add or edit the "do-forward-updates" setting to false.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echo "do-forward-updates false;" &gt;&gt; /etc/dhclient.conf</t>
    </r>
  </si>
  <si>
    <r>
      <rPr>
        <sz val="11"/>
        <color rgb="FF000000"/>
        <rFont val="Calibri"/>
      </rPr>
      <t>Dynamic DNS updates transmit unencrypted information about a system including its name and address and should not be used unless needed.</t>
    </r>
  </si>
  <si>
    <r>
      <rPr>
        <sz val="11"/>
        <color rgb="FF000000"/>
        <rFont val="Calibri"/>
      </rPr>
      <t>If the "dhclient" package is not installed, this is not applicable.</t>
    </r>
    <r>
      <rPr>
        <sz val="11"/>
        <color rgb="FF000000"/>
        <rFont val="Calibri"/>
      </rPr>
      <t xml:space="preserve">
</t>
    </r>
    <r>
      <rPr>
        <sz val="11"/>
        <color rgb="FF000000"/>
        <rFont val="Calibri"/>
      </rPr>
      <t>Verify the DHCP client is configured to not send dynamic DNS updates.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grep do-forward-updates /etc/dhclient.conf</t>
    </r>
    <r>
      <rPr>
        <sz val="11"/>
        <color rgb="FF000000"/>
        <rFont val="Calibri"/>
      </rPr>
      <t xml:space="preserve">
</t>
    </r>
    <r>
      <rPr>
        <sz val="11"/>
        <color rgb="FF000000"/>
        <rFont val="Calibri"/>
      </rPr>
      <t>If the file is not present, does not contain this configuration, or has the setting set to "true", this is a finding.</t>
    </r>
  </si>
  <si>
    <t>V-22550</t>
  </si>
  <si>
    <r>
      <rPr>
        <sz val="11"/>
        <rFont val="Calibri"/>
      </rPr>
      <t>The system must ignore IPv6 ICMP redirect messages.</t>
    </r>
  </si>
  <si>
    <r>
      <rPr>
        <sz val="11"/>
        <color rgb="FF000000"/>
        <rFont val="Calibri"/>
      </rPr>
      <t>Configure the system to ignore IPv6 ICMP redirect messages.</t>
    </r>
    <r>
      <rPr>
        <sz val="11"/>
        <color rgb="FF000000"/>
        <rFont val="Calibri"/>
      </rPr>
      <t xml:space="preserve">
</t>
    </r>
    <r>
      <rPr>
        <sz val="11"/>
        <color rgb="FF000000"/>
        <rFont val="Calibri"/>
      </rPr>
      <t xml:space="preserve">Edit "/etc/sysctl.conf" and add a settings for "net.ipv6.conf.default.accept_redirects=0" and "net.ipv6.conf.all.accept_redirects=0". </t>
    </r>
    <r>
      <rPr>
        <sz val="11"/>
        <color rgb="FF000000"/>
        <rFont val="Calibri"/>
      </rPr>
      <t xml:space="preserve">
</t>
    </r>
    <r>
      <rPr>
        <sz val="11"/>
        <color rgb="FF000000"/>
        <rFont val="Calibri"/>
      </rPr>
      <t>Restart the system for the setting to take effect.</t>
    </r>
  </si>
  <si>
    <r>
      <rPr>
        <sz val="11"/>
        <color rgb="FF000000"/>
        <rFont val="Calibri"/>
      </rPr>
      <t>ICMP redirect messages are used by routers to inform hosts that a more direct route exists for a particular destination. These messages modify the host's route table and are unauthenticated. An illicit ICMP redirect message could result in a man-in-the-middle attack.</t>
    </r>
  </si>
  <si>
    <r>
      <rPr>
        <sz val="11"/>
        <color rgb="FF000000"/>
        <rFont val="Calibri"/>
      </rPr>
      <t>Verify the system is configured to ignore IPv6 ICMP redirect messages.</t>
    </r>
    <r>
      <rPr>
        <sz val="11"/>
        <color rgb="FF000000"/>
        <rFont val="Calibri"/>
      </rPr>
      <t xml:space="preserve">
</t>
    </r>
    <r>
      <rPr>
        <sz val="11"/>
        <color rgb="FF000000"/>
        <rFont val="Calibri"/>
      </rPr>
      <t># cat /proc/sys/net/ipv6/conf/all/accept_redirects</t>
    </r>
    <r>
      <rPr>
        <sz val="11"/>
        <color rgb="FF000000"/>
        <rFont val="Calibri"/>
      </rPr>
      <t xml:space="preserve">
</t>
    </r>
    <r>
      <rPr>
        <sz val="11"/>
        <color rgb="FF000000"/>
        <rFont val="Calibri"/>
      </rPr>
      <t>If the /proc/sys/net/ipv6/conf/all/accept_redirects entry does not exist because of compliance with GEN007720, this is not a finding.</t>
    </r>
    <r>
      <rPr>
        <sz val="11"/>
        <color rgb="FF000000"/>
        <rFont val="Calibri"/>
      </rPr>
      <t xml:space="preserve">
</t>
    </r>
    <r>
      <rPr>
        <sz val="11"/>
        <color rgb="FF000000"/>
        <rFont val="Calibri"/>
      </rPr>
      <t>If the returned value is not "0", this is a finding.</t>
    </r>
  </si>
  <si>
    <t>V-22553</t>
  </si>
  <si>
    <r>
      <rPr>
        <sz val="11"/>
        <rFont val="Calibri"/>
      </rPr>
      <t>The system must not forward IPv6 source-routed packets.</t>
    </r>
  </si>
  <si>
    <r>
      <rPr>
        <sz val="11"/>
        <color rgb="FF000000"/>
        <rFont val="Calibri"/>
      </rPr>
      <t>Configure the system to not forward IPv6 source-routed packets.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Edit the /etc/sysctl.conf file to include:</t>
    </r>
    <r>
      <rPr>
        <sz val="11"/>
        <color rgb="FF000000"/>
        <rFont val="Calibri"/>
      </rPr>
      <t xml:space="preserve">
</t>
    </r>
    <r>
      <rPr>
        <sz val="11"/>
        <color rgb="FF000000"/>
        <rFont val="Calibri"/>
      </rPr>
      <t>net.ipv6.conf.all.forwarding = 0</t>
    </r>
    <r>
      <rPr>
        <sz val="11"/>
        <color rgb="FF000000"/>
        <rFont val="Calibri"/>
      </rPr>
      <t xml:space="preserve">
</t>
    </r>
    <r>
      <rPr>
        <sz val="11"/>
        <color rgb="FF000000"/>
        <rFont val="Calibri"/>
      </rPr>
      <t>net.ipv6.conf.default.forwarding = 0</t>
    </r>
    <r>
      <rPr>
        <sz val="11"/>
        <color rgb="FF000000"/>
        <rFont val="Calibri"/>
      </rPr>
      <t xml:space="preserve">
</t>
    </r>
    <r>
      <rPr>
        <sz val="11"/>
        <color rgb="FF000000"/>
        <rFont val="Calibri"/>
      </rPr>
      <t>Reload the kernel parameters:</t>
    </r>
    <r>
      <rPr>
        <sz val="11"/>
        <color rgb="FF000000"/>
        <rFont val="Calibri"/>
      </rPr>
      <t xml:space="preserve">
</t>
    </r>
    <r>
      <rPr>
        <sz val="11"/>
        <color rgb="FF000000"/>
        <rFont val="Calibri"/>
      </rPr>
      <t># sysctl -p</t>
    </r>
  </si>
  <si>
    <r>
      <rPr>
        <sz val="11"/>
        <color rgb="FF000000"/>
        <rFont val="Calibri"/>
      </rPr>
      <t>Source-routed packets allow the source of the packet to suggest that routers forward the packet along a different path than configured on the router, which can be used to bypass network security measures. This requirement applies only to the forwarding of source-routed traffic, such as when IPv6 forwarding is enabled and the system is functioning as a router.</t>
    </r>
  </si>
  <si>
    <r>
      <rPr>
        <sz val="11"/>
        <color rgb="FF000000"/>
        <rFont val="Calibri"/>
      </rPr>
      <t>Determine if the system is configured to forward IPv6 source-routed packets.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egrep "net.ipv6.conf.*forwarding" /etc/sysctl.conf</t>
    </r>
    <r>
      <rPr>
        <sz val="11"/>
        <color rgb="FF000000"/>
        <rFont val="Calibri"/>
      </rPr>
      <t xml:space="preserve">
</t>
    </r>
    <r>
      <rPr>
        <sz val="11"/>
        <color rgb="FF000000"/>
        <rFont val="Calibri"/>
      </rPr>
      <t>If there are no entries found or the value of the entries is not = "0", this is a finding.</t>
    </r>
  </si>
  <si>
    <t>V-22555</t>
  </si>
  <si>
    <r>
      <rPr>
        <sz val="11"/>
        <rFont val="Calibri"/>
      </rPr>
      <t>If the system is using LDAP for authentication or account information, the system must use a TLS connection using FIPS 140-2 approved cryptographic algorithms.</t>
    </r>
  </si>
  <si>
    <r>
      <rPr>
        <sz val="11"/>
        <color rgb="FF000000"/>
        <rFont val="Calibri"/>
      </rPr>
      <t>Edit "/etc/ldap.conf" and add a "ssl start_tls" and "tls_ciphers" options with only FIPS 140-2 approved ciphers.</t>
    </r>
  </si>
  <si>
    <r>
      <rPr>
        <sz val="11"/>
        <color rgb="FF000000"/>
        <rFont val="Calibri"/>
      </rPr>
      <t>LDAP can be used to provide user authentication and account information, which are vital to system security. Communication between an LDAP server and a host using LDAP requires protection.</t>
    </r>
  </si>
  <si>
    <r>
      <rPr>
        <sz val="11"/>
        <color rgb="FF000000"/>
        <rFont val="Calibri"/>
      </rPr>
      <t>To check to see if the system is an LDAP server, verify LDAP is running on the system:</t>
    </r>
    <r>
      <rPr>
        <sz val="11"/>
        <color rgb="FF000000"/>
        <rFont val="Calibri"/>
      </rPr>
      <t xml:space="preserve">
</t>
    </r>
    <r>
      <rPr>
        <sz val="11"/>
        <color rgb="FF000000"/>
        <rFont val="Calibri"/>
      </rPr>
      <t># ps -ef | grep ldap</t>
    </r>
    <r>
      <rPr>
        <sz val="11"/>
        <color rgb="FF000000"/>
        <rFont val="Calibri"/>
      </rPr>
      <t xml:space="preserve">
</t>
    </r>
    <r>
      <rPr>
        <sz val="11"/>
        <color rgb="FF000000"/>
        <rFont val="Calibri"/>
      </rPr>
      <t>Find out which LDAP is used (if not determined via the command above).</t>
    </r>
    <r>
      <rPr>
        <sz val="11"/>
        <color rgb="FF000000"/>
        <rFont val="Calibri"/>
      </rPr>
      <t xml:space="preserve">
</t>
    </r>
    <r>
      <rPr>
        <sz val="11"/>
        <color rgb="FF000000"/>
        <rFont val="Calibri"/>
      </rPr>
      <t># rpm -qa | grep ldap</t>
    </r>
    <r>
      <rPr>
        <sz val="11"/>
        <color rgb="FF000000"/>
        <rFont val="Calibri"/>
      </rPr>
      <t xml:space="preserve">
</t>
    </r>
    <r>
      <rPr>
        <sz val="11"/>
        <color rgb="FF000000"/>
        <rFont val="Calibri"/>
      </rPr>
      <t>If using nssldap:</t>
    </r>
    <r>
      <rPr>
        <sz val="11"/>
        <color rgb="FF000000"/>
        <rFont val="Calibri"/>
      </rPr>
      <t xml:space="preserve">
</t>
    </r>
    <r>
      <rPr>
        <sz val="11"/>
        <color rgb="FF000000"/>
        <rFont val="Calibri"/>
      </rPr>
      <t># grep base /etc/ldap.conf</t>
    </r>
    <r>
      <rPr>
        <sz val="11"/>
        <color rgb="FF000000"/>
        <rFont val="Calibri"/>
      </rPr>
      <t xml:space="preserve">
</t>
    </r>
    <r>
      <rPr>
        <sz val="11"/>
        <color rgb="FF000000"/>
        <rFont val="Calibri"/>
      </rPr>
      <t>Check to see if the base is set to something besides the default of "dc=example,dc=com".</t>
    </r>
    <r>
      <rPr>
        <sz val="11"/>
        <color rgb="FF000000"/>
        <rFont val="Calibri"/>
      </rPr>
      <t xml:space="preserve">
</t>
    </r>
    <r>
      <rPr>
        <sz val="11"/>
        <color rgb="FF000000"/>
        <rFont val="Calibri"/>
      </rPr>
      <t>If using openldap:</t>
    </r>
    <r>
      <rPr>
        <sz val="11"/>
        <color rgb="FF000000"/>
        <rFont val="Calibri"/>
      </rPr>
      <t xml:space="preserve">
</t>
    </r>
    <r>
      <rPr>
        <sz val="11"/>
        <color rgb="FF000000"/>
        <rFont val="Calibri"/>
      </rPr>
      <t># grep suffix  /etc/openldap/slapd.conf</t>
    </r>
    <r>
      <rPr>
        <sz val="11"/>
        <color rgb="FF000000"/>
        <rFont val="Calibri"/>
      </rPr>
      <t xml:space="preserve">
</t>
    </r>
    <r>
      <rPr>
        <sz val="11"/>
        <color rgb="FF000000"/>
        <rFont val="Calibri"/>
      </rPr>
      <t>Check whether the system is an LDAP client:</t>
    </r>
    <r>
      <rPr>
        <sz val="11"/>
        <color rgb="FF000000"/>
        <rFont val="Calibri"/>
      </rPr>
      <t xml:space="preserve">
</t>
    </r>
    <r>
      <rPr>
        <sz val="11"/>
        <color rgb="FF000000"/>
        <rFont val="Calibri"/>
      </rPr>
      <t># grep server  /etc/ldap.conf</t>
    </r>
    <r>
      <rPr>
        <sz val="11"/>
        <color rgb="FF000000"/>
        <rFont val="Calibri"/>
      </rPr>
      <t xml:space="preserve">
</t>
    </r>
    <r>
      <rPr>
        <sz val="11"/>
        <color rgb="FF000000"/>
        <rFont val="Calibri"/>
      </rPr>
      <t># grep server  /etc/openldap/ldap.conf</t>
    </r>
    <r>
      <rPr>
        <sz val="11"/>
        <color rgb="FF000000"/>
        <rFont val="Calibri"/>
      </rPr>
      <t xml:space="preserve">
</t>
    </r>
    <r>
      <rPr>
        <sz val="11"/>
        <color rgb="FF000000"/>
        <rFont val="Calibri"/>
      </rPr>
      <t>Check whether the server option has an address other than the loopback, then check the nsswitch.conf file.</t>
    </r>
    <r>
      <rPr>
        <sz val="11"/>
        <color rgb="FF000000"/>
        <rFont val="Calibri"/>
      </rPr>
      <t xml:space="preserve">
</t>
    </r>
    <r>
      <rPr>
        <sz val="11"/>
        <color rgb="FF000000"/>
        <rFont val="Calibri"/>
      </rPr>
      <t xml:space="preserve"># grep ldap /etc/nsswitch.conf </t>
    </r>
    <r>
      <rPr>
        <sz val="11"/>
        <color rgb="FF000000"/>
        <rFont val="Calibri"/>
      </rPr>
      <t xml:space="preserve">
</t>
    </r>
    <r>
      <rPr>
        <sz val="11"/>
        <color rgb="FF000000"/>
        <rFont val="Calibri"/>
      </rPr>
      <t>Look for the following three lines:</t>
    </r>
    <r>
      <rPr>
        <sz val="11"/>
        <color rgb="FF000000"/>
        <rFont val="Calibri"/>
      </rPr>
      <t xml:space="preserve">
</t>
    </r>
    <r>
      <rPr>
        <sz val="11"/>
        <color rgb="FF000000"/>
        <rFont val="Calibri"/>
      </rPr>
      <t>passwd: files ldap</t>
    </r>
    <r>
      <rPr>
        <sz val="11"/>
        <color rgb="FF000000"/>
        <rFont val="Calibri"/>
      </rPr>
      <t xml:space="preserve">
</t>
    </r>
    <r>
      <rPr>
        <sz val="11"/>
        <color rgb="FF000000"/>
        <rFont val="Calibri"/>
      </rPr>
      <t>shadow: files ldap</t>
    </r>
    <r>
      <rPr>
        <sz val="11"/>
        <color rgb="FF000000"/>
        <rFont val="Calibri"/>
      </rPr>
      <t xml:space="preserve">
</t>
    </r>
    <r>
      <rPr>
        <sz val="11"/>
        <color rgb="FF000000"/>
        <rFont val="Calibri"/>
      </rPr>
      <t>group: files ldap</t>
    </r>
    <r>
      <rPr>
        <sz val="11"/>
        <color rgb="FF000000"/>
        <rFont val="Calibri"/>
      </rPr>
      <t xml:space="preserve">
</t>
    </r>
    <r>
      <rPr>
        <sz val="11"/>
        <color rgb="FF000000"/>
        <rFont val="Calibri"/>
      </rPr>
      <t>If all three files are not configured to look for an LDAP source, then the system is not using LDAP for authentication.</t>
    </r>
    <r>
      <rPr>
        <sz val="11"/>
        <color rgb="FF000000"/>
        <rFont val="Calibri"/>
      </rPr>
      <t xml:space="preserve">
</t>
    </r>
    <r>
      <rPr>
        <sz val="11"/>
        <color rgb="FF000000"/>
        <rFont val="Calibri"/>
      </rPr>
      <t>If the system is not using LDAP for authentication, this is not applicable.</t>
    </r>
    <r>
      <rPr>
        <sz val="11"/>
        <color rgb="FF000000"/>
        <rFont val="Calibri"/>
      </rPr>
      <t xml:space="preserve">
</t>
    </r>
    <r>
      <rPr>
        <sz val="11"/>
        <color rgb="FF000000"/>
        <rFont val="Calibri"/>
      </rPr>
      <t>Check if NSS LDAP is using TLS.</t>
    </r>
    <r>
      <rPr>
        <sz val="11"/>
        <color rgb="FF000000"/>
        <rFont val="Calibri"/>
      </rPr>
      <t xml:space="preserve">
</t>
    </r>
    <r>
      <rPr>
        <sz val="11"/>
        <color rgb="FF000000"/>
        <rFont val="Calibri"/>
      </rPr>
      <t># grep '^ssl start_tls' /etc/ldap.conf</t>
    </r>
    <r>
      <rPr>
        <sz val="11"/>
        <color rgb="FF000000"/>
        <rFont val="Calibri"/>
      </rPr>
      <t xml:space="preserve">
</t>
    </r>
    <r>
      <rPr>
        <sz val="11"/>
        <color rgb="FF000000"/>
        <rFont val="Calibri"/>
      </rPr>
      <t>If no lines are returned, this is a finding.</t>
    </r>
    <r>
      <rPr>
        <sz val="11"/>
        <color rgb="FF000000"/>
        <rFont val="Calibri"/>
      </rPr>
      <t xml:space="preserve">
</t>
    </r>
    <r>
      <rPr>
        <sz val="11"/>
        <color rgb="FF000000"/>
        <rFont val="Calibri"/>
      </rPr>
      <t>Check if NSS LDAP TLS is using only FIPS 140-2 approved cryptographic algorithms.</t>
    </r>
    <r>
      <rPr>
        <sz val="11"/>
        <color rgb="FF000000"/>
        <rFont val="Calibri"/>
      </rPr>
      <t xml:space="preserve">
</t>
    </r>
    <r>
      <rPr>
        <sz val="11"/>
        <color rgb="FF000000"/>
        <rFont val="Calibri"/>
      </rPr>
      <t># grep '^tls_ciphers' /etc/ldap.conf</t>
    </r>
    <r>
      <rPr>
        <sz val="11"/>
        <color rgb="FF000000"/>
        <rFont val="Calibri"/>
      </rPr>
      <t xml:space="preserve">
</t>
    </r>
    <r>
      <rPr>
        <sz val="11"/>
        <color rgb="FF000000"/>
        <rFont val="Calibri"/>
      </rPr>
      <t>If the line is not present or contains ciphers not approved by FIPS 140-2, this is a finding.</t>
    </r>
    <r>
      <rPr>
        <sz val="11"/>
        <color rgb="FF000000"/>
        <rFont val="Calibri"/>
      </rPr>
      <t xml:space="preserve">
</t>
    </r>
    <r>
      <rPr>
        <sz val="11"/>
        <color rgb="FF000000"/>
        <rFont val="Calibri"/>
      </rPr>
      <t>FIPS-approved ciphers include 3DES and AES. FIPS-approved hashes include the SHA hash family.</t>
    </r>
  </si>
  <si>
    <t>V-22556</t>
  </si>
  <si>
    <r>
      <rPr>
        <sz val="11"/>
        <rFont val="Calibri"/>
      </rPr>
      <t>If the system is using LDAP for authentication or account information, certificates used to authenticate to the LDAP server must be provided from DoD PKI or a DoD-approved external PKI.</t>
    </r>
  </si>
  <si>
    <r>
      <rPr>
        <sz val="11"/>
        <color rgb="FF000000"/>
        <rFont val="Calibri"/>
      </rPr>
      <t>Edit "/etc/ldap.conf" and add or edit the 'tls_cert' setting to reference a file containing a client certificate issued by DoD PKI or a DoD-approved external PKI.</t>
    </r>
  </si>
  <si>
    <r>
      <rPr>
        <sz val="11"/>
        <color rgb="FF000000"/>
        <rFont val="Calibri"/>
      </rPr>
      <t>LDAP can be used to provide user authentication and account information, which are vital to system security. Communication between an LDAP server and a host using LDAP requires authentication.</t>
    </r>
  </si>
  <si>
    <r>
      <rPr>
        <sz val="11"/>
        <color rgb="FF000000"/>
        <rFont val="Calibri"/>
      </rPr>
      <t>Verify the source of the LDAP certificates</t>
    </r>
    <r>
      <rPr>
        <sz val="11"/>
        <color rgb="FF000000"/>
        <rFont val="Calibri"/>
      </rPr>
      <t xml:space="preserve">
</t>
    </r>
    <r>
      <rPr>
        <sz val="11"/>
        <color rgb="FF000000"/>
        <rFont val="Calibri"/>
      </rPr>
      <t>Check if the system is using NSS LDAP.</t>
    </r>
    <r>
      <rPr>
        <sz val="11"/>
        <color rgb="FF000000"/>
        <rFont val="Calibri"/>
      </rPr>
      <t xml:space="preserve">
</t>
    </r>
    <r>
      <rPr>
        <sz val="11"/>
        <color rgb="FF000000"/>
        <rFont val="Calibri"/>
      </rPr>
      <t># grep -v '^#' /etc/nsswitch.conf | grep ldap</t>
    </r>
    <r>
      <rPr>
        <sz val="11"/>
        <color rgb="FF000000"/>
        <rFont val="Calibri"/>
      </rPr>
      <t xml:space="preserve">
</t>
    </r>
    <r>
      <rPr>
        <sz val="11"/>
        <color rgb="FF000000"/>
        <rFont val="Calibri"/>
      </rPr>
      <t>If no lines are returned, this vulnerability is not applicable.</t>
    </r>
    <r>
      <rPr>
        <sz val="11"/>
        <color rgb="FF000000"/>
        <rFont val="Calibri"/>
      </rPr>
      <t xml:space="preserve">
</t>
    </r>
    <r>
      <rPr>
        <sz val="11"/>
        <color rgb="FF000000"/>
        <rFont val="Calibri"/>
      </rPr>
      <t>Verify with the SA that the system is connected to the GIG.</t>
    </r>
    <r>
      <rPr>
        <sz val="11"/>
        <color rgb="FF000000"/>
        <rFont val="Calibri"/>
      </rPr>
      <t xml:space="preserve">
</t>
    </r>
    <r>
      <rPr>
        <sz val="11"/>
        <color rgb="FF000000"/>
        <rFont val="Calibri"/>
      </rPr>
      <t>If the system part of a stand alone network which is not connected to the GIG this vulnerability is not applicable.</t>
    </r>
    <r>
      <rPr>
        <sz val="11"/>
        <color rgb="FF000000"/>
        <rFont val="Calibri"/>
      </rPr>
      <t xml:space="preserve">
</t>
    </r>
    <r>
      <rPr>
        <sz val="11"/>
        <color rgb="FF000000"/>
        <rFont val="Calibri"/>
      </rPr>
      <t>Verify a certificate is used for client authentication to the server.</t>
    </r>
    <r>
      <rPr>
        <sz val="11"/>
        <color rgb="FF000000"/>
        <rFont val="Calibri"/>
      </rPr>
      <t xml:space="preserve">
</t>
    </r>
    <r>
      <rPr>
        <sz val="11"/>
        <color rgb="FF000000"/>
        <rFont val="Calibri"/>
      </rPr>
      <t># grep -i '^tls_cert' /etc/ldap.conf</t>
    </r>
    <r>
      <rPr>
        <sz val="11"/>
        <color rgb="FF000000"/>
        <rFont val="Calibri"/>
      </rPr>
      <t xml:space="preserve">
</t>
    </r>
    <r>
      <rPr>
        <sz val="11"/>
        <color rgb="FF000000"/>
        <rFont val="Calibri"/>
      </rPr>
      <t>If no line is found, this is a finding.</t>
    </r>
    <r>
      <rPr>
        <sz val="11"/>
        <color rgb="FF000000"/>
        <rFont val="Calibri"/>
      </rPr>
      <t xml:space="preserve">
</t>
    </r>
    <r>
      <rPr>
        <sz val="11"/>
        <color rgb="FF000000"/>
        <rFont val="Calibri"/>
      </rPr>
      <t>List the certificate issuer.</t>
    </r>
    <r>
      <rPr>
        <sz val="11"/>
        <color rgb="FF000000"/>
        <rFont val="Calibri"/>
      </rPr>
      <t xml:space="preserve">
</t>
    </r>
    <r>
      <rPr>
        <sz val="11"/>
        <color rgb="FF000000"/>
        <rFont val="Calibri"/>
      </rPr>
      <t># openssl x509 -text -in &lt;cert&gt;</t>
    </r>
    <r>
      <rPr>
        <sz val="11"/>
        <color rgb="FF000000"/>
        <rFont val="Calibri"/>
      </rPr>
      <t xml:space="preserve">
</t>
    </r>
    <r>
      <rPr>
        <sz val="11"/>
        <color rgb="FF000000"/>
        <rFont val="Calibri"/>
      </rPr>
      <t>If the certificate is not issued by DoD PKI or a DoD-approved external PKI, this is a finding.</t>
    </r>
  </si>
  <si>
    <t>V-22557</t>
  </si>
  <si>
    <r>
      <rPr>
        <sz val="11"/>
        <rFont val="Calibri"/>
      </rPr>
      <t>If the system is using LDAP for authentication or account information, the LDAP TLS connection must require the server provide a certificate with a valid trust path to a trusted CA.</t>
    </r>
  </si>
  <si>
    <r>
      <rPr>
        <sz val="11"/>
        <color rgb="FF000000"/>
        <rFont val="Calibri"/>
      </rPr>
      <t>Edit "/etc/ldap.conf" and add or set the "tls_checkpeer" setting to "yes".</t>
    </r>
  </si>
  <si>
    <r>
      <rPr>
        <sz val="11"/>
        <color rgb="FF000000"/>
        <rFont val="Calibri"/>
      </rPr>
      <t>The NSS LDAP service provides user mappings which are a vital component of system security.  Communication between an LDAP server and a host using LDAP for NSS require authentication.</t>
    </r>
  </si>
  <si>
    <r>
      <rPr>
        <sz val="11"/>
        <color rgb="FF000000"/>
        <rFont val="Calibri"/>
      </rPr>
      <t>Check if the system is using NSS LDAP.</t>
    </r>
    <r>
      <rPr>
        <sz val="11"/>
        <color rgb="FF000000"/>
        <rFont val="Calibri"/>
      </rPr>
      <t xml:space="preserve">
</t>
    </r>
    <r>
      <rPr>
        <sz val="11"/>
        <color rgb="FF000000"/>
        <rFont val="Calibri"/>
      </rPr>
      <t># grep -v '^#' /etc/nsswitch.conf | grep ldap</t>
    </r>
    <r>
      <rPr>
        <sz val="11"/>
        <color rgb="FF000000"/>
        <rFont val="Calibri"/>
      </rPr>
      <t xml:space="preserve">
</t>
    </r>
    <r>
      <rPr>
        <sz val="11"/>
        <color rgb="FF000000"/>
        <rFont val="Calibri"/>
      </rPr>
      <t>If no lines are returned, this vulnerability is not applicable.</t>
    </r>
    <r>
      <rPr>
        <sz val="11"/>
        <color rgb="FF000000"/>
        <rFont val="Calibri"/>
      </rPr>
      <t xml:space="preserve">
</t>
    </r>
    <r>
      <rPr>
        <sz val="11"/>
        <color rgb="FF000000"/>
        <rFont val="Calibri"/>
      </rPr>
      <t>Verify a server certificate is required and verified by the NSS LDAP configuration.</t>
    </r>
    <r>
      <rPr>
        <sz val="11"/>
        <color rgb="FF000000"/>
        <rFont val="Calibri"/>
      </rPr>
      <t xml:space="preserve">
</t>
    </r>
    <r>
      <rPr>
        <sz val="11"/>
        <color rgb="FF000000"/>
        <rFont val="Calibri"/>
      </rPr>
      <t># grep -i '^tls_checkpeer' /etc/ldap.conf</t>
    </r>
    <r>
      <rPr>
        <sz val="11"/>
        <color rgb="FF000000"/>
        <rFont val="Calibri"/>
      </rPr>
      <t xml:space="preserve">
</t>
    </r>
    <r>
      <rPr>
        <sz val="11"/>
        <color rgb="FF000000"/>
        <rFont val="Calibri"/>
      </rPr>
      <t>If no line is returned, or the value is not "yes", this is a finding.</t>
    </r>
  </si>
  <si>
    <t>V-22558</t>
  </si>
  <si>
    <r>
      <rPr>
        <sz val="11"/>
        <rFont val="Calibri"/>
      </rPr>
      <t>If the system is using LDAP for authentication or account information, the system must verify the LDAP server</t>
    </r>
    <r>
      <rPr>
        <sz val="11"/>
        <color rgb="FF000000"/>
        <rFont val="Calibri"/>
      </rPr>
      <t>'</t>
    </r>
    <r>
      <rPr>
        <sz val="11"/>
        <color rgb="FF000000"/>
        <rFont val="Calibri"/>
      </rPr>
      <t>s certificate has not been revoked.</t>
    </r>
  </si>
  <si>
    <r>
      <rPr>
        <sz val="11"/>
        <color rgb="FF000000"/>
        <rFont val="Calibri"/>
      </rPr>
      <t>Edit "/etc/ldap.conf" and add or set the "tls_crlcheck" setting to "all".</t>
    </r>
  </si>
  <si>
    <r>
      <rPr>
        <sz val="11"/>
        <color rgb="FF000000"/>
        <rFont val="Calibri"/>
      </rPr>
      <t>Check if the system is using NSS LDAP.</t>
    </r>
    <r>
      <rPr>
        <sz val="11"/>
        <color rgb="FF000000"/>
        <rFont val="Calibri"/>
      </rPr>
      <t xml:space="preserve">
</t>
    </r>
    <r>
      <rPr>
        <sz val="11"/>
        <color rgb="FF000000"/>
        <rFont val="Calibri"/>
      </rPr>
      <t># grep -v '^#' /etc/nsswitch.conf | grep ldap</t>
    </r>
    <r>
      <rPr>
        <sz val="11"/>
        <color rgb="FF000000"/>
        <rFont val="Calibri"/>
      </rPr>
      <t xml:space="preserve">
</t>
    </r>
    <r>
      <rPr>
        <sz val="11"/>
        <color rgb="FF000000"/>
        <rFont val="Calibri"/>
      </rPr>
      <t>If no lines are returned, this vulnerability is not applicable.</t>
    </r>
    <r>
      <rPr>
        <sz val="11"/>
        <color rgb="FF000000"/>
        <rFont val="Calibri"/>
      </rPr>
      <t xml:space="preserve">
</t>
    </r>
    <r>
      <rPr>
        <sz val="11"/>
        <color rgb="FF000000"/>
        <rFont val="Calibri"/>
      </rPr>
      <t>Verify the NSS LDAP client is configured to check certificates against a certificate revocation list.</t>
    </r>
    <r>
      <rPr>
        <sz val="11"/>
        <color rgb="FF000000"/>
        <rFont val="Calibri"/>
      </rPr>
      <t xml:space="preserve">
</t>
    </r>
    <r>
      <rPr>
        <sz val="11"/>
        <color rgb="FF000000"/>
        <rFont val="Calibri"/>
      </rPr>
      <t># grep -i '^tls_crlcheck' /etc/ldap.conf</t>
    </r>
    <r>
      <rPr>
        <sz val="11"/>
        <color rgb="FF000000"/>
        <rFont val="Calibri"/>
      </rPr>
      <t xml:space="preserve">
</t>
    </r>
    <r>
      <rPr>
        <sz val="11"/>
        <color rgb="FF000000"/>
        <rFont val="Calibri"/>
      </rPr>
      <t>If the setting does not exist, or the value is not "all", this is a finding.</t>
    </r>
  </si>
  <si>
    <t>V-22559</t>
  </si>
  <si>
    <r>
      <rPr>
        <sz val="11"/>
        <rFont val="Calibri"/>
      </rPr>
      <t>If the system is using LDAP for authentication or account information the /etc/ldap.conf (or equivalent) file must have mode 0644 or less permissive.</t>
    </r>
  </si>
  <si>
    <r>
      <rPr>
        <sz val="11"/>
        <color rgb="FF000000"/>
        <rFont val="Calibri"/>
      </rPr>
      <t>Change the permissions of the file.</t>
    </r>
    <r>
      <rPr>
        <sz val="11"/>
        <color rgb="FF000000"/>
        <rFont val="Calibri"/>
      </rPr>
      <t xml:space="preserve">
</t>
    </r>
    <r>
      <rPr>
        <sz val="11"/>
        <color rgb="FF000000"/>
        <rFont val="Calibri"/>
      </rPr>
      <t># chmod 0644 /etc/ldap.conf</t>
    </r>
  </si>
  <si>
    <r>
      <rPr>
        <sz val="11"/>
        <color rgb="FF000000"/>
        <rFont val="Calibri"/>
      </rPr>
      <t>LDAP can be used to provide user authentication and account information, which are vital to system security.  The LDAP client configuration must be protected from unauthorized modification.</t>
    </r>
  </si>
  <si>
    <r>
      <rPr>
        <sz val="11"/>
        <color rgb="FF000000"/>
        <rFont val="Calibri"/>
      </rPr>
      <t>Check the permissions of the file.</t>
    </r>
    <r>
      <rPr>
        <sz val="11"/>
        <color rgb="FF000000"/>
        <rFont val="Calibri"/>
      </rPr>
      <t xml:space="preserve">
</t>
    </r>
    <r>
      <rPr>
        <sz val="11"/>
        <color rgb="FF000000"/>
        <rFont val="Calibri"/>
      </rPr>
      <t># ls -lL /etc/ldap.conf</t>
    </r>
    <r>
      <rPr>
        <sz val="11"/>
        <color rgb="FF000000"/>
        <rFont val="Calibri"/>
      </rPr>
      <t xml:space="preserve">
</t>
    </r>
    <r>
      <rPr>
        <sz val="11"/>
        <color rgb="FF000000"/>
        <rFont val="Calibri"/>
      </rPr>
      <t>If the mode of the file is more permissive than 0644, this is a finding.</t>
    </r>
  </si>
  <si>
    <t>V-22560</t>
  </si>
  <si>
    <r>
      <rPr>
        <sz val="11"/>
        <rFont val="Calibri"/>
      </rPr>
      <t>If the system is using LDAP for authentication or account information, the /etc/ldap.conf (or equivalent) file must be owned by root.</t>
    </r>
  </si>
  <si>
    <r>
      <rPr>
        <sz val="11"/>
        <color rgb="FF000000"/>
        <rFont val="Calibri"/>
      </rPr>
      <t>Change the owner of the file.</t>
    </r>
    <r>
      <rPr>
        <sz val="11"/>
        <color rgb="FF000000"/>
        <rFont val="Calibri"/>
      </rPr>
      <t xml:space="preserve">
</t>
    </r>
    <r>
      <rPr>
        <sz val="11"/>
        <color rgb="FF000000"/>
        <rFont val="Calibri"/>
      </rPr>
      <t># chown root /etc/ldap.conf</t>
    </r>
  </si>
  <si>
    <r>
      <rPr>
        <sz val="11"/>
        <color rgb="FF000000"/>
        <rFont val="Calibri"/>
      </rPr>
      <t>Check the ownership of the file.</t>
    </r>
    <r>
      <rPr>
        <sz val="11"/>
        <color rgb="FF000000"/>
        <rFont val="Calibri"/>
      </rPr>
      <t xml:space="preserve">
</t>
    </r>
    <r>
      <rPr>
        <sz val="11"/>
        <color rgb="FF000000"/>
        <rFont val="Calibri"/>
      </rPr>
      <t># ls -lL /etc/ldap.conf</t>
    </r>
    <r>
      <rPr>
        <sz val="11"/>
        <color rgb="FF000000"/>
        <rFont val="Calibri"/>
      </rPr>
      <t xml:space="preserve">
</t>
    </r>
    <r>
      <rPr>
        <sz val="11"/>
        <color rgb="FF000000"/>
        <rFont val="Calibri"/>
      </rPr>
      <t>If the file is not owned by root, this is a finding.</t>
    </r>
  </si>
  <si>
    <t>V-22561</t>
  </si>
  <si>
    <r>
      <rPr>
        <sz val="11"/>
        <rFont val="Calibri"/>
      </rPr>
      <t>If the system is using LDAP for authentication or account information, the /etc/ldap.conf (or equivalent) file must be group-owned by root, bin, sys, or system.</t>
    </r>
  </si>
  <si>
    <r>
      <rPr>
        <sz val="11"/>
        <color rgb="FF000000"/>
        <rFont val="Calibri"/>
      </rPr>
      <t>Change the group owner of the file to root, bin, sys, or system.</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root /etc/ldap.conf</t>
    </r>
  </si>
  <si>
    <r>
      <rPr>
        <sz val="11"/>
        <color rgb="FF000000"/>
        <rFont val="Calibri"/>
      </rPr>
      <t>Check the group ownership of the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/etc/ldap.conf</t>
    </r>
    <r>
      <rPr>
        <sz val="11"/>
        <color rgb="FF000000"/>
        <rFont val="Calibri"/>
      </rPr>
      <t xml:space="preserve">
</t>
    </r>
    <r>
      <rPr>
        <sz val="11"/>
        <color rgb="FF000000"/>
        <rFont val="Calibri"/>
      </rPr>
      <t>If the file is not group-owned by root, bin, sys, or system, this is a finding.</t>
    </r>
  </si>
  <si>
    <t>V-22562</t>
  </si>
  <si>
    <r>
      <rPr>
        <sz val="11"/>
        <rFont val="Calibri"/>
      </rPr>
      <t>If the system is using LDAP for authentication or account information, the /etc/ldap.conf (or equivalent) file must not have an extended ACL.</t>
    </r>
  </si>
  <si>
    <r>
      <rPr>
        <sz val="11"/>
        <color rgb="FF000000"/>
        <rFont val="Calibri"/>
      </rPr>
      <t>Remove the extended ACL from the "/etc/ldap.conf" file.</t>
    </r>
    <r>
      <rPr>
        <sz val="11"/>
        <color rgb="FF000000"/>
        <rFont val="Calibri"/>
      </rPr>
      <t xml:space="preserve">
</t>
    </r>
    <r>
      <rPr>
        <sz val="11"/>
        <color rgb="FF000000"/>
        <rFont val="Calibri"/>
      </rPr>
      <t># setfacl --remove-all /etc/ldap.conf</t>
    </r>
  </si>
  <si>
    <r>
      <rPr>
        <sz val="11"/>
        <color rgb="FF000000"/>
        <rFont val="Calibri"/>
      </rPr>
      <t>Check the permissions of the file.</t>
    </r>
    <r>
      <rPr>
        <sz val="11"/>
        <color rgb="FF000000"/>
        <rFont val="Calibri"/>
      </rPr>
      <t xml:space="preserve">
</t>
    </r>
    <r>
      <rPr>
        <sz val="11"/>
        <color rgb="FF000000"/>
        <rFont val="Calibri"/>
      </rPr>
      <t># ls -lL /etc/ldap.conf</t>
    </r>
    <r>
      <rPr>
        <sz val="11"/>
        <color rgb="FF000000"/>
        <rFont val="Calibri"/>
      </rPr>
      <t xml:space="preserve">
</t>
    </r>
    <r>
      <rPr>
        <sz val="11"/>
        <color rgb="FF000000"/>
        <rFont val="Calibri"/>
      </rPr>
      <t>If the mode includes a '+', the file has an extended ACL. If the file has an extended ACL and it has not been documented with the IAO, this is a finding.</t>
    </r>
  </si>
  <si>
    <t>V-22563</t>
  </si>
  <si>
    <r>
      <rPr>
        <sz val="11"/>
        <rFont val="Calibri"/>
      </rPr>
      <t>If the system is using LDAP for authentication or account information, the TLS certificate authority file and/or directory (as appropriate) must be owned by root.</t>
    </r>
  </si>
  <si>
    <r>
      <rPr>
        <sz val="11"/>
        <color rgb="FF000000"/>
        <rFont val="Calibri"/>
      </rPr>
      <t>Change the ownership of the file or directory.</t>
    </r>
    <r>
      <rPr>
        <sz val="11"/>
        <color rgb="FF000000"/>
        <rFont val="Calibri"/>
      </rPr>
      <t xml:space="preserve">
</t>
    </r>
    <r>
      <rPr>
        <sz val="11"/>
        <color rgb="FF000000"/>
        <rFont val="Calibri"/>
      </rPr>
      <t># chown root &lt;certpath&gt;</t>
    </r>
  </si>
  <si>
    <r>
      <rPr>
        <sz val="11"/>
        <color rgb="FF000000"/>
        <rFont val="Calibri"/>
      </rPr>
      <t>Determine if LDAP is used for account information on the system.</t>
    </r>
    <r>
      <rPr>
        <sz val="11"/>
        <color rgb="FF000000"/>
        <rFont val="Calibri"/>
      </rPr>
      <t xml:space="preserve">
</t>
    </r>
    <r>
      <rPr>
        <sz val="11"/>
        <color rgb="FF000000"/>
        <rFont val="Calibri"/>
      </rPr>
      <t>To check to see if the system is an LDAP server, verify LDAP is running on the system:</t>
    </r>
    <r>
      <rPr>
        <sz val="11"/>
        <color rgb="FF000000"/>
        <rFont val="Calibri"/>
      </rPr>
      <t xml:space="preserve">
</t>
    </r>
    <r>
      <rPr>
        <sz val="11"/>
        <color rgb="FF000000"/>
        <rFont val="Calibri"/>
      </rPr>
      <t># ps -ef | grep ldap</t>
    </r>
    <r>
      <rPr>
        <sz val="11"/>
        <color rgb="FF000000"/>
        <rFont val="Calibri"/>
      </rPr>
      <t xml:space="preserve">
</t>
    </r>
    <r>
      <rPr>
        <sz val="11"/>
        <color rgb="FF000000"/>
        <rFont val="Calibri"/>
      </rPr>
      <t>Find out which LDAP is used (if not determined via the command above).</t>
    </r>
    <r>
      <rPr>
        <sz val="11"/>
        <color rgb="FF000000"/>
        <rFont val="Calibri"/>
      </rPr>
      <t xml:space="preserve">
</t>
    </r>
    <r>
      <rPr>
        <sz val="11"/>
        <color rgb="FF000000"/>
        <rFont val="Calibri"/>
      </rPr>
      <t># rpm -qa | grep ldap</t>
    </r>
    <r>
      <rPr>
        <sz val="11"/>
        <color rgb="FF000000"/>
        <rFont val="Calibri"/>
      </rPr>
      <t xml:space="preserve">
</t>
    </r>
    <r>
      <rPr>
        <sz val="11"/>
        <color rgb="FF000000"/>
        <rFont val="Calibri"/>
      </rPr>
      <t>If using nssldap:</t>
    </r>
    <r>
      <rPr>
        <sz val="11"/>
        <color rgb="FF000000"/>
        <rFont val="Calibri"/>
      </rPr>
      <t xml:space="preserve">
</t>
    </r>
    <r>
      <rPr>
        <sz val="11"/>
        <color rgb="FF000000"/>
        <rFont val="Calibri"/>
      </rPr>
      <t># grep base /etc/ldap.conf</t>
    </r>
    <r>
      <rPr>
        <sz val="11"/>
        <color rgb="FF000000"/>
        <rFont val="Calibri"/>
      </rPr>
      <t xml:space="preserve">
</t>
    </r>
    <r>
      <rPr>
        <sz val="11"/>
        <color rgb="FF000000"/>
        <rFont val="Calibri"/>
      </rPr>
      <t>Check to see if the base is set to something besides the default of "dc=example,dc=com".</t>
    </r>
    <r>
      <rPr>
        <sz val="11"/>
        <color rgb="FF000000"/>
        <rFont val="Calibri"/>
      </rPr>
      <t xml:space="preserve">
</t>
    </r>
    <r>
      <rPr>
        <sz val="11"/>
        <color rgb="FF000000"/>
        <rFont val="Calibri"/>
      </rPr>
      <t>If using openldap:</t>
    </r>
    <r>
      <rPr>
        <sz val="11"/>
        <color rgb="FF000000"/>
        <rFont val="Calibri"/>
      </rPr>
      <t xml:space="preserve">
</t>
    </r>
    <r>
      <rPr>
        <sz val="11"/>
        <color rgb="FF000000"/>
        <rFont val="Calibri"/>
      </rPr>
      <t># grep suffix /etc/openldap/slapd.conf</t>
    </r>
    <r>
      <rPr>
        <sz val="11"/>
        <color rgb="FF000000"/>
        <rFont val="Calibri"/>
      </rPr>
      <t xml:space="preserve">
</t>
    </r>
    <r>
      <rPr>
        <sz val="11"/>
        <color rgb="FF000000"/>
        <rFont val="Calibri"/>
      </rPr>
      <t>Check whether the system is an LDAP client:</t>
    </r>
    <r>
      <rPr>
        <sz val="11"/>
        <color rgb="FF000000"/>
        <rFont val="Calibri"/>
      </rPr>
      <t xml:space="preserve">
</t>
    </r>
    <r>
      <rPr>
        <sz val="11"/>
        <color rgb="FF000000"/>
        <rFont val="Calibri"/>
      </rPr>
      <t># grep server /etc/ldap.conf</t>
    </r>
    <r>
      <rPr>
        <sz val="11"/>
        <color rgb="FF000000"/>
        <rFont val="Calibri"/>
      </rPr>
      <t xml:space="preserve">
</t>
    </r>
    <r>
      <rPr>
        <sz val="11"/>
        <color rgb="FF000000"/>
        <rFont val="Calibri"/>
      </rPr>
      <t># grep server /etc/openldap/ldap.conf</t>
    </r>
    <r>
      <rPr>
        <sz val="11"/>
        <color rgb="FF000000"/>
        <rFont val="Calibri"/>
      </rPr>
      <t xml:space="preserve">
</t>
    </r>
    <r>
      <rPr>
        <sz val="11"/>
        <color rgb="FF000000"/>
        <rFont val="Calibri"/>
      </rPr>
      <t>Check whether the server option has an address other than the loopback, then check the nsswitch.conf file.</t>
    </r>
    <r>
      <rPr>
        <sz val="11"/>
        <color rgb="FF000000"/>
        <rFont val="Calibri"/>
      </rPr>
      <t xml:space="preserve">
</t>
    </r>
    <r>
      <rPr>
        <sz val="11"/>
        <color rgb="FF000000"/>
        <rFont val="Calibri"/>
      </rPr>
      <t xml:space="preserve"># grep ldap /etc/nsswitch.conf </t>
    </r>
    <r>
      <rPr>
        <sz val="11"/>
        <color rgb="FF000000"/>
        <rFont val="Calibri"/>
      </rPr>
      <t xml:space="preserve">
</t>
    </r>
    <r>
      <rPr>
        <sz val="11"/>
        <color rgb="FF000000"/>
        <rFont val="Calibri"/>
      </rPr>
      <t>Look for the following three lines:</t>
    </r>
    <r>
      <rPr>
        <sz val="11"/>
        <color rgb="FF000000"/>
        <rFont val="Calibri"/>
      </rPr>
      <t xml:space="preserve">
</t>
    </r>
    <r>
      <rPr>
        <sz val="11"/>
        <color rgb="FF000000"/>
        <rFont val="Calibri"/>
      </rPr>
      <t>passwd: files ldap</t>
    </r>
    <r>
      <rPr>
        <sz val="11"/>
        <color rgb="FF000000"/>
        <rFont val="Calibri"/>
      </rPr>
      <t xml:space="preserve">
</t>
    </r>
    <r>
      <rPr>
        <sz val="11"/>
        <color rgb="FF000000"/>
        <rFont val="Calibri"/>
      </rPr>
      <t>shadow: files ldap</t>
    </r>
    <r>
      <rPr>
        <sz val="11"/>
        <color rgb="FF000000"/>
        <rFont val="Calibri"/>
      </rPr>
      <t xml:space="preserve">
</t>
    </r>
    <r>
      <rPr>
        <sz val="11"/>
        <color rgb="FF000000"/>
        <rFont val="Calibri"/>
      </rPr>
      <t>group: files ldap</t>
    </r>
    <r>
      <rPr>
        <sz val="11"/>
        <color rgb="FF000000"/>
        <rFont val="Calibri"/>
      </rPr>
      <t xml:space="preserve">
</t>
    </r>
    <r>
      <rPr>
        <sz val="11"/>
        <color rgb="FF000000"/>
        <rFont val="Calibri"/>
      </rPr>
      <t>If no un-commented reference to "ldap" is identified, LDAP is not used for account information on the system, and this is not applicable.</t>
    </r>
    <r>
      <rPr>
        <sz val="11"/>
        <color rgb="FF000000"/>
        <rFont val="Calibri"/>
      </rPr>
      <t xml:space="preserve">
</t>
    </r>
    <r>
      <rPr>
        <sz val="11"/>
        <color rgb="FF000000"/>
        <rFont val="Calibri"/>
      </rPr>
      <t>Determine the certificate authority file and/or directory.</t>
    </r>
    <r>
      <rPr>
        <sz val="11"/>
        <color rgb="FF000000"/>
        <rFont val="Calibri"/>
      </rPr>
      <t xml:space="preserve">
</t>
    </r>
    <r>
      <rPr>
        <sz val="11"/>
        <color rgb="FF000000"/>
        <rFont val="Calibri"/>
      </rPr>
      <t># grep -i '^tls_cacert' /etc/ldap.conf</t>
    </r>
    <r>
      <rPr>
        <sz val="11"/>
        <color rgb="FF000000"/>
        <rFont val="Calibri"/>
      </rPr>
      <t xml:space="preserve">
</t>
    </r>
    <r>
      <rPr>
        <sz val="11"/>
        <color rgb="FF000000"/>
        <rFont val="Calibri"/>
      </rPr>
      <t>For each file or directory returned, check the ownership.</t>
    </r>
    <r>
      <rPr>
        <sz val="11"/>
        <color rgb="FF000000"/>
        <rFont val="Calibri"/>
      </rPr>
      <t xml:space="preserve">
</t>
    </r>
    <r>
      <rPr>
        <sz val="11"/>
        <color rgb="FF000000"/>
        <rFont val="Calibri"/>
      </rPr>
      <t># ls -lLd &lt;certpath&gt;</t>
    </r>
    <r>
      <rPr>
        <sz val="11"/>
        <color rgb="FF000000"/>
        <rFont val="Calibri"/>
      </rPr>
      <t xml:space="preserve">
</t>
    </r>
    <r>
      <rPr>
        <sz val="11"/>
        <color rgb="FF000000"/>
        <rFont val="Calibri"/>
      </rPr>
      <t>If the owner of any file or directory is not root, this is a finding.</t>
    </r>
  </si>
  <si>
    <t>V-22564</t>
  </si>
  <si>
    <r>
      <rPr>
        <sz val="11"/>
        <rFont val="Calibri"/>
      </rPr>
      <t>If the system is using LDAP for authentication or account information, the TLS certificate authority file and/or directory (as appropriate) must be group-owned by root, bin, sys, or system.</t>
    </r>
  </si>
  <si>
    <r>
      <rPr>
        <sz val="11"/>
        <color rgb="FF000000"/>
        <rFont val="Calibri"/>
      </rPr>
      <t>Change the group ownership of the file or directory.</t>
    </r>
    <r>
      <rPr>
        <sz val="11"/>
        <color rgb="FF000000"/>
        <rFont val="Calibri"/>
      </rPr>
      <t xml:space="preserve">
</t>
    </r>
    <r>
      <rPr>
        <sz val="11"/>
        <color rgb="FF000000"/>
        <rFont val="Calibri"/>
      </rPr>
      <t># chgrp root &lt;certpath&gt;</t>
    </r>
  </si>
  <si>
    <r>
      <rPr>
        <sz val="11"/>
        <color rgb="FF000000"/>
        <rFont val="Calibri"/>
      </rPr>
      <t>LDAP can be used to provide user authentication and account information, which are vital to system security.  The LDAP client configuration must be protected from unauthorized modification</t>
    </r>
  </si>
  <si>
    <r>
      <rPr>
        <sz val="11"/>
        <color rgb="FF000000"/>
        <rFont val="Calibri"/>
      </rPr>
      <t>Determine the certificate authority file and/or directory.</t>
    </r>
    <r>
      <rPr>
        <sz val="11"/>
        <color rgb="FF000000"/>
        <rFont val="Calibri"/>
      </rPr>
      <t xml:space="preserve">
</t>
    </r>
    <r>
      <rPr>
        <sz val="11"/>
        <color rgb="FF000000"/>
        <rFont val="Calibri"/>
      </rPr>
      <t># grep -i '^tls_cacert' /etc/ldap.conf</t>
    </r>
    <r>
      <rPr>
        <sz val="11"/>
        <color rgb="FF000000"/>
        <rFont val="Calibri"/>
      </rPr>
      <t xml:space="preserve">
</t>
    </r>
    <r>
      <rPr>
        <sz val="11"/>
        <color rgb="FF000000"/>
        <rFont val="Calibri"/>
      </rPr>
      <t>For each file or directory returned, check the group ownership.</t>
    </r>
    <r>
      <rPr>
        <sz val="11"/>
        <color rgb="FF000000"/>
        <rFont val="Calibri"/>
      </rPr>
      <t xml:space="preserve">
</t>
    </r>
    <r>
      <rPr>
        <sz val="11"/>
        <color rgb="FF000000"/>
        <rFont val="Calibri"/>
      </rPr>
      <t># ls -lLd &lt;certpath&gt;</t>
    </r>
    <r>
      <rPr>
        <sz val="11"/>
        <color rgb="FF000000"/>
        <rFont val="Calibri"/>
      </rPr>
      <t xml:space="preserve">
</t>
    </r>
    <r>
      <rPr>
        <sz val="11"/>
        <color rgb="FF000000"/>
        <rFont val="Calibri"/>
      </rPr>
      <t>If the group-owner of any file or directory is not root, bin, sys, or system, this is a finding.</t>
    </r>
  </si>
  <si>
    <t>V-22565</t>
  </si>
  <si>
    <r>
      <rPr>
        <sz val="11"/>
        <rFont val="Calibri"/>
      </rPr>
      <t>If the system is using LDAP for authentication or account information, the TLS certificate authority file and/or directory (as appropriate) must have mode 0644 (0755 for directories) or less permissive.</t>
    </r>
  </si>
  <si>
    <r>
      <rPr>
        <sz val="11"/>
        <color rgb="FF000000"/>
        <rFont val="Calibri"/>
      </rPr>
      <t>Change the mode of the file or directory.</t>
    </r>
    <r>
      <rPr>
        <sz val="11"/>
        <color rgb="FF000000"/>
        <rFont val="Calibri"/>
      </rPr>
      <t xml:space="preserve">
</t>
    </r>
    <r>
      <rPr>
        <sz val="11"/>
        <color rgb="FF000000"/>
        <rFont val="Calibri"/>
      </rPr>
      <t>File Procedure:</t>
    </r>
    <r>
      <rPr>
        <sz val="11"/>
        <color rgb="FF000000"/>
        <rFont val="Calibri"/>
      </rPr>
      <t xml:space="preserve">
</t>
    </r>
    <r>
      <rPr>
        <sz val="11"/>
        <color rgb="FF000000"/>
        <rFont val="Calibri"/>
      </rPr>
      <t xml:space="preserve"># chmod 0644 &lt;certpath&gt; </t>
    </r>
    <r>
      <rPr>
        <sz val="11"/>
        <color rgb="FF000000"/>
        <rFont val="Calibri"/>
      </rPr>
      <t xml:space="preserve">
</t>
    </r>
    <r>
      <rPr>
        <sz val="11"/>
        <color rgb="FF000000"/>
        <rFont val="Calibri"/>
      </rPr>
      <t>Directory Procedure:</t>
    </r>
    <r>
      <rPr>
        <sz val="11"/>
        <color rgb="FF000000"/>
        <rFont val="Calibri"/>
      </rPr>
      <t xml:space="preserve">
</t>
    </r>
    <r>
      <rPr>
        <sz val="11"/>
        <color rgb="FF000000"/>
        <rFont val="Calibri"/>
      </rPr>
      <t># chmod 0755 &lt;certpath&gt;</t>
    </r>
  </si>
  <si>
    <r>
      <rPr>
        <sz val="11"/>
        <color rgb="FF000000"/>
        <rFont val="Calibri"/>
      </rPr>
      <t>Determine the certificate authority file and/or directory.</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grep -i '^tls_cacert' /etc/ldap.conf</t>
    </r>
    <r>
      <rPr>
        <sz val="11"/>
        <color rgb="FF000000"/>
        <rFont val="Calibri"/>
      </rPr>
      <t xml:space="preserve">
</t>
    </r>
    <r>
      <rPr>
        <sz val="11"/>
        <color rgb="FF000000"/>
        <rFont val="Calibri"/>
      </rPr>
      <t>For each file or directory returned, check the permissions.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-lLd &lt;certpath&gt;</t>
    </r>
    <r>
      <rPr>
        <sz val="11"/>
        <color rgb="FF000000"/>
        <rFont val="Calibri"/>
      </rPr>
      <t xml:space="preserve">
</t>
    </r>
    <r>
      <rPr>
        <sz val="11"/>
        <color rgb="FF000000"/>
        <rFont val="Calibri"/>
      </rPr>
      <t>If the mode of the file is more permissive than 0644 (or 0755 for directories), this is a finding.</t>
    </r>
  </si>
  <si>
    <t>V-22566</t>
  </si>
  <si>
    <r>
      <rPr>
        <sz val="11"/>
        <rFont val="Calibri"/>
      </rPr>
      <t>If the system is using LDAP for authentication or account information, the LDAP TLS certificate authority file and/or directory (as appropriate) must not have an extended ACL.</t>
    </r>
  </si>
  <si>
    <r>
      <rPr>
        <sz val="11"/>
        <color rgb="FF000000"/>
        <rFont val="Calibri"/>
      </rPr>
      <t>Remove the extended ACL from the certificate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For each certificate file found remove all extended permissions</t>
    </r>
    <r>
      <rPr>
        <sz val="11"/>
        <color rgb="FF000000"/>
        <rFont val="Calibri"/>
      </rPr>
      <t xml:space="preserve">
</t>
    </r>
    <r>
      <rPr>
        <sz val="11"/>
        <color rgb="FF000000"/>
        <rFont val="Calibri"/>
      </rPr>
      <t># setfacl --remove-all &lt;certpath&gt;</t>
    </r>
  </si>
  <si>
    <r>
      <rPr>
        <sz val="11"/>
        <color rgb="FF000000"/>
        <rFont val="Calibri"/>
      </rPr>
      <t>Determine the certificate authority file and/or directory.</t>
    </r>
    <r>
      <rPr>
        <sz val="11"/>
        <color rgb="FF000000"/>
        <rFont val="Calibri"/>
      </rPr>
      <t xml:space="preserve">
</t>
    </r>
    <r>
      <rPr>
        <sz val="11"/>
        <color rgb="FF000000"/>
        <rFont val="Calibri"/>
      </rPr>
      <t># grep -i '^tls_cacert' /etc/ldap.conf</t>
    </r>
    <r>
      <rPr>
        <sz val="11"/>
        <color rgb="FF000000"/>
        <rFont val="Calibri"/>
      </rPr>
      <t xml:space="preserve">
</t>
    </r>
    <r>
      <rPr>
        <sz val="11"/>
        <color rgb="FF000000"/>
        <rFont val="Calibri"/>
      </rPr>
      <t>For each file or directory returned, check the permissions.</t>
    </r>
    <r>
      <rPr>
        <sz val="11"/>
        <color rgb="FF000000"/>
        <rFont val="Calibri"/>
      </rPr>
      <t xml:space="preserve">
</t>
    </r>
    <r>
      <rPr>
        <sz val="11"/>
        <color rgb="FF000000"/>
        <rFont val="Calibri"/>
      </rPr>
      <t># ls -lLd &lt;certpath&gt;</t>
    </r>
    <r>
      <rPr>
        <sz val="11"/>
        <color rgb="FF000000"/>
        <rFont val="Calibri"/>
      </rPr>
      <t xml:space="preserve">
</t>
    </r>
    <r>
      <rPr>
        <sz val="11"/>
        <color rgb="FF000000"/>
        <rFont val="Calibri"/>
      </rPr>
      <t>If the mode of the file or directory contains a '+', an extended ACL is present. If the file has an extended ACL and it has not been documented with the IAO, this is a finding.</t>
    </r>
  </si>
  <si>
    <t>V-22567</t>
  </si>
  <si>
    <r>
      <rPr>
        <sz val="11"/>
        <rFont val="Calibri"/>
      </rPr>
      <t>For systems using NSS LDAP, the TLS certificate file must be owned by root.</t>
    </r>
  </si>
  <si>
    <r>
      <rPr>
        <sz val="11"/>
        <color rgb="FF000000"/>
        <rFont val="Calibri"/>
      </rPr>
      <t>Change the ownership of the file.</t>
    </r>
    <r>
      <rPr>
        <sz val="11"/>
        <color rgb="FF000000"/>
        <rFont val="Calibri"/>
      </rPr>
      <t xml:space="preserve">
</t>
    </r>
    <r>
      <rPr>
        <sz val="11"/>
        <color rgb="FF000000"/>
        <rFont val="Calibri"/>
      </rPr>
      <t># chown root &lt;certpath&gt;</t>
    </r>
  </si>
  <si>
    <r>
      <rPr>
        <sz val="11"/>
        <color rgb="FF000000"/>
        <rFont val="Calibri"/>
      </rPr>
      <t>The NSS LDAP service provides user mappings which are a vital component of system security.  Its configuration must be protected from unauthorized modification.</t>
    </r>
  </si>
  <si>
    <r>
      <rPr>
        <sz val="11"/>
        <color rgb="FF000000"/>
        <rFont val="Calibri"/>
      </rPr>
      <t>Determine the certificate file.</t>
    </r>
    <r>
      <rPr>
        <sz val="11"/>
        <color rgb="FF000000"/>
        <rFont val="Calibri"/>
      </rPr>
      <t xml:space="preserve">
</t>
    </r>
    <r>
      <rPr>
        <sz val="11"/>
        <color rgb="FF000000"/>
        <rFont val="Calibri"/>
      </rPr>
      <t># grep -i '^tls_cert' /etc/ldap.conf</t>
    </r>
    <r>
      <rPr>
        <sz val="11"/>
        <color rgb="FF000000"/>
        <rFont val="Calibri"/>
      </rPr>
      <t xml:space="preserve">
</t>
    </r>
    <r>
      <rPr>
        <sz val="11"/>
        <color rgb="FF000000"/>
        <rFont val="Calibri"/>
      </rPr>
      <t>Check the ownership.</t>
    </r>
    <r>
      <rPr>
        <sz val="11"/>
        <color rgb="FF000000"/>
        <rFont val="Calibri"/>
      </rPr>
      <t xml:space="preserve">
</t>
    </r>
    <r>
      <rPr>
        <sz val="11"/>
        <color rgb="FF000000"/>
        <rFont val="Calibri"/>
      </rPr>
      <t># ls -lL &lt;certpath&gt;</t>
    </r>
    <r>
      <rPr>
        <sz val="11"/>
        <color rgb="FF000000"/>
        <rFont val="Calibri"/>
      </rPr>
      <t xml:space="preserve">
</t>
    </r>
    <r>
      <rPr>
        <sz val="11"/>
        <color rgb="FF000000"/>
        <rFont val="Calibri"/>
      </rPr>
      <t>If the owner of the file is not root, this is a finding.</t>
    </r>
  </si>
  <si>
    <t>V-22568</t>
  </si>
  <si>
    <r>
      <rPr>
        <sz val="11"/>
        <rFont val="Calibri"/>
      </rPr>
      <t>If the system is using LDAP for authentication or account information, the LDAP TLS certificate file must be group-owned by root, bin, sys, or system.</t>
    </r>
  </si>
  <si>
    <r>
      <rPr>
        <sz val="11"/>
        <color rgb="FF000000"/>
        <rFont val="Calibri"/>
      </rPr>
      <t>Change the group ownership of the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root &lt;certpath&gt;</t>
    </r>
  </si>
  <si>
    <r>
      <rPr>
        <sz val="11"/>
        <color rgb="FF000000"/>
        <rFont val="Calibri"/>
      </rPr>
      <t>Determine the certificate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grep -i '^tls_cert' /etc/ldap.conf</t>
    </r>
    <r>
      <rPr>
        <sz val="11"/>
        <color rgb="FF000000"/>
        <rFont val="Calibri"/>
      </rPr>
      <t xml:space="preserve">
</t>
    </r>
    <r>
      <rPr>
        <sz val="11"/>
        <color rgb="FF000000"/>
        <rFont val="Calibri"/>
      </rPr>
      <t>Check the group ownership.</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&lt;certpath&gt;</t>
    </r>
    <r>
      <rPr>
        <sz val="11"/>
        <color rgb="FF000000"/>
        <rFont val="Calibri"/>
      </rPr>
      <t xml:space="preserve">
</t>
    </r>
    <r>
      <rPr>
        <sz val="11"/>
        <color rgb="FF000000"/>
        <rFont val="Calibri"/>
      </rPr>
      <t>If the group owner of the file is not root, bin, sys, or system, this is a finding.</t>
    </r>
  </si>
  <si>
    <t>V-22569</t>
  </si>
  <si>
    <r>
      <rPr>
        <sz val="11"/>
        <rFont val="Calibri"/>
      </rPr>
      <t>If the system is using LDAP for authentication or account information, the LDAP TLS certificate file must have mode 0644 or less permissive.</t>
    </r>
  </si>
  <si>
    <r>
      <rPr>
        <sz val="11"/>
        <color rgb="FF000000"/>
        <rFont val="Calibri"/>
      </rPr>
      <t>Change the mode of the file.</t>
    </r>
    <r>
      <rPr>
        <sz val="11"/>
        <color rgb="FF000000"/>
        <rFont val="Calibri"/>
      </rPr>
      <t xml:space="preserve">
</t>
    </r>
    <r>
      <rPr>
        <sz val="11"/>
        <color rgb="FF000000"/>
        <rFont val="Calibri"/>
      </rPr>
      <t># chmod 0644 &lt;certpath&gt;</t>
    </r>
  </si>
  <si>
    <r>
      <rPr>
        <sz val="11"/>
        <color rgb="FF000000"/>
        <rFont val="Calibri"/>
      </rPr>
      <t>Determine the certificate file.</t>
    </r>
    <r>
      <rPr>
        <sz val="11"/>
        <color rgb="FF000000"/>
        <rFont val="Calibri"/>
      </rPr>
      <t xml:space="preserve">
</t>
    </r>
    <r>
      <rPr>
        <sz val="11"/>
        <color rgb="FF000000"/>
        <rFont val="Calibri"/>
      </rPr>
      <t># grep -i '^tls_cert' /etc/ldap.conf</t>
    </r>
    <r>
      <rPr>
        <sz val="11"/>
        <color rgb="FF000000"/>
        <rFont val="Calibri"/>
      </rPr>
      <t xml:space="preserve">
</t>
    </r>
    <r>
      <rPr>
        <sz val="11"/>
        <color rgb="FF000000"/>
        <rFont val="Calibri"/>
      </rPr>
      <t>Check the permissions.</t>
    </r>
    <r>
      <rPr>
        <sz val="11"/>
        <color rgb="FF000000"/>
        <rFont val="Calibri"/>
      </rPr>
      <t xml:space="preserve">
</t>
    </r>
    <r>
      <rPr>
        <sz val="11"/>
        <color rgb="FF000000"/>
        <rFont val="Calibri"/>
      </rPr>
      <t># ls -lL &lt;certpath&gt;</t>
    </r>
    <r>
      <rPr>
        <sz val="11"/>
        <color rgb="FF000000"/>
        <rFont val="Calibri"/>
      </rPr>
      <t xml:space="preserve">
</t>
    </r>
    <r>
      <rPr>
        <sz val="11"/>
        <color rgb="FF000000"/>
        <rFont val="Calibri"/>
      </rPr>
      <t>If the mode of the file is more permissive than 0644, this is a finding.</t>
    </r>
  </si>
  <si>
    <t>V-22570</t>
  </si>
  <si>
    <r>
      <rPr>
        <sz val="11"/>
        <rFont val="Calibri"/>
      </rPr>
      <t>If the system is using LDAP for authentication or account information, the LDAP TLS certificate file must not have an extended ACL.</t>
    </r>
  </si>
  <si>
    <r>
      <rPr>
        <sz val="11"/>
        <color rgb="FF000000"/>
        <rFont val="Calibri"/>
      </rPr>
      <t>Remove the extended ACL from the certificate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For each certificate file found remove all extended permissions.</t>
    </r>
    <r>
      <rPr>
        <sz val="11"/>
        <color rgb="FF000000"/>
        <rFont val="Calibri"/>
      </rPr>
      <t xml:space="preserve">
</t>
    </r>
    <r>
      <rPr>
        <sz val="11"/>
        <color rgb="FF000000"/>
        <rFont val="Calibri"/>
      </rPr>
      <t># setfacl --remove-all &lt;certpath&gt;</t>
    </r>
  </si>
  <si>
    <r>
      <rPr>
        <sz val="11"/>
        <color rgb="FF000000"/>
        <rFont val="Calibri"/>
      </rPr>
      <t>Determine the certificate file.</t>
    </r>
    <r>
      <rPr>
        <sz val="11"/>
        <color rgb="FF000000"/>
        <rFont val="Calibri"/>
      </rPr>
      <t xml:space="preserve">
</t>
    </r>
    <r>
      <rPr>
        <sz val="11"/>
        <color rgb="FF000000"/>
        <rFont val="Calibri"/>
      </rPr>
      <t># grep -i '^tls_cert' /etc/ldap.conf</t>
    </r>
    <r>
      <rPr>
        <sz val="11"/>
        <color rgb="FF000000"/>
        <rFont val="Calibri"/>
      </rPr>
      <t xml:space="preserve">
</t>
    </r>
    <r>
      <rPr>
        <sz val="11"/>
        <color rgb="FF000000"/>
        <rFont val="Calibri"/>
      </rPr>
      <t>Check the permissions.</t>
    </r>
    <r>
      <rPr>
        <sz val="11"/>
        <color rgb="FF000000"/>
        <rFont val="Calibri"/>
      </rPr>
      <t xml:space="preserve">
</t>
    </r>
    <r>
      <rPr>
        <sz val="11"/>
        <color rgb="FF000000"/>
        <rFont val="Calibri"/>
      </rPr>
      <t># ls -lL &lt;certpath&gt;</t>
    </r>
    <r>
      <rPr>
        <sz val="11"/>
        <color rgb="FF000000"/>
        <rFont val="Calibri"/>
      </rPr>
      <t xml:space="preserve">
</t>
    </r>
    <r>
      <rPr>
        <sz val="11"/>
        <color rgb="FF000000"/>
        <rFont val="Calibri"/>
      </rPr>
      <t>If the mode of the file contains a '+', an extended ACL is present. This is a finding.</t>
    </r>
  </si>
  <si>
    <t>V-22571</t>
  </si>
  <si>
    <r>
      <rPr>
        <sz val="11"/>
        <rFont val="Calibri"/>
      </rPr>
      <t>If the system is using LDAP for authentication or account information, the LDAP TLS key file must be owned by root.</t>
    </r>
  </si>
  <si>
    <r>
      <rPr>
        <sz val="11"/>
        <color rgb="FF000000"/>
        <rFont val="Calibri"/>
      </rPr>
      <t>Change the ownership of the file.</t>
    </r>
    <r>
      <rPr>
        <sz val="11"/>
        <color rgb="FF000000"/>
        <rFont val="Calibri"/>
      </rPr>
      <t xml:space="preserve">
</t>
    </r>
    <r>
      <rPr>
        <sz val="11"/>
        <color rgb="FF000000"/>
        <rFont val="Calibri"/>
      </rPr>
      <t># chown root &lt;keypath&gt;</t>
    </r>
  </si>
  <si>
    <r>
      <rPr>
        <sz val="11"/>
        <color rgb="FF000000"/>
        <rFont val="Calibri"/>
      </rPr>
      <t>Determine the key file.</t>
    </r>
    <r>
      <rPr>
        <sz val="11"/>
        <color rgb="FF000000"/>
        <rFont val="Calibri"/>
      </rPr>
      <t xml:space="preserve">
</t>
    </r>
    <r>
      <rPr>
        <sz val="11"/>
        <color rgb="FF000000"/>
        <rFont val="Calibri"/>
      </rPr>
      <t># grep -i '^tls_key' /etc/ldap.conf</t>
    </r>
    <r>
      <rPr>
        <sz val="11"/>
        <color rgb="FF000000"/>
        <rFont val="Calibri"/>
      </rPr>
      <t xml:space="preserve">
</t>
    </r>
    <r>
      <rPr>
        <sz val="11"/>
        <color rgb="FF000000"/>
        <rFont val="Calibri"/>
      </rPr>
      <t>Check the ownership.</t>
    </r>
    <r>
      <rPr>
        <sz val="11"/>
        <color rgb="FF000000"/>
        <rFont val="Calibri"/>
      </rPr>
      <t xml:space="preserve">
</t>
    </r>
    <r>
      <rPr>
        <sz val="11"/>
        <color rgb="FF000000"/>
        <rFont val="Calibri"/>
      </rPr>
      <t># ls -lL &lt;keypath&gt;</t>
    </r>
    <r>
      <rPr>
        <sz val="11"/>
        <color rgb="FF000000"/>
        <rFont val="Calibri"/>
      </rPr>
      <t xml:space="preserve">
</t>
    </r>
    <r>
      <rPr>
        <sz val="11"/>
        <color rgb="FF000000"/>
        <rFont val="Calibri"/>
      </rPr>
      <t>If the owner of the file is not root, this is a finding.</t>
    </r>
  </si>
  <si>
    <t>V-22572</t>
  </si>
  <si>
    <r>
      <rPr>
        <sz val="11"/>
        <rFont val="Calibri"/>
      </rPr>
      <t>If the system is using LDAP for authentication or account information, the LDAP TLS key file must be group-owned by root, bin, or sys.</t>
    </r>
  </si>
  <si>
    <r>
      <rPr>
        <sz val="11"/>
        <color rgb="FF000000"/>
        <rFont val="Calibri"/>
      </rPr>
      <t>Change the group ownership of the file.</t>
    </r>
    <r>
      <rPr>
        <sz val="11"/>
        <color rgb="FF000000"/>
        <rFont val="Calibri"/>
      </rPr>
      <t xml:space="preserve">
</t>
    </r>
    <r>
      <rPr>
        <sz val="11"/>
        <color rgb="FF000000"/>
        <rFont val="Calibri"/>
      </rPr>
      <t># chgrp root &lt;keypath&gt;</t>
    </r>
  </si>
  <si>
    <r>
      <rPr>
        <sz val="11"/>
        <color rgb="FF000000"/>
        <rFont val="Calibri"/>
      </rPr>
      <t>Determine the key file.</t>
    </r>
    <r>
      <rPr>
        <sz val="11"/>
        <color rgb="FF000000"/>
        <rFont val="Calibri"/>
      </rPr>
      <t xml:space="preserve">
</t>
    </r>
    <r>
      <rPr>
        <sz val="11"/>
        <color rgb="FF000000"/>
        <rFont val="Calibri"/>
      </rPr>
      <t># grep -i '^tls_key' /etc/ldap.conf</t>
    </r>
    <r>
      <rPr>
        <sz val="11"/>
        <color rgb="FF000000"/>
        <rFont val="Calibri"/>
      </rPr>
      <t xml:space="preserve">
</t>
    </r>
    <r>
      <rPr>
        <sz val="11"/>
        <color rgb="FF000000"/>
        <rFont val="Calibri"/>
      </rPr>
      <t>Check the group ownership.</t>
    </r>
    <r>
      <rPr>
        <sz val="11"/>
        <color rgb="FF000000"/>
        <rFont val="Calibri"/>
      </rPr>
      <t xml:space="preserve">
</t>
    </r>
    <r>
      <rPr>
        <sz val="11"/>
        <color rgb="FF000000"/>
        <rFont val="Calibri"/>
      </rPr>
      <t># ls -lL &lt;keypath&gt;</t>
    </r>
    <r>
      <rPr>
        <sz val="11"/>
        <color rgb="FF000000"/>
        <rFont val="Calibri"/>
      </rPr>
      <t xml:space="preserve">
</t>
    </r>
    <r>
      <rPr>
        <sz val="11"/>
        <color rgb="FF000000"/>
        <rFont val="Calibri"/>
      </rPr>
      <t>If the file is not group owned by root, bin, or sys, this is a finding.</t>
    </r>
  </si>
  <si>
    <t>V-22573</t>
  </si>
  <si>
    <r>
      <rPr>
        <sz val="11"/>
        <rFont val="Calibri"/>
      </rPr>
      <t>If the system is using LDAP for authentication or account information, the LDAP TLS key file must have mode 0600 or less permissive.</t>
    </r>
  </si>
  <si>
    <r>
      <rPr>
        <sz val="11"/>
        <color rgb="FF000000"/>
        <rFont val="Calibri"/>
      </rPr>
      <t>Change the mode of the file.</t>
    </r>
    <r>
      <rPr>
        <sz val="11"/>
        <color rgb="FF000000"/>
        <rFont val="Calibri"/>
      </rPr>
      <t xml:space="preserve">
</t>
    </r>
    <r>
      <rPr>
        <sz val="11"/>
        <color rgb="FF000000"/>
        <rFont val="Calibri"/>
      </rPr>
      <t># chmod 0600 &lt;keypath&gt;</t>
    </r>
  </si>
  <si>
    <r>
      <rPr>
        <sz val="11"/>
        <color rgb="FF000000"/>
        <rFont val="Calibri"/>
      </rPr>
      <t>LDAP can be used to provide user authentication and account information, which are vital to system security.  The LDAP client configuration must be protected from unauthorized modification.</t>
    </r>
    <r>
      <rPr>
        <sz val="11"/>
        <color rgb="FF000000"/>
        <rFont val="Calibri"/>
      </rPr>
      <t xml:space="preserve">
</t>
    </r>
    <r>
      <rPr>
        <sz val="11"/>
        <color rgb="FF000000"/>
        <rFont val="Calibri"/>
      </rPr>
      <t>Note:  Depending on the particular implementation, group and other read permission may be necessary for unprivileged users to successfully resolve account information using LDAP.  This will still be a finding, as these permissions provide users with access to system authenticators.</t>
    </r>
  </si>
  <si>
    <r>
      <rPr>
        <sz val="11"/>
        <color rgb="FF000000"/>
        <rFont val="Calibri"/>
      </rPr>
      <t>Determine the key file.</t>
    </r>
    <r>
      <rPr>
        <sz val="11"/>
        <color rgb="FF000000"/>
        <rFont val="Calibri"/>
      </rPr>
      <t xml:space="preserve">
</t>
    </r>
    <r>
      <rPr>
        <sz val="11"/>
        <color rgb="FF000000"/>
        <rFont val="Calibri"/>
      </rPr>
      <t># grep -i '^tls_key' /etc/ldap.conf</t>
    </r>
    <r>
      <rPr>
        <sz val="11"/>
        <color rgb="FF000000"/>
        <rFont val="Calibri"/>
      </rPr>
      <t xml:space="preserve">
</t>
    </r>
    <r>
      <rPr>
        <sz val="11"/>
        <color rgb="FF000000"/>
        <rFont val="Calibri"/>
      </rPr>
      <t>Check the permissions.</t>
    </r>
    <r>
      <rPr>
        <sz val="11"/>
        <color rgb="FF000000"/>
        <rFont val="Calibri"/>
      </rPr>
      <t xml:space="preserve">
</t>
    </r>
    <r>
      <rPr>
        <sz val="11"/>
        <color rgb="FF000000"/>
        <rFont val="Calibri"/>
      </rPr>
      <t># ls -lL &lt;keypath&gt;</t>
    </r>
    <r>
      <rPr>
        <sz val="11"/>
        <color rgb="FF000000"/>
        <rFont val="Calibri"/>
      </rPr>
      <t xml:space="preserve">
</t>
    </r>
    <r>
      <rPr>
        <sz val="11"/>
        <color rgb="FF000000"/>
        <rFont val="Calibri"/>
      </rPr>
      <t>If the mode of the file is more permissive than 0600, this is a finding.</t>
    </r>
  </si>
  <si>
    <t>V-22574</t>
  </si>
  <si>
    <r>
      <rPr>
        <sz val="11"/>
        <rFont val="Calibri"/>
      </rPr>
      <t>If the system is using LDAP for authentication or account information, the LDAP TLS key file must not have an extended ACL.</t>
    </r>
  </si>
  <si>
    <r>
      <rPr>
        <sz val="11"/>
        <color rgb="FF000000"/>
        <rFont val="Calibri"/>
      </rPr>
      <t>Remove the extended ACL from the key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For each key file found remove all extended permissions.</t>
    </r>
    <r>
      <rPr>
        <sz val="11"/>
        <color rgb="FF000000"/>
        <rFont val="Calibri"/>
      </rPr>
      <t xml:space="preserve">
</t>
    </r>
    <r>
      <rPr>
        <sz val="11"/>
        <color rgb="FF000000"/>
        <rFont val="Calibri"/>
      </rPr>
      <t># setfacl --remove-all &lt;keypath&gt;</t>
    </r>
  </si>
  <si>
    <r>
      <rPr>
        <sz val="11"/>
        <color rgb="FF000000"/>
        <rFont val="Calibri"/>
      </rPr>
      <t>Determine the key file.</t>
    </r>
    <r>
      <rPr>
        <sz val="11"/>
        <color rgb="FF000000"/>
        <rFont val="Calibri"/>
      </rPr>
      <t xml:space="preserve">
</t>
    </r>
    <r>
      <rPr>
        <sz val="11"/>
        <color rgb="FF000000"/>
        <rFont val="Calibri"/>
      </rPr>
      <t># grep -i '^tls_key' /etc/ldap.conf</t>
    </r>
    <r>
      <rPr>
        <sz val="11"/>
        <color rgb="FF000000"/>
        <rFont val="Calibri"/>
      </rPr>
      <t xml:space="preserve">
</t>
    </r>
    <r>
      <rPr>
        <sz val="11"/>
        <color rgb="FF000000"/>
        <rFont val="Calibri"/>
      </rPr>
      <t>Check the permissions.</t>
    </r>
    <r>
      <rPr>
        <sz val="11"/>
        <color rgb="FF000000"/>
        <rFont val="Calibri"/>
      </rPr>
      <t xml:space="preserve">
</t>
    </r>
    <r>
      <rPr>
        <sz val="11"/>
        <color rgb="FF000000"/>
        <rFont val="Calibri"/>
      </rPr>
      <t># ls -lL &lt;keypath&gt;</t>
    </r>
    <r>
      <rPr>
        <sz val="11"/>
        <color rgb="FF000000"/>
        <rFont val="Calibri"/>
      </rPr>
      <t xml:space="preserve">
</t>
    </r>
    <r>
      <rPr>
        <sz val="11"/>
        <color rgb="FF000000"/>
        <rFont val="Calibri"/>
      </rPr>
      <t>If the permissions of the file contains a '+', an extended ACL is present. If the file has an extended ACL and it has not been documented with the IAO, this is a finding.</t>
    </r>
  </si>
  <si>
    <t>V-22576</t>
  </si>
  <si>
    <r>
      <rPr>
        <sz val="11"/>
        <rFont val="Calibri"/>
      </rPr>
      <t>The system must use available memory address randomization techniques.</t>
    </r>
  </si>
  <si>
    <r>
      <rPr>
        <sz val="11"/>
        <color rgb="FF000000"/>
        <rFont val="Calibri"/>
      </rPr>
      <t>Edit the kernel boot parameters, or "/etc/sysctl.conf", and set exec-shield to "1". Reboot the system.</t>
    </r>
  </si>
  <si>
    <r>
      <rPr>
        <sz val="11"/>
        <color rgb="FF000000"/>
        <rFont val="Calibri"/>
      </rPr>
      <t>Successful exploitation of buffer overflow vulnerabilities relies in some measure to having a predictable address structure of the executing program. Address randomization techniques reduce the probability of a successful exploit.</t>
    </r>
  </si>
  <si>
    <r>
      <rPr>
        <sz val="11"/>
        <color rgb="FF000000"/>
        <rFont val="Calibri"/>
      </rPr>
      <t>Verify exec-shield is enabled if present.</t>
    </r>
    <r>
      <rPr>
        <sz val="11"/>
        <color rgb="FF000000"/>
        <rFont val="Calibri"/>
      </rPr>
      <t xml:space="preserve">
</t>
    </r>
    <r>
      <rPr>
        <sz val="11"/>
        <color rgb="FF000000"/>
        <rFont val="Calibri"/>
      </rPr>
      <t># cat /proc/sys/kernel/exec-shield</t>
    </r>
    <r>
      <rPr>
        <sz val="11"/>
        <color rgb="FF000000"/>
        <rFont val="Calibri"/>
      </rPr>
      <t xml:space="preserve">
</t>
    </r>
    <r>
      <rPr>
        <sz val="11"/>
        <color rgb="FF000000"/>
        <rFont val="Calibri"/>
      </rPr>
      <t>If the file is present and contains a value of "0", this is a finding.</t>
    </r>
  </si>
  <si>
    <t>V-22577</t>
  </si>
  <si>
    <r>
      <rPr>
        <sz val="11"/>
        <rFont val="Calibri"/>
      </rPr>
      <t>Automated file system mounting tools must not be enabled unless needed.</t>
    </r>
  </si>
  <si>
    <r>
      <rPr>
        <sz val="11"/>
        <color rgb="FF000000"/>
        <rFont val="Calibri"/>
      </rPr>
      <t>Stop and disable the autofs service.</t>
    </r>
    <r>
      <rPr>
        <sz val="11"/>
        <color rgb="FF000000"/>
        <rFont val="Calibri"/>
      </rPr>
      <t xml:space="preserve">
</t>
    </r>
    <r>
      <rPr>
        <sz val="11"/>
        <color rgb="FF000000"/>
        <rFont val="Calibri"/>
      </rPr>
      <t># service autofs stop</t>
    </r>
    <r>
      <rPr>
        <sz val="11"/>
        <color rgb="FF000000"/>
        <rFont val="Calibri"/>
      </rPr>
      <t xml:space="preserve">
</t>
    </r>
    <r>
      <rPr>
        <sz val="11"/>
        <color rgb="FF000000"/>
        <rFont val="Calibri"/>
      </rPr>
      <t># chkconfig autofs off</t>
    </r>
  </si>
  <si>
    <r>
      <rPr>
        <sz val="11"/>
        <color rgb="FF000000"/>
        <rFont val="Calibri"/>
      </rPr>
      <t>Automated file system mounting tools may provide unprivileged users with the ability to access local media and network shares.  If this access is not necessary for the system's operation, it must be disabled to reduce the risk of unauthorized access to these resources.</t>
    </r>
  </si>
  <si>
    <r>
      <rPr>
        <sz val="11"/>
        <color rgb="FF000000"/>
        <rFont val="Calibri"/>
      </rPr>
      <t>If the autofs service is needed, this vulnerability is not applicable.</t>
    </r>
    <r>
      <rPr>
        <sz val="11"/>
        <color rgb="FF000000"/>
        <rFont val="Calibri"/>
      </rPr>
      <t xml:space="preserve">
</t>
    </r>
    <r>
      <rPr>
        <sz val="11"/>
        <color rgb="FF000000"/>
        <rFont val="Calibri"/>
      </rPr>
      <t>Check if the autofs service is running.</t>
    </r>
    <r>
      <rPr>
        <sz val="11"/>
        <color rgb="FF000000"/>
        <rFont val="Calibri"/>
      </rPr>
      <t xml:space="preserve">
</t>
    </r>
    <r>
      <rPr>
        <sz val="11"/>
        <color rgb="FF000000"/>
        <rFont val="Calibri"/>
      </rPr>
      <t># service autofs status</t>
    </r>
    <r>
      <rPr>
        <sz val="11"/>
        <color rgb="FF000000"/>
        <rFont val="Calibri"/>
      </rPr>
      <t xml:space="preserve">
</t>
    </r>
    <r>
      <rPr>
        <sz val="11"/>
        <color rgb="FF000000"/>
        <rFont val="Calibri"/>
      </rPr>
      <t>If the service is running, this is a finding.</t>
    </r>
  </si>
  <si>
    <t>V-22578</t>
  </si>
  <si>
    <r>
      <rPr>
        <sz val="11"/>
        <rFont val="Calibri"/>
      </rPr>
      <t>The system must have USB disabled unless needed.</t>
    </r>
  </si>
  <si>
    <r>
      <rPr>
        <sz val="11"/>
        <color rgb="FF000000"/>
        <rFont val="Calibri"/>
      </rPr>
      <t>Edit the grub bootloader file "/boot/grub/grub.conf" or "/boot/grub/menu.lst" by appending the "nousb" parameter to the kernel boot line.</t>
    </r>
  </si>
  <si>
    <r>
      <rPr>
        <sz val="11"/>
        <color rgb="FF000000"/>
        <rFont val="Calibri"/>
      </rPr>
      <t>USB is a common computer peripheral interface. USB devices may include storage devices with the potential to install malicious software on a system or exfiltrate data.</t>
    </r>
  </si>
  <si>
    <r>
      <rPr>
        <sz val="11"/>
        <color rgb="FF000000"/>
        <rFont val="Calibri"/>
      </rPr>
      <t>If the system needs USB, this vulnerability is not applicable.</t>
    </r>
    <r>
      <rPr>
        <sz val="11"/>
        <color rgb="FF000000"/>
        <rFont val="Calibri"/>
      </rPr>
      <t xml:space="preserve">
</t>
    </r>
    <r>
      <rPr>
        <sz val="11"/>
        <color rgb="FF000000"/>
        <rFont val="Calibri"/>
      </rPr>
      <t>Check if the directory "/proc/bus/usb" exists. If so, this is a finding.</t>
    </r>
  </si>
  <si>
    <t>V-22579</t>
  </si>
  <si>
    <r>
      <rPr>
        <sz val="11"/>
        <rFont val="Calibri"/>
      </rPr>
      <t>The system must have USB Mass Storage disabled unless needed.</t>
    </r>
  </si>
  <si>
    <r>
      <rPr>
        <sz val="11"/>
        <color rgb="FF000000"/>
        <rFont val="Calibri"/>
      </rPr>
      <t>Prevent the usb-storage module from loading.</t>
    </r>
    <r>
      <rPr>
        <sz val="11"/>
        <color rgb="FF000000"/>
        <rFont val="Calibri"/>
      </rPr>
      <t xml:space="preserve">
</t>
    </r>
    <r>
      <rPr>
        <sz val="11"/>
        <color rgb="FF000000"/>
        <rFont val="Calibri"/>
      </rPr>
      <t># echo 'install usb-storage /bin/true' &gt;&gt; /etc/modprobe.conf</t>
    </r>
  </si>
  <si>
    <r>
      <rPr>
        <sz val="11"/>
        <color rgb="FF000000"/>
        <rFont val="Calibri"/>
      </rPr>
      <t>USB is a common computer peripheral interface. USB devices may include storage devices with the potential to install malicious software on a system or exfiltrate data</t>
    </r>
  </si>
  <si>
    <r>
      <rPr>
        <sz val="11"/>
        <color rgb="FF000000"/>
        <rFont val="Calibri"/>
      </rPr>
      <t>If the system needs USB storage, this vulnerability is not applicable.</t>
    </r>
    <r>
      <rPr>
        <sz val="11"/>
        <color rgb="FF000000"/>
        <rFont val="Calibri"/>
      </rPr>
      <t xml:space="preserve">
</t>
    </r>
    <r>
      <rPr>
        <sz val="11"/>
        <color rgb="FF000000"/>
        <rFont val="Calibri"/>
      </rPr>
      <t>Check if usb-storage is prevented from loading.</t>
    </r>
    <r>
      <rPr>
        <sz val="11"/>
        <color rgb="FF000000"/>
        <rFont val="Calibri"/>
      </rPr>
      <t xml:space="preserve">
</t>
    </r>
    <r>
      <rPr>
        <sz val="11"/>
        <color rgb="FF000000"/>
        <rFont val="Calibri"/>
      </rPr>
      <t># grep 'install usb-storage /bin/true' /etc/modprobe.conf /etc/modprobe.d/*</t>
    </r>
    <r>
      <rPr>
        <sz val="11"/>
        <color rgb="FF000000"/>
        <rFont val="Calibri"/>
      </rPr>
      <t xml:space="preserve">
</t>
    </r>
    <r>
      <rPr>
        <sz val="11"/>
        <color rgb="FF000000"/>
        <rFont val="Calibri"/>
      </rPr>
      <t>If no results are returned, this is a finding.</t>
    </r>
  </si>
  <si>
    <t>V-22580</t>
  </si>
  <si>
    <r>
      <rPr>
        <sz val="11"/>
        <rFont val="Calibri"/>
      </rPr>
      <t>The system must have IEEE 1394 (Firewire) disabled unless needed.</t>
    </r>
  </si>
  <si>
    <r>
      <rPr>
        <sz val="11"/>
        <color rgb="FF000000"/>
        <rFont val="Calibri"/>
      </rPr>
      <t>Prevent the system from loading the firewire module.</t>
    </r>
    <r>
      <rPr>
        <sz val="11"/>
        <color rgb="FF000000"/>
        <rFont val="Calibri"/>
      </rPr>
      <t xml:space="preserve">
</t>
    </r>
    <r>
      <rPr>
        <sz val="11"/>
        <color rgb="FF000000"/>
        <rFont val="Calibri"/>
      </rPr>
      <t># echo 'install ieee1394 /bin/true' &gt;&gt; /etc/modprobe.conf</t>
    </r>
  </si>
  <si>
    <r>
      <rPr>
        <sz val="11"/>
        <color rgb="FF000000"/>
        <rFont val="Calibri"/>
      </rPr>
      <t>Firewire is a common computer peripheral interface. Firewire devices may include storage devices with the potential to install malicious software on a system or exfiltrate data.</t>
    </r>
  </si>
  <si>
    <r>
      <rPr>
        <sz val="11"/>
        <color rgb="FF000000"/>
        <rFont val="Calibri"/>
      </rPr>
      <t>If the system needs IEEE 1394 (Firewire), this is not applicable.</t>
    </r>
    <r>
      <rPr>
        <sz val="11"/>
        <color rgb="FF000000"/>
        <rFont val="Calibri"/>
      </rPr>
      <t xml:space="preserve">
</t>
    </r>
    <r>
      <rPr>
        <sz val="11"/>
        <color rgb="FF000000"/>
        <rFont val="Calibri"/>
      </rPr>
      <t>Check if the firewire module is not disabled.</t>
    </r>
    <r>
      <rPr>
        <sz val="11"/>
        <color rgb="FF000000"/>
        <rFont val="Calibri"/>
      </rPr>
      <t xml:space="preserve">
</t>
    </r>
    <r>
      <rPr>
        <sz val="11"/>
        <color rgb="FF000000"/>
        <rFont val="Calibri"/>
      </rPr>
      <t># grep 'install ieee1394 /bin/true' /etc/modprobe.conf /etc/modprobe.d/*</t>
    </r>
    <r>
      <rPr>
        <sz val="11"/>
        <color rgb="FF000000"/>
        <rFont val="Calibri"/>
      </rPr>
      <t xml:space="preserve">
</t>
    </r>
    <r>
      <rPr>
        <sz val="11"/>
        <color rgb="FF000000"/>
        <rFont val="Calibri"/>
      </rPr>
      <t>If no results are returned, this is a finding.</t>
    </r>
  </si>
  <si>
    <t>V-22582</t>
  </si>
  <si>
    <r>
      <rPr>
        <sz val="11"/>
        <rFont val="Calibri"/>
      </rPr>
      <t>The system must employ a local firewall.</t>
    </r>
  </si>
  <si>
    <r>
      <rPr>
        <sz val="11"/>
        <color rgb="FF000000"/>
        <rFont val="Calibri"/>
      </rPr>
      <t>Enable the system's local firewall.</t>
    </r>
    <r>
      <rPr>
        <sz val="11"/>
        <color rgb="FF000000"/>
        <rFont val="Calibri"/>
      </rPr>
      <t xml:space="preserve">
</t>
    </r>
    <r>
      <rPr>
        <sz val="11"/>
        <color rgb="FF000000"/>
        <rFont val="Calibri"/>
      </rPr>
      <t># chkconfig iptables on</t>
    </r>
    <r>
      <rPr>
        <sz val="11"/>
        <color rgb="FF000000"/>
        <rFont val="Calibri"/>
      </rPr>
      <t xml:space="preserve">
</t>
    </r>
    <r>
      <rPr>
        <sz val="11"/>
        <color rgb="FF000000"/>
        <rFont val="Calibri"/>
      </rPr>
      <t># service iptables start</t>
    </r>
  </si>
  <si>
    <r>
      <rPr>
        <sz val="11"/>
        <color rgb="FF000000"/>
        <rFont val="Calibri"/>
      </rPr>
      <t>A local firewall protects the system from exposing unnecessary or undocumented network services to the local enclave.  If a system within the enclave is compromised, firewall protection on an individual system continues to protect it from attack.</t>
    </r>
  </si>
  <si>
    <r>
      <rPr>
        <sz val="11"/>
        <color rgb="FF000000"/>
        <rFont val="Calibri"/>
      </rPr>
      <t>Determine if the system is using a local firewall.</t>
    </r>
    <r>
      <rPr>
        <sz val="11"/>
        <color rgb="FF000000"/>
        <rFont val="Calibri"/>
      </rPr>
      <t xml:space="preserve">
</t>
    </r>
    <r>
      <rPr>
        <sz val="11"/>
        <color rgb="FF000000"/>
        <rFont val="Calibri"/>
      </rPr>
      <t># chkconfig --list iptables</t>
    </r>
    <r>
      <rPr>
        <sz val="11"/>
        <color rgb="FF000000"/>
        <rFont val="Calibri"/>
      </rPr>
      <t xml:space="preserve">
</t>
    </r>
    <r>
      <rPr>
        <sz val="11"/>
        <color rgb="FF000000"/>
        <rFont val="Calibri"/>
      </rPr>
      <t>If the service is not "on" in the standard runlevel (ordinarily 3 or 5), this is a finding.</t>
    </r>
  </si>
  <si>
    <t>V-22583</t>
  </si>
  <si>
    <r>
      <rPr>
        <sz val="11"/>
        <rFont val="Calibri"/>
      </rPr>
      <t>The system</t>
    </r>
    <r>
      <rPr>
        <sz val="11"/>
        <color rgb="FF000000"/>
        <rFont val="Calibri"/>
      </rPr>
      <t>'</t>
    </r>
    <r>
      <rPr>
        <sz val="11"/>
        <color rgb="FF000000"/>
        <rFont val="Calibri"/>
      </rPr>
      <t>s local firewall must implement a deny-all, allow-by-exception policy.</t>
    </r>
  </si>
  <si>
    <r>
      <rPr>
        <sz val="11"/>
        <color rgb="FF000000"/>
        <rFont val="Calibri"/>
      </rPr>
      <t>Edit "/etc/sysconfig/iptables" and add a default deny rule.</t>
    </r>
    <r>
      <rPr>
        <sz val="11"/>
        <color rgb="FF000000"/>
        <rFont val="Calibri"/>
      </rPr>
      <t xml:space="preserve">
</t>
    </r>
    <r>
      <rPr>
        <sz val="11"/>
        <color rgb="FF000000"/>
        <rFont val="Calibri"/>
      </rPr>
      <t>An example of a default deny rule:</t>
    </r>
    <r>
      <rPr>
        <sz val="11"/>
        <color rgb="FF000000"/>
        <rFont val="Calibri"/>
      </rPr>
      <t xml:space="preserve">
</t>
    </r>
    <r>
      <rPr>
        <sz val="11"/>
        <color rgb="FF000000"/>
        <rFont val="Calibri"/>
      </rPr>
      <t>-A RH-Firewall-1-INPUT -j REJECT --reject-with icmp-host-prohibited</t>
    </r>
    <r>
      <rPr>
        <sz val="11"/>
        <color rgb="FF000000"/>
        <rFont val="Calibri"/>
      </rPr>
      <t xml:space="preserve">
</t>
    </r>
    <r>
      <rPr>
        <sz val="11"/>
        <color rgb="FF000000"/>
        <rFont val="Calibri"/>
      </rPr>
      <t>Restart the iptable service.</t>
    </r>
    <r>
      <rPr>
        <sz val="11"/>
        <color rgb="FF000000"/>
        <rFont val="Calibri"/>
      </rPr>
      <t xml:space="preserve">
</t>
    </r>
    <r>
      <rPr>
        <sz val="11"/>
        <color rgb="FF000000"/>
        <rFont val="Calibri"/>
      </rPr>
      <t># service iptables restart</t>
    </r>
  </si>
  <si>
    <r>
      <rPr>
        <sz val="11"/>
        <color rgb="FF000000"/>
        <rFont val="Calibri"/>
      </rPr>
      <t>Check the firewall rules for a default deny rule.</t>
    </r>
    <r>
      <rPr>
        <sz val="11"/>
        <color rgb="FF000000"/>
        <rFont val="Calibri"/>
      </rPr>
      <t xml:space="preserve">
</t>
    </r>
    <r>
      <rPr>
        <sz val="11"/>
        <color rgb="FF000000"/>
        <rFont val="Calibri"/>
      </rPr>
      <t># iptables --list</t>
    </r>
    <r>
      <rPr>
        <sz val="11"/>
        <color rgb="FF000000"/>
        <rFont val="Calibri"/>
      </rPr>
      <t xml:space="preserve">
</t>
    </r>
    <r>
      <rPr>
        <sz val="11"/>
        <color rgb="FF000000"/>
        <rFont val="Calibri"/>
      </rPr>
      <t>Example of a rule meeting this criteria:</t>
    </r>
    <r>
      <rPr>
        <sz val="11"/>
        <color rgb="FF000000"/>
        <rFont val="Calibri"/>
      </rPr>
      <t xml:space="preserve">
</t>
    </r>
    <r>
      <rPr>
        <sz val="11"/>
        <color rgb="FF000000"/>
        <rFont val="Calibri"/>
      </rPr>
      <t>REJECT    all  --  anywhere          anywhere         reject-with icmp-host-prohibited</t>
    </r>
    <r>
      <rPr>
        <sz val="11"/>
        <color rgb="FF000000"/>
        <rFont val="Calibri"/>
      </rPr>
      <t xml:space="preserve">
</t>
    </r>
    <r>
      <rPr>
        <sz val="11"/>
        <color rgb="FF000000"/>
        <rFont val="Calibri"/>
      </rPr>
      <t>A rule using DROP is also acceptable.  The default rule should be the last rule of a table and match all traffic.</t>
    </r>
    <r>
      <rPr>
        <sz val="11"/>
        <color rgb="FF000000"/>
        <rFont val="Calibri"/>
      </rPr>
      <t xml:space="preserve">
</t>
    </r>
    <r>
      <rPr>
        <sz val="11"/>
        <color rgb="FF000000"/>
        <rFont val="Calibri"/>
      </rPr>
      <t>If there is no default deny rule, this is a finding.</t>
    </r>
  </si>
  <si>
    <t>V-22584</t>
  </si>
  <si>
    <r>
      <rPr>
        <sz val="11"/>
        <rFont val="Calibri"/>
      </rPr>
      <t>The system must use a Linux Security Module configured to limit the privileges of system services.</t>
    </r>
  </si>
  <si>
    <r>
      <rPr>
        <sz val="11"/>
        <color rgb="FF000000"/>
        <rFont val="Calibri"/>
      </rPr>
      <t>Enable one of the SELinux policies.</t>
    </r>
    <r>
      <rPr>
        <sz val="11"/>
        <color rgb="FF000000"/>
        <rFont val="Calibri"/>
      </rPr>
      <t xml:space="preserve">
</t>
    </r>
    <r>
      <rPr>
        <sz val="11"/>
        <color rgb="FF000000"/>
        <rFont val="Calibri"/>
      </rPr>
      <t>Edit /etc/sysconfig/selinux and set the value of the SELINUX option to "enforcing" and SELINUXTYPE to "targeted" or "strict".</t>
    </r>
    <r>
      <rPr>
        <sz val="11"/>
        <color rgb="FF000000"/>
        <rFont val="Calibri"/>
      </rPr>
      <t xml:space="preserve">
</t>
    </r>
    <r>
      <rPr>
        <sz val="11"/>
        <color rgb="FF000000"/>
        <rFont val="Calibri"/>
      </rPr>
      <t>Restart the system.</t>
    </r>
  </si>
  <si>
    <r>
      <rPr>
        <sz val="11"/>
        <color rgb="FF000000"/>
        <rFont val="Calibri"/>
      </rPr>
      <t>Linux Security Modules such as SELinux and AppArmor can be used to provide protection from software exploits by explicitly defining the privileges permitted to each software package.</t>
    </r>
  </si>
  <si>
    <r>
      <rPr>
        <sz val="11"/>
        <color rgb="FF000000"/>
        <rFont val="Calibri"/>
      </rPr>
      <t>Check if SELinux is enabled with at least a "targeted" policy.</t>
    </r>
    <r>
      <rPr>
        <sz val="11"/>
        <color rgb="FF000000"/>
        <rFont val="Calibri"/>
      </rPr>
      <t xml:space="preserve">
</t>
    </r>
    <r>
      <rPr>
        <sz val="11"/>
        <color rgb="FF000000"/>
        <rFont val="Calibri"/>
      </rPr>
      <t># grep ^SELINUX /etc/sysconfig/selinux</t>
    </r>
    <r>
      <rPr>
        <sz val="11"/>
        <color rgb="FF000000"/>
        <rFont val="Calibri"/>
      </rPr>
      <t xml:space="preserve">
</t>
    </r>
    <r>
      <rPr>
        <sz val="11"/>
        <color rgb="FF000000"/>
        <rFont val="Calibri"/>
      </rPr>
      <t>If the SELINUX option is not set to "enforcing", this is a finding.</t>
    </r>
    <r>
      <rPr>
        <sz val="11"/>
        <color rgb="FF000000"/>
        <rFont val="Calibri"/>
      </rPr>
      <t xml:space="preserve">
</t>
    </r>
    <r>
      <rPr>
        <sz val="11"/>
        <color rgb="FF000000"/>
        <rFont val="Calibri"/>
      </rPr>
      <t>If the SELINUXTYPE option is not set to "targeted" or "strict", this is a finding.</t>
    </r>
    <r>
      <rPr>
        <sz val="11"/>
        <color rgb="FF000000"/>
        <rFont val="Calibri"/>
      </rPr>
      <t xml:space="preserve">
</t>
    </r>
    <r>
      <rPr>
        <sz val="11"/>
        <color rgb="FF000000"/>
        <rFont val="Calibri"/>
      </rPr>
      <t>If the use of the system is incompatible with the confines of SELinux this rule may be waived.</t>
    </r>
  </si>
  <si>
    <t>V-22585</t>
  </si>
  <si>
    <r>
      <rPr>
        <sz val="11"/>
        <rFont val="Calibri"/>
      </rPr>
      <t>The system</t>
    </r>
    <r>
      <rPr>
        <sz val="11"/>
        <color rgb="FF000000"/>
        <rFont val="Calibri"/>
      </rPr>
      <t>'</t>
    </r>
    <r>
      <rPr>
        <sz val="11"/>
        <color rgb="FF000000"/>
        <rFont val="Calibri"/>
      </rPr>
      <t>s boot loader configuration file(s) must not have extended ACLs.</t>
    </r>
  </si>
  <si>
    <r>
      <rPr>
        <sz val="11"/>
        <color rgb="FF000000"/>
        <rFont val="Calibri"/>
      </rPr>
      <t>Remove the extended ACL from the file.</t>
    </r>
    <r>
      <rPr>
        <sz val="11"/>
        <color rgb="FF000000"/>
        <rFont val="Calibri"/>
      </rPr>
      <t xml:space="preserve">
</t>
    </r>
    <r>
      <rPr>
        <sz val="11"/>
        <color rgb="FF000000"/>
        <rFont val="Calibri"/>
      </rPr>
      <t># setfacl --remove-all /etc/grub.conf</t>
    </r>
  </si>
  <si>
    <r>
      <rPr>
        <sz val="11"/>
        <color rgb="FF000000"/>
        <rFont val="Calibri"/>
      </rPr>
      <t>File system extended ACLs provide access to files beyond what is allowed by the mode numbers of the files.  If extended ACLs are present on the system's boot loader configuration file(s), these files may be vulnerable to unauthorized access or modification, which could compromise the system's boot process.</t>
    </r>
  </si>
  <si>
    <r>
      <rPr>
        <sz val="11"/>
        <color rgb="FF000000"/>
        <rFont val="Calibri"/>
      </rPr>
      <t>Check the permissions of the file.</t>
    </r>
    <r>
      <rPr>
        <sz val="11"/>
        <color rgb="FF000000"/>
        <rFont val="Calibri"/>
      </rPr>
      <t xml:space="preserve">
</t>
    </r>
    <r>
      <rPr>
        <sz val="11"/>
        <color rgb="FF000000"/>
        <rFont val="Calibri"/>
      </rPr>
      <t># ls -lL /boot/grub/grub.conf</t>
    </r>
    <r>
      <rPr>
        <sz val="11"/>
        <color rgb="FF000000"/>
        <rFont val="Calibri"/>
      </rPr>
      <t xml:space="preserve">
</t>
    </r>
    <r>
      <rPr>
        <sz val="11"/>
        <color rgb="FF000000"/>
        <rFont val="Calibri"/>
      </rPr>
      <t>If the permissions of the file or directory contains a '+', an extended ACL is present. This is a finding.</t>
    </r>
  </si>
  <si>
    <t>V-22586</t>
  </si>
  <si>
    <r>
      <rPr>
        <sz val="11"/>
        <rFont val="Calibri"/>
      </rPr>
      <t>The system</t>
    </r>
    <r>
      <rPr>
        <sz val="11"/>
        <color rgb="FF000000"/>
        <rFont val="Calibri"/>
      </rPr>
      <t>'</t>
    </r>
    <r>
      <rPr>
        <sz val="11"/>
        <color rgb="FF000000"/>
        <rFont val="Calibri"/>
      </rPr>
      <t>s boot loader configuration files must be owned by root.</t>
    </r>
  </si>
  <si>
    <r>
      <rPr>
        <sz val="11"/>
        <color rgb="FF000000"/>
        <rFont val="Calibri"/>
      </rPr>
      <t>Change the ownership of the file.</t>
    </r>
    <r>
      <rPr>
        <sz val="11"/>
        <color rgb="FF000000"/>
        <rFont val="Calibri"/>
      </rPr>
      <t xml:space="preserve">
</t>
    </r>
    <r>
      <rPr>
        <sz val="11"/>
        <color rgb="FF000000"/>
        <rFont val="Calibri"/>
      </rPr>
      <t># chown root /boot/grub/grub.conf</t>
    </r>
  </si>
  <si>
    <r>
      <rPr>
        <sz val="11"/>
        <color rgb="FF000000"/>
        <rFont val="Calibri"/>
      </rPr>
      <t>The system's boot loader configuration files are critical to the integrity of the system and must be protected.  Unauthorized modification of these files resulting from improper ownership could compromise the system's boot loader configuration.</t>
    </r>
  </si>
  <si>
    <r>
      <rPr>
        <sz val="11"/>
        <color rgb="FF000000"/>
        <rFont val="Calibri"/>
      </rPr>
      <t>Check the ownership of the file.</t>
    </r>
    <r>
      <rPr>
        <sz val="11"/>
        <color rgb="FF000000"/>
        <rFont val="Calibri"/>
      </rPr>
      <t xml:space="preserve">
</t>
    </r>
    <r>
      <rPr>
        <sz val="11"/>
        <color rgb="FF000000"/>
        <rFont val="Calibri"/>
      </rPr>
      <t># ls -lLd /boot/grub/grub.conf</t>
    </r>
    <r>
      <rPr>
        <sz val="11"/>
        <color rgb="FF000000"/>
        <rFont val="Calibri"/>
      </rPr>
      <t xml:space="preserve">
</t>
    </r>
    <r>
      <rPr>
        <sz val="11"/>
        <color rgb="FF000000"/>
        <rFont val="Calibri"/>
      </rPr>
      <t>If the owner of the file is not root, this is a finding.</t>
    </r>
  </si>
  <si>
    <t>V-22587</t>
  </si>
  <si>
    <r>
      <rPr>
        <sz val="11"/>
        <rFont val="Calibri"/>
      </rPr>
      <t>The system</t>
    </r>
    <r>
      <rPr>
        <sz val="11"/>
        <color rgb="FF000000"/>
        <rFont val="Calibri"/>
      </rPr>
      <t>'</t>
    </r>
    <r>
      <rPr>
        <sz val="11"/>
        <color rgb="FF000000"/>
        <rFont val="Calibri"/>
      </rPr>
      <t>s boot loader configuration file(s) must be group-owned by root, bin, sys, or system.</t>
    </r>
  </si>
  <si>
    <r>
      <rPr>
        <sz val="11"/>
        <color rgb="FF000000"/>
        <rFont val="Calibri"/>
      </rPr>
      <t>Change the group ownership of the file.</t>
    </r>
    <r>
      <rPr>
        <sz val="11"/>
        <color rgb="FF000000"/>
        <rFont val="Calibri"/>
      </rPr>
      <t xml:space="preserve">
</t>
    </r>
    <r>
      <rPr>
        <sz val="11"/>
        <color rgb="FF000000"/>
        <rFont val="Calibri"/>
      </rPr>
      <t># chgrp root /boot/grub/grub.conf</t>
    </r>
  </si>
  <si>
    <r>
      <rPr>
        <sz val="11"/>
        <color rgb="FF000000"/>
        <rFont val="Calibri"/>
      </rPr>
      <t>The system's boot loader configuration files are critical to the integrity of the system and must be protected.  Unauthorized modifications resulting from improper group ownership may compromise the boot loader configuration.</t>
    </r>
  </si>
  <si>
    <r>
      <rPr>
        <sz val="11"/>
        <color rgb="FF000000"/>
        <rFont val="Calibri"/>
      </rPr>
      <t>Check the group ownership of the file.</t>
    </r>
    <r>
      <rPr>
        <sz val="11"/>
        <color rgb="FF000000"/>
        <rFont val="Calibri"/>
      </rPr>
      <t xml:space="preserve">
</t>
    </r>
    <r>
      <rPr>
        <sz val="11"/>
        <color rgb="FF000000"/>
        <rFont val="Calibri"/>
      </rPr>
      <t># ls -lLd /boot/grub/grub.conf</t>
    </r>
    <r>
      <rPr>
        <sz val="11"/>
        <color rgb="FF000000"/>
        <rFont val="Calibri"/>
      </rPr>
      <t xml:space="preserve">
</t>
    </r>
    <r>
      <rPr>
        <sz val="11"/>
        <color rgb="FF000000"/>
        <rFont val="Calibri"/>
      </rPr>
      <t>If the group-owner of the file is not root, bin, sys, or system this is a finding.</t>
    </r>
  </si>
  <si>
    <t>V-22588</t>
  </si>
  <si>
    <r>
      <rPr>
        <sz val="11"/>
        <rFont val="Calibri"/>
      </rPr>
      <t>The system package management tool must cryptographically verify the authenticity of software packages during installation.</t>
    </r>
  </si>
  <si>
    <r>
      <rPr>
        <sz val="11"/>
        <color rgb="FF000000"/>
        <rFont val="Calibri"/>
      </rPr>
      <t>Edit the YUM configuration containing "gpgcheck=0" and set the value to "1".</t>
    </r>
  </si>
  <si>
    <r>
      <rPr>
        <sz val="11"/>
        <color rgb="FF000000"/>
        <rFont val="Calibri"/>
      </rPr>
      <t>To prevent the installation of software from unauthorized sources, the system package management tool must use cryptographic algorithms to verify the packages are authentic.</t>
    </r>
  </si>
  <si>
    <r>
      <rPr>
        <sz val="11"/>
        <color rgb="FF000000"/>
        <rFont val="Calibri"/>
      </rPr>
      <t>Verify YUM signature validation is not disabled.</t>
    </r>
    <r>
      <rPr>
        <sz val="11"/>
        <color rgb="FF000000"/>
        <rFont val="Calibri"/>
      </rPr>
      <t xml:space="preserve">
</t>
    </r>
    <r>
      <rPr>
        <sz val="11"/>
        <color rgb="FF000000"/>
        <rFont val="Calibri"/>
      </rPr>
      <t># grep gpgcheck /etc/yum.conf /etc/yum.repos.d/*</t>
    </r>
    <r>
      <rPr>
        <sz val="11"/>
        <color rgb="FF000000"/>
        <rFont val="Calibri"/>
      </rPr>
      <t xml:space="preserve">
</t>
    </r>
    <r>
      <rPr>
        <sz val="11"/>
        <color rgb="FF000000"/>
        <rFont val="Calibri"/>
      </rPr>
      <t>If no results are returned, or the returned “gpgcheck” settings are not equal to “1”, this is a finding.</t>
    </r>
  </si>
  <si>
    <t>V-22589</t>
  </si>
  <si>
    <r>
      <rPr>
        <sz val="11"/>
        <rFont val="Calibri"/>
      </rPr>
      <t>The system package management tool must not automatically obtain updates.</t>
    </r>
  </si>
  <si>
    <r>
      <rPr>
        <sz val="11"/>
        <color rgb="FF000000"/>
        <rFont val="Calibri"/>
      </rPr>
      <t>Disable the yum service.</t>
    </r>
    <r>
      <rPr>
        <sz val="11"/>
        <color rgb="FF000000"/>
        <rFont val="Calibri"/>
      </rPr>
      <t xml:space="preserve">
</t>
    </r>
    <r>
      <rPr>
        <sz val="11"/>
        <color rgb="FF000000"/>
        <rFont val="Calibri"/>
      </rPr>
      <t># chkconfig yum-updatesd off ; service yum-updatesd stop</t>
    </r>
  </si>
  <si>
    <r>
      <rPr>
        <sz val="11"/>
        <color rgb="FF000000"/>
        <rFont val="Calibri"/>
      </rPr>
      <t>System package management tools can obtain a list of updates and patches from a package repository and make this information available to the SA for review and action. Using a package repository outside of the organization's control presents a risk of malicious packages being introduced.</t>
    </r>
  </si>
  <si>
    <r>
      <rPr>
        <sz val="11"/>
        <color rgb="FF000000"/>
        <rFont val="Calibri"/>
      </rPr>
      <t>Verify the YUM service is enabled.</t>
    </r>
    <r>
      <rPr>
        <sz val="11"/>
        <color rgb="FF000000"/>
        <rFont val="Calibri"/>
      </rPr>
      <t xml:space="preserve">
</t>
    </r>
    <r>
      <rPr>
        <sz val="11"/>
        <color rgb="FF000000"/>
        <rFont val="Calibri"/>
      </rPr>
      <t># service yum-updatesd status</t>
    </r>
    <r>
      <rPr>
        <sz val="11"/>
        <color rgb="FF000000"/>
        <rFont val="Calibri"/>
      </rPr>
      <t xml:space="preserve">
</t>
    </r>
    <r>
      <rPr>
        <sz val="11"/>
        <color rgb="FF000000"/>
        <rFont val="Calibri"/>
      </rPr>
      <t>If the service is enabled, this is a finding.</t>
    </r>
  </si>
  <si>
    <t>V-22595</t>
  </si>
  <si>
    <r>
      <rPr>
        <sz val="11"/>
        <rFont val="Calibri"/>
      </rPr>
      <t>The access.conf file must not have an extended ACL.</t>
    </r>
  </si>
  <si>
    <r>
      <rPr>
        <sz val="11"/>
        <color rgb="FF000000"/>
        <rFont val="Calibri"/>
      </rPr>
      <t>Remove the extended ACL from the file.</t>
    </r>
    <r>
      <rPr>
        <sz val="11"/>
        <color rgb="FF000000"/>
        <rFont val="Calibri"/>
      </rPr>
      <t xml:space="preserve">
</t>
    </r>
    <r>
      <rPr>
        <sz val="11"/>
        <color rgb="FF000000"/>
        <rFont val="Calibri"/>
      </rPr>
      <t># setfacl --remove-all /etc/security/access.conf</t>
    </r>
  </si>
  <si>
    <r>
      <rPr>
        <sz val="11"/>
        <color rgb="FF000000"/>
        <rFont val="Calibri"/>
      </rPr>
      <t>Check the permissions of the file.</t>
    </r>
    <r>
      <rPr>
        <sz val="11"/>
        <color rgb="FF000000"/>
        <rFont val="Calibri"/>
      </rPr>
      <t xml:space="preserve">
</t>
    </r>
    <r>
      <rPr>
        <sz val="11"/>
        <color rgb="FF000000"/>
        <rFont val="Calibri"/>
      </rPr>
      <t># ls -lL /etc/security/access.conf</t>
    </r>
    <r>
      <rPr>
        <sz val="11"/>
        <color rgb="FF000000"/>
        <rFont val="Calibri"/>
      </rPr>
      <t xml:space="preserve">
</t>
    </r>
    <r>
      <rPr>
        <sz val="11"/>
        <color rgb="FF000000"/>
        <rFont val="Calibri"/>
      </rPr>
      <t>If the permissions of the file or directory contain a '+', an extended ACL is present. If the file has an extended ACL and it has not been documented with the IAO, this is a finding.</t>
    </r>
  </si>
  <si>
    <t>V-22596</t>
  </si>
  <si>
    <r>
      <rPr>
        <sz val="11"/>
        <rFont val="Calibri"/>
      </rPr>
      <t>The /etc/sysctl.conf file must not have an extended ACL.</t>
    </r>
  </si>
  <si>
    <r>
      <rPr>
        <sz val="11"/>
        <color rgb="FF000000"/>
        <rFont val="Calibri"/>
      </rPr>
      <t>Remove the extended ACL from the file.</t>
    </r>
    <r>
      <rPr>
        <sz val="11"/>
        <color rgb="FF000000"/>
        <rFont val="Calibri"/>
      </rPr>
      <t xml:space="preserve">
</t>
    </r>
    <r>
      <rPr>
        <sz val="11"/>
        <color rgb="FF000000"/>
        <rFont val="Calibri"/>
      </rPr>
      <t># setfacl --remove-all /etc/sysctl.conf</t>
    </r>
  </si>
  <si>
    <r>
      <rPr>
        <sz val="11"/>
        <color rgb="FF000000"/>
        <rFont val="Calibri"/>
      </rPr>
      <t>Check the permissions of the file.</t>
    </r>
    <r>
      <rPr>
        <sz val="11"/>
        <color rgb="FF000000"/>
        <rFont val="Calibri"/>
      </rPr>
      <t xml:space="preserve">
</t>
    </r>
    <r>
      <rPr>
        <sz val="11"/>
        <color rgb="FF000000"/>
        <rFont val="Calibri"/>
      </rPr>
      <t># ls -lL /etc/sysctl.conf</t>
    </r>
    <r>
      <rPr>
        <sz val="11"/>
        <color rgb="FF000000"/>
        <rFont val="Calibri"/>
      </rPr>
      <t xml:space="preserve">
</t>
    </r>
    <r>
      <rPr>
        <sz val="11"/>
        <color rgb="FF000000"/>
        <rFont val="Calibri"/>
      </rPr>
      <t>If the permissions of the file or directory contain a '+', an extended ACL is present. If the file has an extended ACL and it has not been documented with the IAO, this is a finding.</t>
    </r>
  </si>
  <si>
    <t>V-22598</t>
  </si>
  <si>
    <r>
      <rPr>
        <sz val="11"/>
        <rFont val="Calibri"/>
      </rPr>
      <t>Auditing must be enabled at boot by setting a kernel parameter.</t>
    </r>
  </si>
  <si>
    <r>
      <rPr>
        <sz val="11"/>
        <color rgb="FF000000"/>
        <rFont val="Calibri"/>
      </rPr>
      <t>Edit the grub bootloader file /boot/grub/grub.conf or /boot/grub/menu.lst by appending the "audit=1" parameter to the kernel boot line.</t>
    </r>
    <r>
      <rPr>
        <sz val="11"/>
        <color rgb="FF000000"/>
        <rFont val="Calibri"/>
      </rPr>
      <t xml:space="preserve">
</t>
    </r>
    <r>
      <rPr>
        <sz val="11"/>
        <color rgb="FF000000"/>
        <rFont val="Calibri"/>
      </rPr>
      <t>Reboot the system for the change to take effect.</t>
    </r>
  </si>
  <si>
    <r>
      <rPr>
        <sz val="11"/>
        <color rgb="FF000000"/>
        <rFont val="Calibri"/>
      </rPr>
      <t>If auditing is enabled late in the boot process, the actions of startup scripts may not be audited.  Some audit systems also maintain state information only available if auditing is enabled before a given process is created.</t>
    </r>
  </si>
  <si>
    <r>
      <rPr>
        <sz val="11"/>
        <color rgb="FF000000"/>
        <rFont val="Calibri"/>
      </rPr>
      <t>Check for the audit=1 kernel parameter.</t>
    </r>
    <r>
      <rPr>
        <sz val="11"/>
        <color rgb="FF000000"/>
        <rFont val="Calibri"/>
      </rPr>
      <t xml:space="preserve">
</t>
    </r>
    <r>
      <rPr>
        <sz val="11"/>
        <color rgb="FF000000"/>
        <rFont val="Calibri"/>
      </rPr>
      <t># grep 'audit=1' /proc/cmdline</t>
    </r>
    <r>
      <rPr>
        <sz val="11"/>
        <color rgb="FF000000"/>
        <rFont val="Calibri"/>
      </rPr>
      <t xml:space="preserve">
</t>
    </r>
    <r>
      <rPr>
        <sz val="11"/>
        <color rgb="FF000000"/>
        <rFont val="Calibri"/>
      </rPr>
      <t>If no results are returned, this is a finding.</t>
    </r>
  </si>
  <si>
    <t>V-22665</t>
  </si>
  <si>
    <r>
      <rPr>
        <sz val="11"/>
        <rFont val="Calibri"/>
      </rPr>
      <t>The system must not be running any routing protocol daemons, unless the system is a router.</t>
    </r>
  </si>
  <si>
    <r>
      <rPr>
        <sz val="11"/>
        <color rgb="FF000000"/>
        <rFont val="Calibri"/>
      </rPr>
      <t>Disable any routing protocol daemons.</t>
    </r>
  </si>
  <si>
    <r>
      <rPr>
        <sz val="11"/>
        <color rgb="FF000000"/>
        <rFont val="Calibri"/>
      </rPr>
      <t>Routing protocol daemons are typically used on routers to exchange network topology information with other routers.  If this software is used when not required, system network information may be unnecessarily transmitted across the network.</t>
    </r>
  </si>
  <si>
    <r>
      <rPr>
        <sz val="11"/>
        <color rgb="FF000000"/>
        <rFont val="Calibri"/>
      </rPr>
      <t>Check for any running routing protocol daemons. If the system is a VM host and acts as a router solely for the benefits of its client systems, then this rule is not applicable.</t>
    </r>
    <r>
      <rPr>
        <sz val="11"/>
        <color rgb="FF000000"/>
        <rFont val="Calibri"/>
      </rPr>
      <t xml:space="preserve">
</t>
    </r>
    <r>
      <rPr>
        <sz val="11"/>
        <color rgb="FF000000"/>
        <rFont val="Calibri"/>
      </rPr>
      <t># chkconfig --list |grep :on|egrep '(ospf|route|bgp|zebra|quagga)'</t>
    </r>
    <r>
      <rPr>
        <sz val="11"/>
        <color rgb="FF000000"/>
        <rFont val="Calibri"/>
      </rPr>
      <t xml:space="preserve">
</t>
    </r>
    <r>
      <rPr>
        <sz val="11"/>
        <color rgb="FF000000"/>
        <rFont val="Calibri"/>
      </rPr>
      <t>If any routing protocol daemons are listed, this is a finding.</t>
    </r>
  </si>
  <si>
    <t>V-22702</t>
  </si>
  <si>
    <r>
      <rPr>
        <sz val="11"/>
        <rFont val="Calibri"/>
      </rPr>
      <t>System audit logs must be group-owned by root, bin, sys, or system.</t>
    </r>
  </si>
  <si>
    <r>
      <rPr>
        <sz val="11"/>
        <color rgb="FF000000"/>
        <rFont val="Calibri"/>
      </rPr>
      <t>Change the group ownership of the audit log file(s).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chgrp root &lt;audit log file&gt;</t>
    </r>
  </si>
  <si>
    <r>
      <rPr>
        <sz val="11"/>
        <color rgb="FF000000"/>
        <rFont val="Calibri"/>
      </rPr>
      <t>Sensitive system and user information could provide a malicious user with enough information to penetrate further into the system.</t>
    </r>
  </si>
  <si>
    <r>
      <rPr>
        <sz val="11"/>
        <color rgb="FF000000"/>
        <rFont val="Calibri"/>
      </rPr>
      <t>Check the group ownership of the audit logs.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grep "^log_file" /etc/audit/auditd.conf|sed s/^[^\/]*//|xargs stat -c %G:%n</t>
    </r>
    <r>
      <rPr>
        <sz val="11"/>
        <color rgb="FF000000"/>
        <rFont val="Calibri"/>
      </rPr>
      <t xml:space="preserve">
</t>
    </r>
    <r>
      <rPr>
        <sz val="11"/>
        <color rgb="FF000000"/>
        <rFont val="Calibri"/>
      </rPr>
      <t>If any audit log file is not group-owned by root, bin, sys, or system, this is a finding.</t>
    </r>
  </si>
  <si>
    <t>V-23732</t>
  </si>
  <si>
    <r>
      <rPr>
        <sz val="11"/>
        <rFont val="Calibri"/>
      </rPr>
      <t>The FTPS/FTP service on the system must be configured with the Department of Defense (DoD) login banner.</t>
    </r>
  </si>
  <si>
    <r>
      <rPr>
        <sz val="11"/>
        <color rgb="FF000000"/>
        <rFont val="Calibri"/>
      </rPr>
      <t>Provide the proper text for the DoD banner to be presented by the FTP server to the user.</t>
    </r>
    <r>
      <rPr>
        <sz val="11"/>
        <color rgb="FF000000"/>
        <rFont val="Calibri"/>
      </rPr>
      <t xml:space="preserve">
</t>
    </r>
    <r>
      <rPr>
        <sz val="11"/>
        <color rgb="FF000000"/>
        <rFont val="Calibri"/>
      </rPr>
      <t>For vsftp:</t>
    </r>
    <r>
      <rPr>
        <sz val="11"/>
        <color rgb="FF000000"/>
        <rFont val="Calibri"/>
      </rPr>
      <t xml:space="preserve">
</t>
    </r>
    <r>
      <rPr>
        <sz val="11"/>
        <color rgb="FF000000"/>
        <rFont val="Calibri"/>
      </rPr>
      <t>Examine the /etc/vsftp.conf file for the "banner_file" entry. (i.e. banner_file = /etc/banner/vsftp)</t>
    </r>
    <r>
      <rPr>
        <sz val="11"/>
        <color rgb="FF000000"/>
        <rFont val="Calibri"/>
      </rPr>
      <t xml:space="preserve">
</t>
    </r>
    <r>
      <rPr>
        <sz val="11"/>
        <color rgb="FF000000"/>
        <rFont val="Calibri"/>
      </rPr>
      <t>For gssftp:</t>
    </r>
    <r>
      <rPr>
        <sz val="11"/>
        <color rgb="FF000000"/>
        <rFont val="Calibri"/>
      </rPr>
      <t xml:space="preserve">
</t>
    </r>
    <r>
      <rPr>
        <sz val="11"/>
        <color rgb="FF000000"/>
        <rFont val="Calibri"/>
      </rPr>
      <t>Examine the /etc/xinetd.d/gssftp file for the "banner" entry. (i.e. banner = /etc/banner/gssftp)</t>
    </r>
    <r>
      <rPr>
        <sz val="11"/>
        <color rgb="FF000000"/>
        <rFont val="Calibri"/>
      </rPr>
      <t xml:space="preserve">
</t>
    </r>
    <r>
      <rPr>
        <sz val="11"/>
        <color rgb="FF000000"/>
        <rFont val="Calibri"/>
      </rPr>
      <t>For both:</t>
    </r>
    <r>
      <rPr>
        <sz val="11"/>
        <color rgb="FF000000"/>
        <rFont val="Calibri"/>
      </rPr>
      <t xml:space="preserve">
</t>
    </r>
    <r>
      <rPr>
        <sz val="11"/>
        <color rgb="FF000000"/>
        <rFont val="Calibri"/>
      </rPr>
      <t>Add the banner entry if one is not found.</t>
    </r>
    <r>
      <rPr>
        <sz val="11"/>
        <color rgb="FF000000"/>
        <rFont val="Calibri"/>
      </rPr>
      <t xml:space="preserve">
</t>
    </r>
    <r>
      <rPr>
        <sz val="11"/>
        <color rgb="FF000000"/>
        <rFont val="Calibri"/>
      </rPr>
      <t>Modify or create the referenced banner file to contain one of the following DoD login banners (based on the character limitations imposed by the system).</t>
    </r>
    <r>
      <rPr>
        <sz val="11"/>
        <color rgb="FF000000"/>
        <rFont val="Calibri"/>
      </rPr>
      <t xml:space="preserve">
</t>
    </r>
    <r>
      <rPr>
        <sz val="11"/>
        <color rgb="FF000000"/>
        <rFont val="Calibri"/>
      </rPr>
      <t>DoD Login Banners:</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 xml:space="preserve">-Notwithstanding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 </t>
    </r>
    <r>
      <rPr>
        <sz val="11"/>
        <color rgb="FF000000"/>
        <rFont val="Calibri"/>
      </rPr>
      <t xml:space="preserve">
</t>
    </r>
    <r>
      <rPr>
        <sz val="11"/>
        <color rgb="FF000000"/>
        <rFont val="Calibri"/>
      </rPr>
      <t>OR</t>
    </r>
    <r>
      <rPr>
        <sz val="11"/>
        <color rgb="FF000000"/>
        <rFont val="Calibri"/>
      </rPr>
      <t xml:space="preserve">
</t>
    </r>
    <r>
      <rPr>
        <sz val="11"/>
        <color rgb="FF000000"/>
        <rFont val="Calibri"/>
      </rPr>
      <t>I've read &amp; consent to terms in IS user agreem't.</t>
    </r>
  </si>
  <si>
    <r>
      <rPr>
        <sz val="11"/>
        <color rgb="FF000000"/>
        <rFont val="Calibri"/>
      </rPr>
      <t>Failure to display the logon banner prior to a logon attempt will negate legal proceedings resulting from unauthorized access to system resources.</t>
    </r>
    <r>
      <rPr>
        <sz val="11"/>
        <color rgb="FF000000"/>
        <rFont val="Calibri"/>
      </rPr>
      <t xml:space="preserve">
</t>
    </r>
    <r>
      <rPr>
        <sz val="11"/>
        <color rgb="FF000000"/>
        <rFont val="Calibri"/>
      </rPr>
      <t>Note:  SFTP and FTPS are encrypted alternatives to FTP to be used in place of FTP.  SFTP is implemented by the SSH service and uses its banner configuration.</t>
    </r>
  </si>
  <si>
    <r>
      <rPr>
        <sz val="11"/>
        <color rgb="FF000000"/>
        <rFont val="Calibri"/>
      </rPr>
      <t xml:space="preserve">FTP to the system. </t>
    </r>
    <r>
      <rPr>
        <sz val="11"/>
        <color rgb="FF000000"/>
        <rFont val="Calibri"/>
      </rPr>
      <t xml:space="preserve">
</t>
    </r>
    <r>
      <rPr>
        <sz val="11"/>
        <color rgb="FF000000"/>
        <rFont val="Calibri"/>
      </rPr>
      <t># ftp localhost</t>
    </r>
    <r>
      <rPr>
        <sz val="11"/>
        <color rgb="FF000000"/>
        <rFont val="Calibri"/>
      </rPr>
      <t xml:space="preserve">
</t>
    </r>
    <r>
      <rPr>
        <sz val="11"/>
        <color rgb="FF000000"/>
        <rFont val="Calibri"/>
      </rPr>
      <t>Check for either of the following login banners based on the character limitations imposed by the system. An exact match is required. If one of these banners is not displayed, this is a finding. If the system does not run the FTP service, this is not applicable.</t>
    </r>
    <r>
      <rPr>
        <sz val="11"/>
        <color rgb="FF000000"/>
        <rFont val="Calibri"/>
      </rPr>
      <t xml:space="preserve">
</t>
    </r>
    <r>
      <rPr>
        <sz val="11"/>
        <color rgb="FF000000"/>
        <rFont val="Calibri"/>
      </rPr>
      <t>DoD Login Banners:</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 xml:space="preserve">-Notwithstanding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 </t>
    </r>
    <r>
      <rPr>
        <sz val="11"/>
        <color rgb="FF000000"/>
        <rFont val="Calibri"/>
      </rPr>
      <t xml:space="preserve">
</t>
    </r>
    <r>
      <rPr>
        <sz val="11"/>
        <color rgb="FF000000"/>
        <rFont val="Calibri"/>
      </rPr>
      <t>OR</t>
    </r>
    <r>
      <rPr>
        <sz val="11"/>
        <color rgb="FF000000"/>
        <rFont val="Calibri"/>
      </rPr>
      <t xml:space="preserve">
</t>
    </r>
    <r>
      <rPr>
        <sz val="11"/>
        <color rgb="FF000000"/>
        <rFont val="Calibri"/>
      </rPr>
      <t>I've read &amp; consent to terms in IS user agreem't.</t>
    </r>
  </si>
  <si>
    <t>V-23736</t>
  </si>
  <si>
    <r>
      <rPr>
        <sz val="11"/>
        <rFont val="Calibri"/>
      </rPr>
      <t>The system must use a separate file system for /var.</t>
    </r>
  </si>
  <si>
    <r>
      <rPr>
        <sz val="11"/>
        <color rgb="FF000000"/>
        <rFont val="Calibri"/>
      </rPr>
      <t>Migrate the /var path onto a separate file system.</t>
    </r>
  </si>
  <si>
    <r>
      <rPr>
        <sz val="11"/>
        <color rgb="FF000000"/>
        <rFont val="Calibri"/>
      </rPr>
      <t>Determine if the /var path is a separate filesystem.</t>
    </r>
    <r>
      <rPr>
        <sz val="11"/>
        <color rgb="FF000000"/>
        <rFont val="Calibri"/>
      </rPr>
      <t xml:space="preserve">
</t>
    </r>
    <r>
      <rPr>
        <sz val="11"/>
        <color rgb="FF000000"/>
        <rFont val="Calibri"/>
      </rPr>
      <t># grep /var /etc/fstab</t>
    </r>
    <r>
      <rPr>
        <sz val="11"/>
        <color rgb="FF000000"/>
        <rFont val="Calibri"/>
      </rPr>
      <t xml:space="preserve">
</t>
    </r>
    <r>
      <rPr>
        <sz val="11"/>
        <color rgb="FF000000"/>
        <rFont val="Calibri"/>
      </rPr>
      <t>If no result is returned, /var is not on a separate filesystem this is a finding.</t>
    </r>
  </si>
  <si>
    <t>V-23738</t>
  </si>
  <si>
    <r>
      <rPr>
        <sz val="11"/>
        <rFont val="Calibri"/>
      </rPr>
      <t>The system must use a separate file system for the system audit data path.</t>
    </r>
  </si>
  <si>
    <r>
      <rPr>
        <sz val="11"/>
        <color rgb="FF000000"/>
        <rFont val="Calibri"/>
      </rPr>
      <t>Migrate the /var/log/audit path onto a separate filesystem.</t>
    </r>
  </si>
  <si>
    <r>
      <rPr>
        <sz val="11"/>
        <color rgb="FF000000"/>
        <rFont val="Calibri"/>
      </rPr>
      <t>Determine if the /var/log/audit path is a separate filesystem.</t>
    </r>
    <r>
      <rPr>
        <sz val="11"/>
        <color rgb="FF000000"/>
        <rFont val="Calibri"/>
      </rPr>
      <t xml:space="preserve">
</t>
    </r>
    <r>
      <rPr>
        <sz val="11"/>
        <color rgb="FF000000"/>
        <rFont val="Calibri"/>
      </rPr>
      <t># grep /var/log/audit /etc/fstab</t>
    </r>
    <r>
      <rPr>
        <sz val="11"/>
        <color rgb="FF000000"/>
        <rFont val="Calibri"/>
      </rPr>
      <t xml:space="preserve">
</t>
    </r>
    <r>
      <rPr>
        <sz val="11"/>
        <color rgb="FF000000"/>
        <rFont val="Calibri"/>
      </rPr>
      <t>If no result is returned, /var/log/audit is not on a separate filesystem this is a finding.</t>
    </r>
  </si>
  <si>
    <t>V-23739</t>
  </si>
  <si>
    <r>
      <rPr>
        <sz val="11"/>
        <rFont val="Calibri"/>
      </rPr>
      <t>The system must use a separate file system for /tmp (or equivalent).</t>
    </r>
  </si>
  <si>
    <r>
      <rPr>
        <sz val="11"/>
        <color rgb="FF000000"/>
        <rFont val="Calibri"/>
      </rPr>
      <t>Migrate the /tmp path onto a separate file system.</t>
    </r>
  </si>
  <si>
    <r>
      <rPr>
        <sz val="11"/>
        <color rgb="FF000000"/>
        <rFont val="Calibri"/>
      </rPr>
      <t>Determine if the /tmp path is a separate filesystem.</t>
    </r>
    <r>
      <rPr>
        <sz val="11"/>
        <color rgb="FF000000"/>
        <rFont val="Calibri"/>
      </rPr>
      <t xml:space="preserve">
</t>
    </r>
    <r>
      <rPr>
        <sz val="11"/>
        <color rgb="FF000000"/>
        <rFont val="Calibri"/>
      </rPr>
      <t># egrep "[\t ]/tmp[\t ]" /etc/fstab</t>
    </r>
    <r>
      <rPr>
        <sz val="11"/>
        <color rgb="FF000000"/>
        <rFont val="Calibri"/>
      </rPr>
      <t xml:space="preserve">
</t>
    </r>
    <r>
      <rPr>
        <sz val="11"/>
        <color rgb="FF000000"/>
        <rFont val="Calibri"/>
      </rPr>
      <t>If no result is returned, /tmp is not on a separate filesystem this is a finding.</t>
    </r>
  </si>
  <si>
    <t>V-23741</t>
  </si>
  <si>
    <r>
      <rPr>
        <sz val="11"/>
        <rFont val="Calibri"/>
      </rPr>
      <t>TCP backlog queue sizes must be set appropriately.</t>
    </r>
  </si>
  <si>
    <r>
      <rPr>
        <sz val="11"/>
        <color rgb="FF000000"/>
        <rFont val="Calibri"/>
      </rPr>
      <t>Edit /etc/sysctl.conf and add a setting for "net.ipv4.tcp_max_syn_backlog=1280".</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sysctl -p</t>
    </r>
  </si>
  <si>
    <r>
      <rPr>
        <sz val="11"/>
        <color rgb="FF000000"/>
        <rFont val="Calibri"/>
      </rPr>
      <t>To provide some mitigation to TCP Denial of Service attacks, the TCP backlog queue sizes must be set to at least 1280 or in accordance with product-specific guidelines.</t>
    </r>
  </si>
  <si>
    <r>
      <rPr>
        <sz val="11"/>
        <color rgb="FF000000"/>
        <rFont val="Calibri"/>
      </rPr>
      <t># cat /proc/sys/net/ipv4/tcp_max_syn_backlog</t>
    </r>
    <r>
      <rPr>
        <sz val="11"/>
        <color rgb="FF000000"/>
        <rFont val="Calibri"/>
      </rPr>
      <t xml:space="preserve">
</t>
    </r>
    <r>
      <rPr>
        <sz val="11"/>
        <color rgb="FF000000"/>
        <rFont val="Calibri"/>
      </rPr>
      <t>If the result is not 1280 or greater, this is a finding.</t>
    </r>
  </si>
  <si>
    <t>V-23952</t>
  </si>
  <si>
    <r>
      <rPr>
        <sz val="11"/>
        <rFont val="Calibri"/>
      </rPr>
      <t>Mail relaying must be restricted.</t>
    </r>
  </si>
  <si>
    <r>
      <rPr>
        <sz val="11"/>
        <color rgb="FF000000"/>
        <rFont val="Calibri"/>
      </rPr>
      <t>If the system uses sendmail, edit the sendmail.mc file and remove the "promiscuous_relay" configuration. Rebuild the sendmail.cf file from the modified sendmail.mc and restart the service. If the system does not need to receive mail from external hosts, add one or more DaemonPortOptions lines referencing system loopback addresses (such as "O DaemonPortOptions=Addr=127.0.0.1,Port=smtp,Name=MTA") and remove lines containing non-loopback addresses. Restart the service.</t>
    </r>
    <r>
      <rPr>
        <sz val="11"/>
        <color rgb="FF000000"/>
        <rFont val="Calibri"/>
      </rPr>
      <t xml:space="preserve">
</t>
    </r>
    <r>
      <rPr>
        <sz val="11"/>
        <color rgb="FF000000"/>
        <rFont val="Calibri"/>
      </rPr>
      <t>If the system uses Postfix, edit the main.cf file and add or edit the "smtpd_client_restrictions" line to have contents "permit_mynetworks, reject" or a similarly restrictive rule. If the system does not need to receive mail from external hosts, add or edit the "inet_interfaces" line to have contents "loopback-only" or a set of loopback addresses for the system. Restart the service.</t>
    </r>
    <r>
      <rPr>
        <sz val="11"/>
        <color rgb="FF000000"/>
        <rFont val="Calibri"/>
      </rPr>
      <t xml:space="preserve">
</t>
    </r>
    <r>
      <rPr>
        <sz val="11"/>
        <color rgb="FF000000"/>
        <rFont val="Calibri"/>
      </rPr>
      <t>If the system is using other SMTP software, consult the software's documentation for procedures to restrict mail relaying.</t>
    </r>
  </si>
  <si>
    <r>
      <rPr>
        <sz val="11"/>
        <color rgb="FF000000"/>
        <rFont val="Calibri"/>
      </rPr>
      <t>If unrestricted mail relaying is permitted, unauthorized senders could use this host as a mail relay for the purpose of sending SPAM or other unauthorized activity.</t>
    </r>
  </si>
  <si>
    <r>
      <rPr>
        <sz val="11"/>
        <color rgb="FF000000"/>
        <rFont val="Calibri"/>
      </rPr>
      <t xml:space="preserve">If the system uses sendmail examine the configuration files. </t>
    </r>
    <r>
      <rPr>
        <sz val="11"/>
        <color rgb="FF000000"/>
        <rFont val="Calibri"/>
      </rPr>
      <t xml:space="preserve">
</t>
    </r>
    <r>
      <rPr>
        <sz val="11"/>
        <color rgb="FF000000"/>
        <rFont val="Calibri"/>
      </rPr>
      <t>Determine if sendmail only binds to loopback addresses by examining the "DaemonPortOptions" configuration options.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grep -i "O DaemonPortOptions" /etc/mail/sendmail.cf</t>
    </r>
    <r>
      <rPr>
        <sz val="11"/>
        <color rgb="FF000000"/>
        <rFont val="Calibri"/>
      </rPr>
      <t xml:space="preserve">
</t>
    </r>
    <r>
      <rPr>
        <sz val="11"/>
        <color rgb="FF000000"/>
        <rFont val="Calibri"/>
      </rPr>
      <t xml:space="preserve"> If there are uncommented DaemonPortOptions lines, and all such lines specify system loopback addresses, this is not a finding.</t>
    </r>
    <r>
      <rPr>
        <sz val="11"/>
        <color rgb="FF000000"/>
        <rFont val="Calibri"/>
      </rPr>
      <t xml:space="preserve">
</t>
    </r>
    <r>
      <rPr>
        <sz val="11"/>
        <color rgb="FF000000"/>
        <rFont val="Calibri"/>
      </rPr>
      <t xml:space="preserve"> Otherwise, determine if sendmail is configured to allow open relay operation.</t>
    </r>
    <r>
      <rPr>
        <sz val="11"/>
        <color rgb="FF000000"/>
        <rFont val="Calibri"/>
      </rPr>
      <t xml:space="preserve">
</t>
    </r>
    <r>
      <rPr>
        <sz val="11"/>
        <color rgb="FF000000"/>
        <rFont val="Calibri"/>
      </rPr>
      <t xml:space="preserve"> Procedure:</t>
    </r>
    <r>
      <rPr>
        <sz val="11"/>
        <color rgb="FF000000"/>
        <rFont val="Calibri"/>
      </rPr>
      <t xml:space="preserve">
</t>
    </r>
    <r>
      <rPr>
        <sz val="11"/>
        <color rgb="FF000000"/>
        <rFont val="Calibri"/>
      </rPr>
      <t xml:space="preserve"> # grep -i promiscuous_relay /etc/mail/sendmail.mc</t>
    </r>
    <r>
      <rPr>
        <sz val="11"/>
        <color rgb="FF000000"/>
        <rFont val="Calibri"/>
      </rPr>
      <t xml:space="preserve">
</t>
    </r>
    <r>
      <rPr>
        <sz val="11"/>
        <color rgb="FF000000"/>
        <rFont val="Calibri"/>
      </rPr>
      <t xml:space="preserve"> If the promiscuous relay feature is enabled, this is a finding.</t>
    </r>
    <r>
      <rPr>
        <sz val="11"/>
        <color rgb="FF000000"/>
        <rFont val="Calibri"/>
      </rPr>
      <t xml:space="preserve">
</t>
    </r>
    <r>
      <rPr>
        <sz val="11"/>
        <color rgb="FF000000"/>
        <rFont val="Calibri"/>
      </rPr>
      <t>If the system uses Postfix, locate the main.cf file.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find / -name main.cf</t>
    </r>
    <r>
      <rPr>
        <sz val="11"/>
        <color rgb="FF000000"/>
        <rFont val="Calibri"/>
      </rPr>
      <t xml:space="preserve">
</t>
    </r>
    <r>
      <rPr>
        <sz val="11"/>
        <color rgb="FF000000"/>
        <rFont val="Calibri"/>
      </rPr>
      <t>Determine if Postfix only binds to loopback addresses by examining the "inet_interfaces" line.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grep inet_interfaces &lt;/path/to/main.cf&gt;</t>
    </r>
    <r>
      <rPr>
        <sz val="11"/>
        <color rgb="FF000000"/>
        <rFont val="Calibri"/>
      </rPr>
      <t xml:space="preserve">
</t>
    </r>
    <r>
      <rPr>
        <sz val="11"/>
        <color rgb="FF000000"/>
        <rFont val="Calibri"/>
      </rPr>
      <t>If "inet_interfaces" is set to "loopback-only" or contains only loopback addresses such as 127.0.0.1 and [::1], Postfix is not listening on external network interfaces, and this is not a finding.</t>
    </r>
    <r>
      <rPr>
        <sz val="11"/>
        <color rgb="FF000000"/>
        <rFont val="Calibri"/>
      </rPr>
      <t xml:space="preserve">
</t>
    </r>
    <r>
      <rPr>
        <sz val="11"/>
        <color rgb="FF000000"/>
        <rFont val="Calibri"/>
      </rPr>
      <t>Otherwise, determine if Postfix is configured to restrict clients permitted to relay mail by examining the "smtpd_client_restrictions" line.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grep smtpd_client_restrictions &lt;/path/to/main.cf&gt;</t>
    </r>
    <r>
      <rPr>
        <sz val="11"/>
        <color rgb="FF000000"/>
        <rFont val="Calibri"/>
      </rPr>
      <t xml:space="preserve">
</t>
    </r>
    <r>
      <rPr>
        <sz val="11"/>
        <color rgb="FF000000"/>
        <rFont val="Calibri"/>
      </rPr>
      <t xml:space="preserve">If the "smtpd_client_restrictions" line is missing, or does not contain "reject", this is a finding. If the line contains "permit" before "reject", this is a finding. </t>
    </r>
    <r>
      <rPr>
        <sz val="11"/>
        <color rgb="FF000000"/>
        <rFont val="Calibri"/>
      </rPr>
      <t xml:space="preserve">
</t>
    </r>
    <r>
      <rPr>
        <sz val="11"/>
        <color rgb="FF000000"/>
        <rFont val="Calibri"/>
      </rPr>
      <t>If the system is using other SMTP software, consult the software's documentation for procedures to verify mail relaying is restricted.</t>
    </r>
  </si>
  <si>
    <t>V-23953</t>
  </si>
  <si>
    <r>
      <rPr>
        <sz val="11"/>
        <rFont val="Calibri"/>
      </rPr>
      <t xml:space="preserve">The </t>
    </r>
    <r>
      <rPr>
        <sz val="11"/>
        <color rgb="FF000000"/>
        <rFont val="Calibri"/>
      </rPr>
      <t>'</t>
    </r>
    <r>
      <rPr>
        <b/>
        <sz val="11"/>
        <color rgb="FF000000"/>
        <rFont val="Calibri"/>
      </rPr>
      <t>ldd</t>
    </r>
    <r>
      <rPr>
        <sz val="11"/>
        <color rgb="FF000000"/>
        <rFont val="Calibri"/>
      </rPr>
      <t>'</t>
    </r>
    <r>
      <rPr>
        <sz val="11"/>
        <color rgb="FF000000"/>
        <rFont val="Calibri"/>
      </rPr>
      <t xml:space="preserve"> command must be disabled unless it protects against the execution of untrusted files.</t>
    </r>
  </si>
  <si>
    <r>
      <rPr>
        <sz val="11"/>
        <color rgb="FF000000"/>
        <rFont val="Calibri"/>
      </rPr>
      <t>Remove the execute permissions from the 'ldd' executable.</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chmod a-x /usr/bin/ldd</t>
    </r>
  </si>
  <si>
    <r>
      <rPr>
        <sz val="11"/>
        <color rgb="FF000000"/>
        <rFont val="Calibri"/>
      </rPr>
      <t xml:space="preserve">The 'ldd' command provides a list of dependent libraries needed by a given binary, which is useful for troubleshooting software.  Instead of parsing the binary file, some 'ldd' implementations invoke the program with a special environment variable set, which causes the system dynamic linker to display the list of libraries.  Specially crafted binaries can specify an alternate dynamic linker which may cause a program to be executed instead of examined.  If the program is from an untrusted source, such as in a user home directory, or a file suspected of involvement in a system compromise, unauthorized software may be executed with the rights of the user running 'ldd'.  </t>
    </r>
    <r>
      <rPr>
        <sz val="11"/>
        <color rgb="FF000000"/>
        <rFont val="Calibri"/>
      </rPr>
      <t xml:space="preserve">
</t>
    </r>
    <r>
      <rPr>
        <sz val="11"/>
        <color rgb="FF000000"/>
        <rFont val="Calibri"/>
      </rPr>
      <t>Some 'ldd' implementations include protections that prevent the execution of untrusted files.  Recent RHEL 5 glibc RPMs also protect against the execution of untrusted files.  If such protections exist, this requirement is not applicable.</t>
    </r>
    <r>
      <rPr>
        <sz val="11"/>
        <color rgb="FF000000"/>
        <rFont val="Calibri"/>
      </rPr>
      <t xml:space="preserve">
</t>
    </r>
    <r>
      <rPr>
        <sz val="11"/>
        <color rgb="FF000000"/>
        <rFont val="Calibri"/>
      </rPr>
      <t>An acceptable method of disabling 'ldd' is changing its mode to 0000.  The SA may conduct troubleshooting by temporarily changing the mode to allow execution and running the 'ldd' command as an unprivileged user upon trusted system binaries.</t>
    </r>
  </si>
  <si>
    <r>
      <rPr>
        <sz val="11"/>
        <color rgb="FF000000"/>
        <rFont val="Calibri"/>
      </rPr>
      <t>Check the system for the 'ldd' binary.</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ls -lL /usr/bin/ldd</t>
    </r>
    <r>
      <rPr>
        <sz val="11"/>
        <color rgb="FF000000"/>
        <rFont val="Calibri"/>
      </rPr>
      <t xml:space="preserve">
</t>
    </r>
    <r>
      <rPr>
        <sz val="11"/>
        <color rgb="FF000000"/>
        <rFont val="Calibri"/>
      </rPr>
      <t>If the 'ldd' binary has any executable permissions bits set, this is a finding.</t>
    </r>
  </si>
  <si>
    <t>V-23972</t>
  </si>
  <si>
    <r>
      <rPr>
        <sz val="11"/>
        <rFont val="Calibri"/>
      </rPr>
      <t>The system must not respond to ICMPv6 echo requests sent to a broadcast address.</t>
    </r>
  </si>
  <si>
    <r>
      <rPr>
        <sz val="11"/>
        <color rgb="FF000000"/>
        <rFont val="Calibri"/>
      </rPr>
      <t>Add an iptables rule that drops inbound IPv6 ICMP ECHO_REQUESTs sent to the all-hosts multicast address.</t>
    </r>
    <r>
      <rPr>
        <sz val="11"/>
        <color rgb="FF000000"/>
        <rFont val="Calibri"/>
      </rPr>
      <t xml:space="preserve">
</t>
    </r>
    <r>
      <rPr>
        <sz val="11"/>
        <color rgb="FF000000"/>
        <rFont val="Calibri"/>
      </rPr>
      <t>Edit /etc/sysconfig/ip6tables and add a rule in, or referenced by, the INPUT chain such as:</t>
    </r>
    <r>
      <rPr>
        <sz val="11"/>
        <color rgb="FF000000"/>
        <rFont val="Calibri"/>
      </rPr>
      <t xml:space="preserve">
</t>
    </r>
    <r>
      <rPr>
        <sz val="11"/>
        <color rgb="FF000000"/>
        <rFont val="Calibri"/>
      </rPr>
      <t>-A INPUT -p icmpv6 -d ff02::1 --icmpv6-type 128 -j DROP</t>
    </r>
    <r>
      <rPr>
        <sz val="11"/>
        <color rgb="FF000000"/>
        <rFont val="Calibri"/>
      </rPr>
      <t xml:space="preserve">
</t>
    </r>
    <r>
      <rPr>
        <sz val="11"/>
        <color rgb="FF000000"/>
        <rFont val="Calibri"/>
      </rPr>
      <t>Reload the iptables rules.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service ip6tables restart</t>
    </r>
  </si>
  <si>
    <r>
      <rPr>
        <sz val="11"/>
        <color rgb="FF000000"/>
        <rFont val="Calibri"/>
      </rPr>
      <t>Responding to broadcast ICMP echo requests facilitates network mapping and provides a vector for amplification attacks.</t>
    </r>
  </si>
  <si>
    <r>
      <rPr>
        <sz val="11"/>
        <color rgb="FF000000"/>
        <rFont val="Calibri"/>
      </rPr>
      <t>Check for an iptables rule that drops inbound IPv6 ICMP ECHO_REQUESTs sent to the all-hosts multicast address.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less /etc/sysconfig/ip6tables</t>
    </r>
    <r>
      <rPr>
        <sz val="11"/>
        <color rgb="FF000000"/>
        <rFont val="Calibri"/>
      </rPr>
      <t xml:space="preserve">
</t>
    </r>
    <r>
      <rPr>
        <sz val="11"/>
        <color rgb="FF000000"/>
        <rFont val="Calibri"/>
      </rPr>
      <t>Check for a rule in, or referenced by, the INPUT chain such as:</t>
    </r>
    <r>
      <rPr>
        <sz val="11"/>
        <color rgb="FF000000"/>
        <rFont val="Calibri"/>
      </rPr>
      <t xml:space="preserve">
</t>
    </r>
    <r>
      <rPr>
        <sz val="11"/>
        <color rgb="FF000000"/>
        <rFont val="Calibri"/>
      </rPr>
      <t>-A INPUT -p icmpv6 -d ff02::1 --icmpv6-type 128 -j DROP</t>
    </r>
    <r>
      <rPr>
        <sz val="11"/>
        <color rgb="FF000000"/>
        <rFont val="Calibri"/>
      </rPr>
      <t xml:space="preserve">
</t>
    </r>
    <r>
      <rPr>
        <sz val="11"/>
        <color rgb="FF000000"/>
        <rFont val="Calibri"/>
      </rPr>
      <t>If such a rule does not exist, this is a finding.</t>
    </r>
  </si>
  <si>
    <t>V-24331</t>
  </si>
  <si>
    <r>
      <rPr>
        <sz val="11"/>
        <rFont val="Calibri"/>
      </rPr>
      <t>The Department of Defense (DoD) login banner must be displayed immediately prior to, or as part of, graphical desktop environment login prompts.</t>
    </r>
  </si>
  <si>
    <r>
      <rPr>
        <sz val="11"/>
        <color rgb="FF000000"/>
        <rFont val="Calibri"/>
      </rPr>
      <t>Configure the system to display one of the DoD login banners prior to, or as part of, the graphical desktop environment login process.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Modify /usr/share/gdm/themes/RHEL/RHEL.xml by adding the following xml after the first two "pixmap" entries.</t>
    </r>
    <r>
      <rPr>
        <sz val="11"/>
        <color rgb="FF000000"/>
        <rFont val="Calibri"/>
      </rPr>
      <t xml:space="preserve">
</t>
    </r>
    <r>
      <rPr>
        <sz val="11"/>
        <color rgb="FF000000"/>
        <rFont val="Calibri"/>
      </rPr>
      <t>&lt;item type="rect" id="custom-dod-banner"&gt;</t>
    </r>
    <r>
      <rPr>
        <sz val="11"/>
        <color rgb="FF000000"/>
        <rFont val="Calibri"/>
      </rPr>
      <t xml:space="preserve">
</t>
    </r>
    <r>
      <rPr>
        <sz val="11"/>
        <color rgb="FF000000"/>
        <rFont val="Calibri"/>
      </rPr>
      <t>&lt;pos anchor="nw" x="20%" y="10" width="80%" height="100%"/&gt;</t>
    </r>
    <r>
      <rPr>
        <sz val="11"/>
        <color rgb="FF000000"/>
        <rFont val="Calibri"/>
      </rPr>
      <t xml:space="preserve">
</t>
    </r>
    <r>
      <rPr>
        <sz val="11"/>
        <color rgb="FF000000"/>
        <rFont val="Calibri"/>
      </rPr>
      <t>&lt;box&gt;</t>
    </r>
    <r>
      <rPr>
        <sz val="11"/>
        <color rgb="FF000000"/>
        <rFont val="Calibri"/>
      </rPr>
      <t xml:space="preserve">
</t>
    </r>
    <r>
      <rPr>
        <sz val="11"/>
        <color rgb="FF000000"/>
        <rFont val="Calibri"/>
      </rPr>
      <t>&lt;item type="label"&gt;</t>
    </r>
    <r>
      <rPr>
        <sz val="11"/>
        <color rgb="FF000000"/>
        <rFont val="Calibri"/>
      </rPr>
      <t xml:space="preserve">
</t>
    </r>
    <r>
      <rPr>
        <sz val="11"/>
        <color rgb="FF000000"/>
        <rFont val="Calibri"/>
      </rPr>
      <t>&lt;normal font="Sans Bold 9" color="#ffffff"/&gt;</t>
    </r>
    <r>
      <rPr>
        <sz val="11"/>
        <color rgb="FF000000"/>
        <rFont val="Calibri"/>
      </rPr>
      <t xml:space="preserve">
</t>
    </r>
    <r>
      <rPr>
        <sz val="11"/>
        <color rgb="FF000000"/>
        <rFont val="Calibri"/>
      </rPr>
      <t>&lt;text&gt;</t>
    </r>
    <r>
      <rPr>
        <sz val="11"/>
        <color rgb="FF000000"/>
        <rFont val="Calibri"/>
      </rPr>
      <t xml:space="preserve">
</t>
    </r>
    <r>
      <rPr>
        <sz val="11"/>
        <color rgb="FF000000"/>
        <rFont val="Calibri"/>
      </rPr>
      <t>Insert the "approved text" here based on the character limitations imposed by the system.</t>
    </r>
    <r>
      <rPr>
        <sz val="11"/>
        <color rgb="FF000000"/>
        <rFont val="Calibri"/>
      </rPr>
      <t xml:space="preserve">
</t>
    </r>
    <r>
      <rPr>
        <sz val="11"/>
        <color rgb="FF000000"/>
        <rFont val="Calibri"/>
      </rPr>
      <t>&lt;/text&gt;</t>
    </r>
    <r>
      <rPr>
        <sz val="11"/>
        <color rgb="FF000000"/>
        <rFont val="Calibri"/>
      </rPr>
      <t xml:space="preserve">
</t>
    </r>
    <r>
      <rPr>
        <sz val="11"/>
        <color rgb="FF000000"/>
        <rFont val="Calibri"/>
      </rPr>
      <t>&lt;/item&gt;</t>
    </r>
    <r>
      <rPr>
        <sz val="11"/>
        <color rgb="FF000000"/>
        <rFont val="Calibri"/>
      </rPr>
      <t xml:space="preserve">
</t>
    </r>
    <r>
      <rPr>
        <sz val="11"/>
        <color rgb="FF000000"/>
        <rFont val="Calibri"/>
      </rPr>
      <t>&lt;/box&gt;</t>
    </r>
    <r>
      <rPr>
        <sz val="11"/>
        <color rgb="FF000000"/>
        <rFont val="Calibri"/>
      </rPr>
      <t xml:space="preserve">
</t>
    </r>
    <r>
      <rPr>
        <sz val="11"/>
        <color rgb="FF000000"/>
        <rFont val="Calibri"/>
      </rPr>
      <t>&lt;/item&gt;</t>
    </r>
    <r>
      <rPr>
        <sz val="11"/>
        <color rgb="FF000000"/>
        <rFont val="Calibri"/>
      </rPr>
      <t xml:space="preserve">
</t>
    </r>
    <r>
      <rPr>
        <sz val="11"/>
        <color rgb="FF000000"/>
        <rFont val="Calibri"/>
      </rPr>
      <t>Approved text:</t>
    </r>
    <r>
      <rPr>
        <sz val="11"/>
        <color rgb="FF000000"/>
        <rFont val="Calibri"/>
      </rPr>
      <t xml:space="preserve">
</t>
    </r>
    <r>
      <rPr>
        <sz val="11"/>
        <color rgb="FF000000"/>
        <rFont val="Calibri"/>
      </rPr>
      <t>DoD Login Banners:</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 xml:space="preserve">-Notwithstanding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 </t>
    </r>
    <r>
      <rPr>
        <sz val="11"/>
        <color rgb="FF000000"/>
        <rFont val="Calibri"/>
      </rPr>
      <t xml:space="preserve">
</t>
    </r>
    <r>
      <rPr>
        <sz val="11"/>
        <color rgb="FF000000"/>
        <rFont val="Calibri"/>
      </rPr>
      <t>OR</t>
    </r>
    <r>
      <rPr>
        <sz val="11"/>
        <color rgb="FF000000"/>
        <rFont val="Calibri"/>
      </rPr>
      <t xml:space="preserve">
</t>
    </r>
    <r>
      <rPr>
        <sz val="11"/>
        <color rgb="FF000000"/>
        <rFont val="Calibri"/>
      </rPr>
      <t>I've read &amp; consent to terms in IS user agreem't.</t>
    </r>
  </si>
  <si>
    <r>
      <rPr>
        <sz val="11"/>
        <color rgb="FF000000"/>
        <rFont val="Calibri"/>
      </rPr>
      <t>Failure to display the logon banner prior to a logon attempt will negate legal proceedings resulting from unauthorized access to system resources.</t>
    </r>
    <r>
      <rPr>
        <sz val="11"/>
        <color rgb="FF000000"/>
        <rFont val="Calibri"/>
      </rPr>
      <t xml:space="preserve">
</t>
    </r>
    <r>
      <rPr>
        <sz val="11"/>
        <color rgb="FF000000"/>
        <rFont val="Calibri"/>
      </rPr>
      <t>This requirement applies to graphical desktop environments provided by the system to locally attached displays and input devices as well as to graphical desktop environments provided to remote systems, including thin clients.</t>
    </r>
  </si>
  <si>
    <r>
      <rPr>
        <sz val="11"/>
        <color rgb="FF000000"/>
        <rFont val="Calibri"/>
      </rPr>
      <t>Access the graphical desktop environment(s) provided by the system and attempt to log in. Check for either of the following login banners based on the character limitations imposed by the system. An exact match is required. If one of these banners is not displayed, this is a finding.</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 -not for your personal benefit or privacy.</t>
    </r>
    <r>
      <rPr>
        <sz val="11"/>
        <color rgb="FF000000"/>
        <rFont val="Calibri"/>
      </rPr>
      <t xml:space="preserve">
</t>
    </r>
    <r>
      <rPr>
        <sz val="11"/>
        <color rgb="FF000000"/>
        <rFont val="Calibri"/>
      </rPr>
      <t xml:space="preserve">-Notwithstanding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 </t>
    </r>
    <r>
      <rPr>
        <sz val="11"/>
        <color rgb="FF000000"/>
        <rFont val="Calibri"/>
      </rPr>
      <t xml:space="preserve">
</t>
    </r>
    <r>
      <rPr>
        <sz val="11"/>
        <color rgb="FF000000"/>
        <rFont val="Calibri"/>
      </rPr>
      <t>OR</t>
    </r>
    <r>
      <rPr>
        <sz val="11"/>
        <color rgb="FF000000"/>
        <rFont val="Calibri"/>
      </rPr>
      <t xml:space="preserve">
</t>
    </r>
    <r>
      <rPr>
        <sz val="11"/>
        <color rgb="FF000000"/>
        <rFont val="Calibri"/>
      </rPr>
      <t>I've read &amp; consent to terms in IS user agreem't.</t>
    </r>
  </si>
  <si>
    <t>V-24347</t>
  </si>
  <si>
    <r>
      <rPr>
        <sz val="11"/>
        <rFont val="Calibri"/>
      </rPr>
      <t>The system, if capable, must be configured to require the use of a CAC, PIV compliant hardware token, or Alternate Logon Token (ALT) for authentication.</t>
    </r>
  </si>
  <si>
    <r>
      <rPr>
        <sz val="11"/>
        <color rgb="FF000000"/>
        <rFont val="Calibri"/>
      </rPr>
      <t>Consult vendor documentation to determine the procedures necessary for configuring CAC authentication. Configure all accounts required by policy to use CAC authentication.</t>
    </r>
  </si>
  <si>
    <r>
      <rPr>
        <sz val="11"/>
        <color rgb="FF000000"/>
        <rFont val="Calibri"/>
      </rPr>
      <t>In accordance with CTO 07-015 PKI authentication is required. This provides stronger, two-factor authentication than using a username/password.</t>
    </r>
    <r>
      <rPr>
        <sz val="11"/>
        <color rgb="FF000000"/>
        <rFont val="Calibri"/>
      </rPr>
      <t xml:space="preserve">
</t>
    </r>
    <r>
      <rPr>
        <sz val="11"/>
        <color rgb="FF000000"/>
        <rFont val="Calibri"/>
      </rPr>
      <t>NOTE: The following are exempt from this, however, they must meet all password requirements and must be documented with the IAO:</t>
    </r>
    <r>
      <rPr>
        <sz val="11"/>
        <color rgb="FF000000"/>
        <rFont val="Calibri"/>
      </rPr>
      <t xml:space="preserve">
</t>
    </r>
    <r>
      <rPr>
        <sz val="11"/>
        <color rgb="FF000000"/>
        <rFont val="Calibri"/>
      </rPr>
      <t>- Stand-alone systems.</t>
    </r>
    <r>
      <rPr>
        <sz val="11"/>
        <color rgb="FF000000"/>
        <rFont val="Calibri"/>
      </rPr>
      <t xml:space="preserve">
</t>
    </r>
    <r>
      <rPr>
        <sz val="11"/>
        <color rgb="FF000000"/>
        <rFont val="Calibri"/>
      </rPr>
      <t>- Application Accounts.</t>
    </r>
    <r>
      <rPr>
        <sz val="11"/>
        <color rgb="FF000000"/>
        <rFont val="Calibri"/>
      </rPr>
      <t xml:space="preserve">
</t>
    </r>
    <r>
      <rPr>
        <sz val="11"/>
        <color rgb="FF000000"/>
        <rFont val="Calibri"/>
      </rPr>
      <t>- Students or unpaid employees (such as, interns) who are not eligible to receive or not in receipt of a CAC, PIV, or ALT.</t>
    </r>
    <r>
      <rPr>
        <sz val="11"/>
        <color rgb="FF000000"/>
        <rFont val="Calibri"/>
      </rPr>
      <t xml:space="preserve">
</t>
    </r>
    <r>
      <rPr>
        <sz val="11"/>
        <color rgb="FF000000"/>
        <rFont val="Calibri"/>
      </rPr>
      <t>- Warfighters and support personnel located at operational tactical locations conducting wartime operations that are not collocated with RAPIDS workstations to issue CAC; are not eligible for CAC or do not have the capability to use ALT.</t>
    </r>
    <r>
      <rPr>
        <sz val="11"/>
        <color rgb="FF000000"/>
        <rFont val="Calibri"/>
      </rPr>
      <t xml:space="preserve">
</t>
    </r>
    <r>
      <rPr>
        <sz val="11"/>
        <color rgb="FF000000"/>
        <rFont val="Calibri"/>
      </rPr>
      <t>- Test systems that have an Interim Approval to Test (IATT) and provide protection via separate VPN, firewall, or security measures preventing access to network and system components from outside the protection boundary documented in the IATT.</t>
    </r>
  </si>
  <si>
    <r>
      <rPr>
        <sz val="11"/>
        <color rgb="FF000000"/>
        <rFont val="Calibri"/>
      </rPr>
      <t>Consult vendor documentation to determine if the system is capable of CAC authentication. If it is not, this is not applicable.</t>
    </r>
    <r>
      <rPr>
        <sz val="11"/>
        <color rgb="FF000000"/>
        <rFont val="Calibri"/>
      </rPr>
      <t xml:space="preserve">
</t>
    </r>
    <r>
      <rPr>
        <sz val="11"/>
        <color rgb="FF000000"/>
        <rFont val="Calibri"/>
      </rPr>
      <t>Interview the SA to determine if all accounts not exempted by policy are using CAC authentication. If non-exempt accounts are not using CAC authentication, this is a finding.</t>
    </r>
  </si>
  <si>
    <t>V-24357</t>
  </si>
  <si>
    <r>
      <rPr>
        <sz val="11"/>
        <rFont val="Calibri"/>
      </rPr>
      <t>The system must be configured to send audit/system records to a remote audit server.</t>
    </r>
  </si>
  <si>
    <r>
      <rPr>
        <sz val="11"/>
        <color rgb="FF000000"/>
        <rFont val="Calibri"/>
      </rPr>
      <t xml:space="preserve">Configure the system to send audit records to a remote server. </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xml:space="preserve">These instructions assume a known remote audit server is available to this system. </t>
    </r>
    <r>
      <rPr>
        <sz val="11"/>
        <color rgb="FF000000"/>
        <rFont val="Calibri"/>
      </rPr>
      <t xml:space="preserve">
</t>
    </r>
    <r>
      <rPr>
        <sz val="11"/>
        <color rgb="FF000000"/>
        <rFont val="Calibri"/>
      </rPr>
      <t xml:space="preserve">Modify /etc/syslog.conf or /etc/rsyslog.conf to contain a line sending all audit records to a remote audit server. The server is specified by placing an "@" before the DNS name or IP address in the line. </t>
    </r>
    <r>
      <rPr>
        <sz val="11"/>
        <color rgb="FF000000"/>
        <rFont val="Calibri"/>
      </rPr>
      <t xml:space="preserve">
</t>
    </r>
    <r>
      <rPr>
        <sz val="11"/>
        <color rgb="FF000000"/>
        <rFont val="Calibri"/>
      </rPr>
      <t>*.* @&lt;remote audit server&gt;</t>
    </r>
    <r>
      <rPr>
        <sz val="11"/>
        <color rgb="FF000000"/>
        <rFont val="Calibri"/>
      </rPr>
      <t xml:space="preserve">
</t>
    </r>
    <r>
      <rPr>
        <sz val="11"/>
        <color rgb="FF000000"/>
        <rFont val="Calibri"/>
      </rPr>
      <t>Edit the "active" line in /etc/audisp/plugins.d/syslog.conf so it shows "active = yes".</t>
    </r>
    <r>
      <rPr>
        <sz val="11"/>
        <color rgb="FF000000"/>
        <rFont val="Calibri"/>
      </rPr>
      <t xml:space="preserve">
</t>
    </r>
    <r>
      <rPr>
        <sz val="11"/>
        <color rgb="FF000000"/>
        <rFont val="Calibri"/>
      </rPr>
      <t>Restart audit and syslog:</t>
    </r>
    <r>
      <rPr>
        <sz val="11"/>
        <color rgb="FF000000"/>
        <rFont val="Calibri"/>
      </rPr>
      <t xml:space="preserve">
</t>
    </r>
    <r>
      <rPr>
        <sz val="11"/>
        <color rgb="FF000000"/>
        <rFont val="Calibri"/>
      </rPr>
      <t># service auditd restart</t>
    </r>
    <r>
      <rPr>
        <sz val="11"/>
        <color rgb="FF000000"/>
        <rFont val="Calibri"/>
      </rPr>
      <t xml:space="preserve">
</t>
    </r>
    <r>
      <rPr>
        <sz val="11"/>
        <color rgb="FF000000"/>
        <rFont val="Calibri"/>
      </rPr>
      <t xml:space="preserve"># service syslog restart </t>
    </r>
    <r>
      <rPr>
        <sz val="11"/>
        <color rgb="FF000000"/>
        <rFont val="Calibri"/>
      </rPr>
      <t xml:space="preserve">
</t>
    </r>
    <r>
      <rPr>
        <sz val="11"/>
        <color rgb="FF000000"/>
        <rFont val="Calibri"/>
      </rPr>
      <t>Or:</t>
    </r>
    <r>
      <rPr>
        <sz val="11"/>
        <color rgb="FF000000"/>
        <rFont val="Calibri"/>
      </rPr>
      <t xml:space="preserve">
</t>
    </r>
    <r>
      <rPr>
        <sz val="11"/>
        <color rgb="FF000000"/>
        <rFont val="Calibri"/>
      </rPr>
      <t># service rsyslog restart</t>
    </r>
  </si>
  <si>
    <r>
      <rPr>
        <sz val="11"/>
        <color rgb="FF000000"/>
        <rFont val="Calibri"/>
      </rPr>
      <t>System/Audit records contain evidence that can be used in the investigation of compromised systems. To prevent this evidence from compromise, it must be sent to a separate system continuously. Methods for sending audit records include, but are not limited to, system audit tools used to send logs directly to another host or through the system's syslog service to another host.</t>
    </r>
  </si>
  <si>
    <r>
      <rPr>
        <sz val="11"/>
        <color rgb="FF000000"/>
        <rFont val="Calibri"/>
      </rPr>
      <t>Verify the system is configured to forward all audit records to a remote server. If the system is not configured to provide this function, this is a finding.</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Ensure the audit option for the kernel is enabled.</t>
    </r>
    <r>
      <rPr>
        <sz val="11"/>
        <color rgb="FF000000"/>
        <rFont val="Calibri"/>
      </rPr>
      <t xml:space="preserve">
</t>
    </r>
    <r>
      <rPr>
        <sz val="11"/>
        <color rgb="FF000000"/>
        <rFont val="Calibri"/>
      </rPr>
      <t># grep "audit" /boot/grub/grub.conf | grep -v "^#"</t>
    </r>
    <r>
      <rPr>
        <sz val="11"/>
        <color rgb="FF000000"/>
        <rFont val="Calibri"/>
      </rPr>
      <t xml:space="preserve">
</t>
    </r>
    <r>
      <rPr>
        <sz val="11"/>
        <color rgb="FF000000"/>
        <rFont val="Calibri"/>
      </rPr>
      <t>If the kernel does not have the "audit=1" option specified, this is a finding.</t>
    </r>
    <r>
      <rPr>
        <sz val="11"/>
        <color rgb="FF000000"/>
        <rFont val="Calibri"/>
      </rPr>
      <t xml:space="preserve">
</t>
    </r>
    <r>
      <rPr>
        <sz val="11"/>
        <color rgb="FF000000"/>
        <rFont val="Calibri"/>
      </rPr>
      <t>Ensure the kernel auditing is active.</t>
    </r>
    <r>
      <rPr>
        <sz val="11"/>
        <color rgb="FF000000"/>
        <rFont val="Calibri"/>
      </rPr>
      <t xml:space="preserve">
</t>
    </r>
    <r>
      <rPr>
        <sz val="11"/>
        <color rgb="FF000000"/>
        <rFont val="Calibri"/>
      </rPr>
      <t># grep "active" /etc/audisp/plugins.d/syslog.conf | grep -v "^#"</t>
    </r>
    <r>
      <rPr>
        <sz val="11"/>
        <color rgb="FF000000"/>
        <rFont val="Calibri"/>
      </rPr>
      <t xml:space="preserve">
</t>
    </r>
    <r>
      <rPr>
        <sz val="11"/>
        <color rgb="FF000000"/>
        <rFont val="Calibri"/>
      </rPr>
      <t>If the "active" setting is either missing or not set to "yes", this is a finding.</t>
    </r>
    <r>
      <rPr>
        <sz val="11"/>
        <color rgb="FF000000"/>
        <rFont val="Calibri"/>
      </rPr>
      <t xml:space="preserve">
</t>
    </r>
    <r>
      <rPr>
        <sz val="11"/>
        <color rgb="FF000000"/>
        <rFont val="Calibri"/>
      </rPr>
      <t>Ensure all audit records are forwarded to a remote server.</t>
    </r>
    <r>
      <rPr>
        <sz val="11"/>
        <color rgb="FF000000"/>
        <rFont val="Calibri"/>
      </rPr>
      <t xml:space="preserve">
</t>
    </r>
    <r>
      <rPr>
        <sz val="11"/>
        <color rgb="FF000000"/>
        <rFont val="Calibri"/>
      </rPr>
      <t># grep "\*.\*" /etc/syslog.conf |grep "@" | grep -v "^#" (for syslog)</t>
    </r>
    <r>
      <rPr>
        <sz val="11"/>
        <color rgb="FF000000"/>
        <rFont val="Calibri"/>
      </rPr>
      <t xml:space="preserve">
</t>
    </r>
    <r>
      <rPr>
        <sz val="11"/>
        <color rgb="FF000000"/>
        <rFont val="Calibri"/>
      </rPr>
      <t>or:</t>
    </r>
    <r>
      <rPr>
        <sz val="11"/>
        <color rgb="FF000000"/>
        <rFont val="Calibri"/>
      </rPr>
      <t xml:space="preserve">
</t>
    </r>
    <r>
      <rPr>
        <sz val="11"/>
        <color rgb="FF000000"/>
        <rFont val="Calibri"/>
      </rPr>
      <t># grep "\*.\*" /etc/rsyslog.conf | grep "@" | grep -v "^#" (for rsyslog)</t>
    </r>
    <r>
      <rPr>
        <sz val="11"/>
        <color rgb="FF000000"/>
        <rFont val="Calibri"/>
      </rPr>
      <t xml:space="preserve">
</t>
    </r>
    <r>
      <rPr>
        <sz val="11"/>
        <color rgb="FF000000"/>
        <rFont val="Calibri"/>
      </rPr>
      <t>If neither of these lines exist, it is a finding.</t>
    </r>
  </si>
  <si>
    <t>V-24384</t>
  </si>
  <si>
    <r>
      <rPr>
        <sz val="11"/>
        <rFont val="Calibri"/>
      </rPr>
      <t>If the system is using LDAP for authentication or account information, the /etc/ldap.conf file (or equivalent) must not contain passwords.</t>
    </r>
  </si>
  <si>
    <r>
      <rPr>
        <sz val="11"/>
        <color rgb="FF000000"/>
        <rFont val="Calibri"/>
      </rPr>
      <t>Edit the "/etc/ldap.conf" file to use anonymous binding by removing the "bindpw" option.</t>
    </r>
  </si>
  <si>
    <r>
      <rPr>
        <sz val="11"/>
        <color rgb="FF000000"/>
        <rFont val="Calibri"/>
      </rPr>
      <t>The authentication of automated LDAP connections between systems must not use passwords since more secure methods are available, such as PKI and Kerberos. Additionally, the storage of unencrypted passwords on the system is not permitted.</t>
    </r>
  </si>
  <si>
    <r>
      <rPr>
        <sz val="11"/>
        <color rgb="FF000000"/>
        <rFont val="Calibri"/>
      </rPr>
      <t>Verify LDAP is running on the system. To check to see if the system is an LDAP server, run:</t>
    </r>
    <r>
      <rPr>
        <sz val="11"/>
        <color rgb="FF000000"/>
        <rFont val="Calibri"/>
      </rPr>
      <t xml:space="preserve">
</t>
    </r>
    <r>
      <rPr>
        <sz val="11"/>
        <color rgb="FF000000"/>
        <rFont val="Calibri"/>
      </rPr>
      <t># ps -ef | grep ldap</t>
    </r>
    <r>
      <rPr>
        <sz val="11"/>
        <color rgb="FF000000"/>
        <rFont val="Calibri"/>
      </rPr>
      <t xml:space="preserve">
</t>
    </r>
    <r>
      <rPr>
        <sz val="11"/>
        <color rgb="FF000000"/>
        <rFont val="Calibri"/>
      </rPr>
      <t>Find out which LDAP is used (if not determined via the command above).</t>
    </r>
    <r>
      <rPr>
        <sz val="11"/>
        <color rgb="FF000000"/>
        <rFont val="Calibri"/>
      </rPr>
      <t xml:space="preserve">
</t>
    </r>
    <r>
      <rPr>
        <sz val="11"/>
        <color rgb="FF000000"/>
        <rFont val="Calibri"/>
      </rPr>
      <t># rpm -qa | grep ldap</t>
    </r>
    <r>
      <rPr>
        <sz val="11"/>
        <color rgb="FF000000"/>
        <rFont val="Calibri"/>
      </rPr>
      <t xml:space="preserve">
</t>
    </r>
    <r>
      <rPr>
        <sz val="11"/>
        <color rgb="FF000000"/>
        <rFont val="Calibri"/>
      </rPr>
      <t>If using nssldap:</t>
    </r>
    <r>
      <rPr>
        <sz val="11"/>
        <color rgb="FF000000"/>
        <rFont val="Calibri"/>
      </rPr>
      <t xml:space="preserve">
</t>
    </r>
    <r>
      <rPr>
        <sz val="11"/>
        <color rgb="FF000000"/>
        <rFont val="Calibri"/>
      </rPr>
      <t># grep base /etc/ldap.conf</t>
    </r>
    <r>
      <rPr>
        <sz val="11"/>
        <color rgb="FF000000"/>
        <rFont val="Calibri"/>
      </rPr>
      <t xml:space="preserve">
</t>
    </r>
    <r>
      <rPr>
        <sz val="11"/>
        <color rgb="FF000000"/>
        <rFont val="Calibri"/>
      </rPr>
      <t>Check to see if the base is set to something besides the default of "dc=example,dc=com".</t>
    </r>
    <r>
      <rPr>
        <sz val="11"/>
        <color rgb="FF000000"/>
        <rFont val="Calibri"/>
      </rPr>
      <t xml:space="preserve">
</t>
    </r>
    <r>
      <rPr>
        <sz val="11"/>
        <color rgb="FF000000"/>
        <rFont val="Calibri"/>
      </rPr>
      <t>If using openldap:</t>
    </r>
    <r>
      <rPr>
        <sz val="11"/>
        <color rgb="FF000000"/>
        <rFont val="Calibri"/>
      </rPr>
      <t xml:space="preserve">
</t>
    </r>
    <r>
      <rPr>
        <sz val="11"/>
        <color rgb="FF000000"/>
        <rFont val="Calibri"/>
      </rPr>
      <t># grep suffix /etc/openldap/slapd.conf</t>
    </r>
    <r>
      <rPr>
        <sz val="11"/>
        <color rgb="FF000000"/>
        <rFont val="Calibri"/>
      </rPr>
      <t xml:space="preserve">
</t>
    </r>
    <r>
      <rPr>
        <sz val="11"/>
        <color rgb="FF000000"/>
        <rFont val="Calibri"/>
      </rPr>
      <t>Check whether the system is an LDAP client:</t>
    </r>
    <r>
      <rPr>
        <sz val="11"/>
        <color rgb="FF000000"/>
        <rFont val="Calibri"/>
      </rPr>
      <t xml:space="preserve">
</t>
    </r>
    <r>
      <rPr>
        <sz val="11"/>
        <color rgb="FF000000"/>
        <rFont val="Calibri"/>
      </rPr>
      <t># grep server /etc/ldap.conf</t>
    </r>
    <r>
      <rPr>
        <sz val="11"/>
        <color rgb="FF000000"/>
        <rFont val="Calibri"/>
      </rPr>
      <t xml:space="preserve">
</t>
    </r>
    <r>
      <rPr>
        <sz val="11"/>
        <color rgb="FF000000"/>
        <rFont val="Calibri"/>
      </rPr>
      <t># grep server /etc/openldap/ldap.conf</t>
    </r>
    <r>
      <rPr>
        <sz val="11"/>
        <color rgb="FF000000"/>
        <rFont val="Calibri"/>
      </rPr>
      <t xml:space="preserve">
</t>
    </r>
    <r>
      <rPr>
        <sz val="11"/>
        <color rgb="FF000000"/>
        <rFont val="Calibri"/>
      </rPr>
      <t>Check whether the server option has an address other than the loopback, then check the nsswitch.conf file:</t>
    </r>
    <r>
      <rPr>
        <sz val="11"/>
        <color rgb="FF000000"/>
        <rFont val="Calibri"/>
      </rPr>
      <t xml:space="preserve">
</t>
    </r>
    <r>
      <rPr>
        <sz val="11"/>
        <color rgb="FF000000"/>
        <rFont val="Calibri"/>
      </rPr>
      <t xml:space="preserve"># grep ldap /etc/nsswitch.conf </t>
    </r>
    <r>
      <rPr>
        <sz val="11"/>
        <color rgb="FF000000"/>
        <rFont val="Calibri"/>
      </rPr>
      <t xml:space="preserve">
</t>
    </r>
    <r>
      <rPr>
        <sz val="11"/>
        <color rgb="FF000000"/>
        <rFont val="Calibri"/>
      </rPr>
      <t>Look for the following three lines:</t>
    </r>
    <r>
      <rPr>
        <sz val="11"/>
        <color rgb="FF000000"/>
        <rFont val="Calibri"/>
      </rPr>
      <t xml:space="preserve">
</t>
    </r>
    <r>
      <rPr>
        <sz val="11"/>
        <color rgb="FF000000"/>
        <rFont val="Calibri"/>
      </rPr>
      <t>passwd: files ldap</t>
    </r>
    <r>
      <rPr>
        <sz val="11"/>
        <color rgb="FF000000"/>
        <rFont val="Calibri"/>
      </rPr>
      <t xml:space="preserve">
</t>
    </r>
    <r>
      <rPr>
        <sz val="11"/>
        <color rgb="FF000000"/>
        <rFont val="Calibri"/>
      </rPr>
      <t>shadow: files ldap</t>
    </r>
    <r>
      <rPr>
        <sz val="11"/>
        <color rgb="FF000000"/>
        <rFont val="Calibri"/>
      </rPr>
      <t xml:space="preserve">
</t>
    </r>
    <r>
      <rPr>
        <sz val="11"/>
        <color rgb="FF000000"/>
        <rFont val="Calibri"/>
      </rPr>
      <t>group: files ldap</t>
    </r>
    <r>
      <rPr>
        <sz val="11"/>
        <color rgb="FF000000"/>
        <rFont val="Calibri"/>
      </rPr>
      <t xml:space="preserve">
</t>
    </r>
    <r>
      <rPr>
        <sz val="11"/>
        <color rgb="FF000000"/>
        <rFont val="Calibri"/>
      </rPr>
      <t>If all three files are not configured to look for an LDAP source, then the system is not using LDAP for authentication.</t>
    </r>
    <r>
      <rPr>
        <sz val="11"/>
        <color rgb="FF000000"/>
        <rFont val="Calibri"/>
      </rPr>
      <t xml:space="preserve">
</t>
    </r>
    <r>
      <rPr>
        <sz val="11"/>
        <color rgb="FF000000"/>
        <rFont val="Calibri"/>
      </rPr>
      <t>If the system is not using LDAP for authentication, this is not applicable.</t>
    </r>
    <r>
      <rPr>
        <sz val="11"/>
        <color rgb="FF000000"/>
        <rFont val="Calibri"/>
      </rPr>
      <t xml:space="preserve">
</t>
    </r>
    <r>
      <rPr>
        <sz val="11"/>
        <color rgb="FF000000"/>
        <rFont val="Calibri"/>
      </rPr>
      <t>Check for the "bindpw" option being used in the "/etc/ldap.conf" file.</t>
    </r>
    <r>
      <rPr>
        <sz val="11"/>
        <color rgb="FF000000"/>
        <rFont val="Calibri"/>
      </rPr>
      <t xml:space="preserve">
</t>
    </r>
    <r>
      <rPr>
        <sz val="11"/>
        <color rgb="FF000000"/>
        <rFont val="Calibri"/>
      </rPr>
      <t># grep bindpw /etc/ldap.conf</t>
    </r>
    <r>
      <rPr>
        <sz val="11"/>
        <color rgb="FF000000"/>
        <rFont val="Calibri"/>
      </rPr>
      <t xml:space="preserve">
</t>
    </r>
    <r>
      <rPr>
        <sz val="11"/>
        <color rgb="FF000000"/>
        <rFont val="Calibri"/>
      </rPr>
      <t>If an uncommented "bindpw" option is returned, then a cleartext password is in the file, and this is a finding.</t>
    </r>
  </si>
  <si>
    <t>V-24386</t>
  </si>
  <si>
    <r>
      <rPr>
        <sz val="11"/>
        <rFont val="Calibri"/>
      </rPr>
      <t>The telnet daemon must not be running.</t>
    </r>
  </si>
  <si>
    <r>
      <rPr>
        <sz val="11"/>
        <color rgb="FF000000"/>
        <rFont val="Calibri"/>
      </rPr>
      <t>Identify the telnet service running and disable it.</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Disable the telnet server.</t>
    </r>
    <r>
      <rPr>
        <sz val="11"/>
        <color rgb="FF000000"/>
        <rFont val="Calibri"/>
      </rPr>
      <t xml:space="preserve">
</t>
    </r>
    <r>
      <rPr>
        <sz val="11"/>
        <color rgb="FF000000"/>
        <rFont val="Calibri"/>
      </rPr>
      <t># chkconfig telnet off</t>
    </r>
    <r>
      <rPr>
        <sz val="11"/>
        <color rgb="FF000000"/>
        <rFont val="Calibri"/>
      </rPr>
      <t xml:space="preserve">
</t>
    </r>
    <r>
      <rPr>
        <sz val="11"/>
        <color rgb="FF000000"/>
        <rFont val="Calibri"/>
      </rPr>
      <t>Verify the telnet daemon is no longer running.</t>
    </r>
    <r>
      <rPr>
        <sz val="11"/>
        <color rgb="FF000000"/>
        <rFont val="Calibri"/>
      </rPr>
      <t xml:space="preserve">
</t>
    </r>
    <r>
      <rPr>
        <sz val="11"/>
        <color rgb="FF000000"/>
        <rFont val="Calibri"/>
      </rPr>
      <t># ps -ef |grep telnet</t>
    </r>
  </si>
  <si>
    <r>
      <rPr>
        <sz val="11"/>
        <color rgb="FF000000"/>
        <rFont val="Calibri"/>
      </rPr>
      <t>The telnet daemon provides a typically unencrypted remote access service which does not provide for the confidentiality and integrity of user passwords or the remote session.  If a privileged user were to log on using this service, the privileged user password could be compromised.</t>
    </r>
  </si>
  <si>
    <r>
      <rPr>
        <sz val="11"/>
        <color rgb="FF000000"/>
        <rFont val="Calibri"/>
      </rPr>
      <t>The telnet service included in the RHEL distribution is part of krb5-workstation. There are two versions of telnetd server provided. The xinetd.d file ekrb5-telnet allows only connections authenticated through kerberos. The xinetd.d krb5-telnet allows normal telnet connections as well as kerberized connections. Both are set to "disable = yes" by default. Ensure that neither is running.</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Check if telnetd is running:</t>
    </r>
    <r>
      <rPr>
        <sz val="11"/>
        <color rgb="FF000000"/>
        <rFont val="Calibri"/>
      </rPr>
      <t xml:space="preserve">
</t>
    </r>
    <r>
      <rPr>
        <sz val="11"/>
        <color rgb="FF000000"/>
        <rFont val="Calibri"/>
      </rPr>
      <t># ps -ef |grep telnetd</t>
    </r>
    <r>
      <rPr>
        <sz val="11"/>
        <color rgb="FF000000"/>
        <rFont val="Calibri"/>
      </rPr>
      <t xml:space="preserve">
</t>
    </r>
    <r>
      <rPr>
        <sz val="11"/>
        <color rgb="FF000000"/>
        <rFont val="Calibri"/>
      </rPr>
      <t>If the telnet daemon is running, this is a finding.</t>
    </r>
    <r>
      <rPr>
        <sz val="11"/>
        <color rgb="FF000000"/>
        <rFont val="Calibri"/>
      </rPr>
      <t xml:space="preserve">
</t>
    </r>
    <r>
      <rPr>
        <sz val="11"/>
        <color rgb="FF000000"/>
        <rFont val="Calibri"/>
      </rPr>
      <t>Check if telnetd is enabled on startup:</t>
    </r>
    <r>
      <rPr>
        <sz val="11"/>
        <color rgb="FF000000"/>
        <rFont val="Calibri"/>
      </rPr>
      <t xml:space="preserve">
</t>
    </r>
    <r>
      <rPr>
        <sz val="11"/>
        <color rgb="FF000000"/>
        <rFont val="Calibri"/>
      </rPr>
      <t># chkconfig --list|grep telnet</t>
    </r>
    <r>
      <rPr>
        <sz val="11"/>
        <color rgb="FF000000"/>
        <rFont val="Calibri"/>
      </rPr>
      <t xml:space="preserve">
</t>
    </r>
    <r>
      <rPr>
        <sz val="11"/>
        <color rgb="FF000000"/>
        <rFont val="Calibri"/>
      </rPr>
      <t>If an entry with "on" is found, this is a finding.</t>
    </r>
  </si>
  <si>
    <t>V-24624</t>
  </si>
  <si>
    <r>
      <rPr>
        <sz val="11"/>
        <rFont val="Calibri"/>
      </rPr>
      <t>The system boot loader must protect passwords using an MD5 or stronger cryptographic hash.</t>
    </r>
  </si>
  <si>
    <r>
      <rPr>
        <sz val="11"/>
        <color rgb="FF000000"/>
        <rFont val="Calibri"/>
      </rPr>
      <t>Consult vendor documentation for procedures concerning the system's boot loader.  Configure the boot loader to hash boot loader passwords using MD5 or a stronger hash.</t>
    </r>
  </si>
  <si>
    <r>
      <rPr>
        <sz val="11"/>
        <color rgb="FF000000"/>
        <rFont val="Calibri"/>
      </rPr>
      <t>If system boot loader passwords are compromised, users with console access to the system may be able to alter the system boot configuration or boot the system into single user or maintenance mode, which could result in Denial of Service or unauthorized privileged access to the system.</t>
    </r>
  </si>
  <si>
    <r>
      <rPr>
        <sz val="11"/>
        <color rgb="FF000000"/>
        <rFont val="Calibri"/>
      </rPr>
      <t>Check GRUB for password configuration.</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Check the /boot/grub/grub.conf or /boot/grub/menu.lst files.</t>
    </r>
    <r>
      <rPr>
        <sz val="11"/>
        <color rgb="FF000000"/>
        <rFont val="Calibri"/>
      </rPr>
      <t xml:space="preserve">
</t>
    </r>
    <r>
      <rPr>
        <sz val="11"/>
        <color rgb="FF000000"/>
        <rFont val="Calibri"/>
      </rPr>
      <t># grep "password" /boot/grub/grub.conf /boot/grub/menu.lst</t>
    </r>
    <r>
      <rPr>
        <sz val="11"/>
        <color rgb="FF000000"/>
        <rFont val="Calibri"/>
      </rPr>
      <t xml:space="preserve">
</t>
    </r>
    <r>
      <rPr>
        <sz val="11"/>
        <color rgb="FF000000"/>
        <rFont val="Calibri"/>
      </rPr>
      <t>Check for a password configuration line, such as:</t>
    </r>
    <r>
      <rPr>
        <sz val="11"/>
        <color rgb="FF000000"/>
        <rFont val="Calibri"/>
      </rPr>
      <t xml:space="preserve">
</t>
    </r>
    <r>
      <rPr>
        <sz val="11"/>
        <color rgb="FF000000"/>
        <rFont val="Calibri"/>
      </rPr>
      <t>password --md5 &lt;password-hash&gt;</t>
    </r>
    <r>
      <rPr>
        <sz val="11"/>
        <color rgb="FF000000"/>
        <rFont val="Calibri"/>
      </rPr>
      <t xml:space="preserve">
</t>
    </r>
    <r>
      <rPr>
        <sz val="11"/>
        <color rgb="FF000000"/>
        <rFont val="Calibri"/>
      </rPr>
      <t>If the boot loader passwords are not protected using an MD5 hash or stronger, this is a finding.</t>
    </r>
  </si>
  <si>
    <t>V-27250</t>
  </si>
  <si>
    <r>
      <rPr>
        <sz val="11"/>
        <rFont val="Calibri"/>
      </rPr>
      <t>A file integrity baseline including cryptographic hashes must be created.</t>
    </r>
  </si>
  <si>
    <r>
      <rPr>
        <sz val="11"/>
        <color rgb="FF000000"/>
        <rFont val="Calibri"/>
      </rPr>
      <t>Use AIDE to create a file integrity baseline, including cryptographic hashes, for the system.</t>
    </r>
    <r>
      <rPr>
        <sz val="11"/>
        <color rgb="FF000000"/>
        <rFont val="Calibri"/>
      </rPr>
      <t xml:space="preserve">
</t>
    </r>
    <r>
      <rPr>
        <sz val="11"/>
        <color rgb="FF000000"/>
        <rFont val="Calibri"/>
      </rPr>
      <t>Configure the /etc/aide.conf file to ensure some form of cryptographic hash (e.g., md5,rmd160,sha256) is used for files. In the default /etc/aide.conf the "NORMAL" or "LSPP" rules which are used for virtually all files DO include some form of cryptographic hash.</t>
    </r>
  </si>
  <si>
    <r>
      <rPr>
        <sz val="11"/>
        <color rgb="FF000000"/>
        <rFont val="Calibri"/>
      </rPr>
      <t>A file integrity baseline is a collection of file metadata that is to evaluate the integrity of the system. A minimal baseline must contain metadata for all device files, setuid files, setgid files, system libraries, system binaries, and system configuration files. The minimal metadata must consist of the mode, owner, group owner, and modification times. For regular files, metadata must also include file size and a cryptographic hash of the file's contents.</t>
    </r>
  </si>
  <si>
    <r>
      <rPr>
        <sz val="11"/>
        <color rgb="FF000000"/>
        <rFont val="Calibri"/>
      </rPr>
      <t>Verify a system integrity baseline exists. The Advanced Intrusion Detection Environment (AIDE) is included in the distribution of RHEL. Other host intrusion detection system (HIDS) software is available but must be checked manually.</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grep DBDIR /etc/aide.conf</t>
    </r>
    <r>
      <rPr>
        <sz val="11"/>
        <color rgb="FF000000"/>
        <rFont val="Calibri"/>
      </rPr>
      <t xml:space="preserve">
</t>
    </r>
    <r>
      <rPr>
        <sz val="11"/>
        <color rgb="FF000000"/>
        <rFont val="Calibri"/>
      </rPr>
      <t>If /etc/aide.conf does not exist AIDE has not been installed. Unless another HIDS is used on the system, this is a finding.</t>
    </r>
    <r>
      <rPr>
        <sz val="11"/>
        <color rgb="FF000000"/>
        <rFont val="Calibri"/>
      </rPr>
      <t xml:space="preserve">
</t>
    </r>
    <r>
      <rPr>
        <sz val="11"/>
        <color rgb="FF000000"/>
        <rFont val="Calibri"/>
      </rPr>
      <t xml:space="preserve">Examine the response for "database" this indicates the location of the system integrity baseline database used as input to a comparison. </t>
    </r>
    <r>
      <rPr>
        <sz val="11"/>
        <color rgb="FF000000"/>
        <rFont val="Calibri"/>
      </rPr>
      <t xml:space="preserve">
</t>
    </r>
    <r>
      <rPr>
        <sz val="11"/>
        <color rgb="FF000000"/>
        <rFont val="Calibri"/>
      </rPr>
      <t># ls -la &lt;DBDIR&gt;</t>
    </r>
    <r>
      <rPr>
        <sz val="11"/>
        <color rgb="FF000000"/>
        <rFont val="Calibri"/>
      </rPr>
      <t xml:space="preserve">
</t>
    </r>
    <r>
      <rPr>
        <sz val="11"/>
        <color rgb="FF000000"/>
        <rFont val="Calibri"/>
      </rPr>
      <t>If no "database" file as defined in /etc/aide.conf exists a system integrity baseline has not been created, this is a finding.</t>
    </r>
    <r>
      <rPr>
        <sz val="11"/>
        <color rgb="FF000000"/>
        <rFont val="Calibri"/>
      </rPr>
      <t xml:space="preserve">
</t>
    </r>
    <r>
      <rPr>
        <sz val="11"/>
        <color rgb="FF000000"/>
        <rFont val="Calibri"/>
      </rPr>
      <t>Examine /etc/aide.conf to ensure some form of cryptographic hash (i.e. md5,rmd160,sha256) is used for files. In the default /etc/aide.conf the "NORMAL" or "LSPP" rules which are used for virtually all files DO include some form of cryptographic hash.</t>
    </r>
    <r>
      <rPr>
        <sz val="11"/>
        <color rgb="FF000000"/>
        <rFont val="Calibri"/>
      </rPr>
      <t xml:space="preserve">
</t>
    </r>
    <r>
      <rPr>
        <sz val="11"/>
        <color rgb="FF000000"/>
        <rFont val="Calibri"/>
      </rPr>
      <t>If the site has defined rules to replace the functionality provided by the default "NORMAL" and "LSPP" rules but DOES NOT include cryptographic hashes, this is a finding.</t>
    </r>
    <r>
      <rPr>
        <sz val="11"/>
        <color rgb="FF000000"/>
        <rFont val="Calibri"/>
      </rPr>
      <t xml:space="preserve">
</t>
    </r>
    <r>
      <rPr>
        <sz val="11"/>
        <color rgb="FF000000"/>
        <rFont val="Calibri"/>
      </rPr>
      <t>Otherwise, if any element used to define the "NORMAL" and "LSPP" rules has been modified resulting in cryptographic hashes not being used, this is a finding.</t>
    </r>
    <r>
      <rPr>
        <sz val="11"/>
        <color rgb="FF000000"/>
        <rFont val="Calibri"/>
      </rPr>
      <t xml:space="preserve">
</t>
    </r>
    <r>
      <rPr>
        <sz val="11"/>
        <color rgb="FF000000"/>
        <rFont val="Calibri"/>
      </rPr>
      <t>If any other modification to the default /etc/aide.conf file have been made resulting in rules which do not include cryptographic hashes on appropriate files, this is a finding.</t>
    </r>
  </si>
  <si>
    <t>V-27251</t>
  </si>
  <si>
    <r>
      <rPr>
        <sz val="11"/>
        <rFont val="Calibri"/>
      </rPr>
      <t>A file integrity baseline including cryptographic hashes must be maintained.</t>
    </r>
  </si>
  <si>
    <r>
      <rPr>
        <sz val="11"/>
        <color rgb="FF000000"/>
        <rFont val="Calibri"/>
      </rPr>
      <t>Regularly rebuild the integrity baseline, including cryptographic hashes, for the system to be consistent with the latest approved system configuration.</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After an approved modification to the system configuration has been made perform:</t>
    </r>
    <r>
      <rPr>
        <sz val="11"/>
        <color rgb="FF000000"/>
        <rFont val="Calibri"/>
      </rPr>
      <t xml:space="preserve">
</t>
    </r>
    <r>
      <rPr>
        <sz val="11"/>
        <color rgb="FF000000"/>
        <rFont val="Calibri"/>
      </rPr>
      <t># aide -u</t>
    </r>
    <r>
      <rPr>
        <sz val="11"/>
        <color rgb="FF000000"/>
        <rFont val="Calibri"/>
      </rPr>
      <t xml:space="preserve">
</t>
    </r>
    <r>
      <rPr>
        <sz val="11"/>
        <color rgb="FF000000"/>
        <rFont val="Calibri"/>
      </rPr>
      <t>This will update the database.</t>
    </r>
  </si>
  <si>
    <r>
      <rPr>
        <sz val="11"/>
        <color rgb="FF000000"/>
        <rFont val="Calibri"/>
      </rPr>
      <t>Verify a system integrity baseline is maintained. The baseline has been updated to be consistent with the latest approved system configuration changes. The Advanced Intrusion Detection Environment (AIDE) is included in the distribution of RHEL-5. Other host intrusion detection system (HIDS) software is available but must be checked manually.</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grep DBDIR /etc/aide.conf</t>
    </r>
    <r>
      <rPr>
        <sz val="11"/>
        <color rgb="FF000000"/>
        <rFont val="Calibri"/>
      </rPr>
      <t xml:space="preserve">
</t>
    </r>
    <r>
      <rPr>
        <sz val="11"/>
        <color rgb="FF000000"/>
        <rFont val="Calibri"/>
      </rPr>
      <t>If /etc/aide.conf does not exist AIDE has not been installed. Unless another HIDS is used on the system, this is a finding.</t>
    </r>
    <r>
      <rPr>
        <sz val="11"/>
        <color rgb="FF000000"/>
        <rFont val="Calibri"/>
      </rPr>
      <t xml:space="preserve">
</t>
    </r>
    <r>
      <rPr>
        <sz val="11"/>
        <color rgb="FF000000"/>
        <rFont val="Calibri"/>
      </rPr>
      <t xml:space="preserve">Examine the response for "database" indicates the location of the system integrity baseline database used as input to a comparison. </t>
    </r>
    <r>
      <rPr>
        <sz val="11"/>
        <color rgb="FF000000"/>
        <rFont val="Calibri"/>
      </rPr>
      <t xml:space="preserve">
</t>
    </r>
    <r>
      <rPr>
        <sz val="11"/>
        <color rgb="FF000000"/>
        <rFont val="Calibri"/>
      </rPr>
      <t># ls -la &lt;DBDIR&gt;</t>
    </r>
    <r>
      <rPr>
        <sz val="11"/>
        <color rgb="FF000000"/>
        <rFont val="Calibri"/>
      </rPr>
      <t xml:space="preserve">
</t>
    </r>
    <r>
      <rPr>
        <sz val="11"/>
        <color rgb="FF000000"/>
        <rFont val="Calibri"/>
      </rPr>
      <t>If the no "database" file as defined in /etc/aide.conf a system integrity baseline has not been created, this is a finding.</t>
    </r>
    <r>
      <rPr>
        <sz val="11"/>
        <color rgb="FF000000"/>
        <rFont val="Calibri"/>
      </rPr>
      <t xml:space="preserve">
</t>
    </r>
    <r>
      <rPr>
        <sz val="11"/>
        <color rgb="FF000000"/>
        <rFont val="Calibri"/>
      </rPr>
      <t>Ask the SA when the last approved system configuration changes occurred. If the modification date of the AIDE database is prior to the last approved configuration change, this is a finding.</t>
    </r>
  </si>
  <si>
    <t>V-27275</t>
  </si>
  <si>
    <r>
      <rPr>
        <sz val="11"/>
        <rFont val="Calibri"/>
      </rPr>
      <t xml:space="preserve">The system must not have the unnecessary </t>
    </r>
    <r>
      <rPr>
        <sz val="11"/>
        <color rgb="FF000000"/>
        <rFont val="Calibri"/>
      </rPr>
      <t>"</t>
    </r>
    <r>
      <rPr>
        <b/>
        <sz val="11"/>
        <color rgb="FF000000"/>
        <rFont val="Calibri"/>
      </rPr>
      <t>news</t>
    </r>
    <r>
      <rPr>
        <sz val="11"/>
        <color rgb="FF000000"/>
        <rFont val="Calibri"/>
      </rPr>
      <t>"</t>
    </r>
    <r>
      <rPr>
        <sz val="11"/>
        <color rgb="FF000000"/>
        <rFont val="Calibri"/>
      </rPr>
      <t xml:space="preserve"> account.</t>
    </r>
  </si>
  <si>
    <r>
      <rPr>
        <sz val="11"/>
        <color rgb="FF000000"/>
        <rFont val="Calibri"/>
      </rPr>
      <t>Remove the "news" account from the /etc/passwd file before connecting a system to the network.</t>
    </r>
  </si>
  <si>
    <r>
      <rPr>
        <sz val="11"/>
        <color rgb="FF000000"/>
        <rFont val="Calibri"/>
      </rPr>
      <t>Accounts that provide no operational purpose provide additional opportunities for system compromise. Unnecessary accounts include user accounts for individuals not requiring access to the system and application accounts for applications not installed on the system.</t>
    </r>
  </si>
  <si>
    <r>
      <rPr>
        <sz val="11"/>
        <color rgb="FF000000"/>
        <rFont val="Calibri"/>
      </rPr>
      <t>Check the system for the unnecessary "news" accounts.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rpm -q inn</t>
    </r>
    <r>
      <rPr>
        <sz val="11"/>
        <color rgb="FF000000"/>
        <rFont val="Calibri"/>
      </rPr>
      <t xml:space="preserve">
</t>
    </r>
    <r>
      <rPr>
        <sz val="11"/>
        <color rgb="FF000000"/>
        <rFont val="Calibri"/>
      </rPr>
      <t>If the "inn" is installed the "news" user is necessary and this is not a finding.</t>
    </r>
    <r>
      <rPr>
        <sz val="11"/>
        <color rgb="FF000000"/>
        <rFont val="Calibri"/>
      </rPr>
      <t xml:space="preserve">
</t>
    </r>
    <r>
      <rPr>
        <sz val="11"/>
        <color rgb="FF000000"/>
        <rFont val="Calibri"/>
      </rPr>
      <t># grep ^news /etc/passwd</t>
    </r>
    <r>
      <rPr>
        <sz val="11"/>
        <color rgb="FF000000"/>
        <rFont val="Calibri"/>
      </rPr>
      <t xml:space="preserve">
</t>
    </r>
    <r>
      <rPr>
        <sz val="11"/>
        <color rgb="FF000000"/>
        <rFont val="Calibri"/>
      </rPr>
      <t>If this account exists and "inn" is not installed, this is a finding.</t>
    </r>
  </si>
  <si>
    <t>V-27276</t>
  </si>
  <si>
    <r>
      <rPr>
        <sz val="11"/>
        <rFont val="Calibri"/>
      </rPr>
      <t xml:space="preserve">The system must not have the unnecessary </t>
    </r>
    <r>
      <rPr>
        <sz val="11"/>
        <color rgb="FF000000"/>
        <rFont val="Calibri"/>
      </rPr>
      <t>"</t>
    </r>
    <r>
      <rPr>
        <b/>
        <sz val="11"/>
        <color rgb="FF000000"/>
        <rFont val="Calibri"/>
      </rPr>
      <t>gopher</t>
    </r>
    <r>
      <rPr>
        <sz val="11"/>
        <color rgb="FF000000"/>
        <rFont val="Calibri"/>
      </rPr>
      <t>"</t>
    </r>
    <r>
      <rPr>
        <sz val="11"/>
        <color rgb="FF000000"/>
        <rFont val="Calibri"/>
      </rPr>
      <t xml:space="preserve"> account.</t>
    </r>
  </si>
  <si>
    <r>
      <rPr>
        <sz val="11"/>
        <color rgb="FF000000"/>
        <rFont val="Calibri"/>
      </rPr>
      <t>Remove the "gopher" account from the /etc/passwd file before connecting a system to the network.</t>
    </r>
  </si>
  <si>
    <r>
      <rPr>
        <sz val="11"/>
        <color rgb="FF000000"/>
        <rFont val="Calibri"/>
      </rPr>
      <t>Check the system for the unnecessary "gopher" accounts.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grep ^gopher /etc/passwd</t>
    </r>
    <r>
      <rPr>
        <sz val="11"/>
        <color rgb="FF000000"/>
        <rFont val="Calibri"/>
      </rPr>
      <t xml:space="preserve">
</t>
    </r>
    <r>
      <rPr>
        <sz val="11"/>
        <color rgb="FF000000"/>
        <rFont val="Calibri"/>
      </rPr>
      <t>If this account exists, it is a finding.</t>
    </r>
  </si>
  <si>
    <t>V-27279</t>
  </si>
  <si>
    <r>
      <rPr>
        <sz val="11"/>
        <rFont val="Calibri"/>
      </rPr>
      <t xml:space="preserve">The system must not have the unnecessary </t>
    </r>
    <r>
      <rPr>
        <sz val="11"/>
        <color rgb="FF000000"/>
        <rFont val="Calibri"/>
      </rPr>
      <t>"</t>
    </r>
    <r>
      <rPr>
        <b/>
        <sz val="11"/>
        <color rgb="FF000000"/>
        <rFont val="Calibri"/>
      </rPr>
      <t>ftp</t>
    </r>
    <r>
      <rPr>
        <sz val="11"/>
        <color rgb="FF000000"/>
        <rFont val="Calibri"/>
      </rPr>
      <t>"</t>
    </r>
    <r>
      <rPr>
        <sz val="11"/>
        <color rgb="FF000000"/>
        <rFont val="Calibri"/>
      </rPr>
      <t xml:space="preserve"> account.</t>
    </r>
  </si>
  <si>
    <r>
      <rPr>
        <sz val="11"/>
        <color rgb="FF000000"/>
        <rFont val="Calibri"/>
      </rPr>
      <t>Remove the "ftp" account from the /etc/passwd file before connecting a system to the network.</t>
    </r>
  </si>
  <si>
    <r>
      <rPr>
        <sz val="11"/>
        <color rgb="FF000000"/>
        <rFont val="Calibri"/>
      </rPr>
      <t>Check the system for the unnecessary "ftp" accounts.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rpm -q krb5-workstation</t>
    </r>
    <r>
      <rPr>
        <sz val="11"/>
        <color rgb="FF000000"/>
        <rFont val="Calibri"/>
      </rPr>
      <t xml:space="preserve">
</t>
    </r>
    <r>
      <rPr>
        <sz val="11"/>
        <color rgb="FF000000"/>
        <rFont val="Calibri"/>
      </rPr>
      <t>An ftp server is part of "krb5-workstation". If it is installed the "ftp" user is necessary and this is not a finding.</t>
    </r>
    <r>
      <rPr>
        <sz val="11"/>
        <color rgb="FF000000"/>
        <rFont val="Calibri"/>
      </rPr>
      <t xml:space="preserve">
</t>
    </r>
    <r>
      <rPr>
        <sz val="11"/>
        <color rgb="FF000000"/>
        <rFont val="Calibri"/>
      </rPr>
      <t># rpm -q vsftp</t>
    </r>
    <r>
      <rPr>
        <sz val="11"/>
        <color rgb="FF000000"/>
        <rFont val="Calibri"/>
      </rPr>
      <t xml:space="preserve">
</t>
    </r>
    <r>
      <rPr>
        <sz val="11"/>
        <color rgb="FF000000"/>
        <rFont val="Calibri"/>
      </rPr>
      <t>If the "vsftp" ftp server is installed the "ftp" user is necessary and this is not a finding.</t>
    </r>
    <r>
      <rPr>
        <sz val="11"/>
        <color rgb="FF000000"/>
        <rFont val="Calibri"/>
      </rPr>
      <t xml:space="preserve">
</t>
    </r>
    <r>
      <rPr>
        <sz val="11"/>
        <color rgb="FF000000"/>
        <rFont val="Calibri"/>
      </rPr>
      <t># grep ^ftp /etc/passwd</t>
    </r>
    <r>
      <rPr>
        <sz val="11"/>
        <color rgb="FF000000"/>
        <rFont val="Calibri"/>
      </rPr>
      <t xml:space="preserve">
</t>
    </r>
    <r>
      <rPr>
        <sz val="11"/>
        <color rgb="FF000000"/>
        <rFont val="Calibri"/>
      </rPr>
      <t>If this account exists and no ftp server is installed which requires it, this is a finding.</t>
    </r>
  </si>
  <si>
    <t>V-27283</t>
  </si>
  <si>
    <r>
      <rPr>
        <sz val="11"/>
        <rFont val="Calibri"/>
      </rPr>
      <t>The graphical desktop environment must set the idle timeout to no more than 15 minutes.</t>
    </r>
  </si>
  <si>
    <r>
      <rPr>
        <sz val="11"/>
        <color rgb="FF000000"/>
        <rFont val="Calibri"/>
      </rPr>
      <t>For the Gnome screen saver, set idle_delay to 15.</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gconftool-2 --direct --config-source xml:readwrite:/etc/gconf/gconf.xml.mandatory --type int --set /apps/gnome-screensaver/idle_delay 15</t>
    </r>
  </si>
  <si>
    <r>
      <rPr>
        <sz val="11"/>
        <color rgb="FF000000"/>
        <rFont val="Calibri"/>
      </rPr>
      <t>If graphical desktop sessions do not lock the session after 15 minutes of inactivity, requiring re-authentication to resume operations, the system or individual data could be compromised by an alert intruder who could exploit the oversight. This requirement applies to graphical desktop environments provided by the system to locally attached displays and input devices as well as to graphical desktop environments provided to remote systems, including thin clients.</t>
    </r>
  </si>
  <si>
    <r>
      <rPr>
        <sz val="11"/>
        <color rgb="FF000000"/>
        <rFont val="Calibri"/>
      </rPr>
      <t>If the "xorg-x11-server-Xorg" package is not installed, this is not applicable.</t>
    </r>
    <r>
      <rPr>
        <sz val="11"/>
        <color rgb="FF000000"/>
        <rFont val="Calibri"/>
      </rPr>
      <t xml:space="preserve">
</t>
    </r>
    <r>
      <rPr>
        <sz val="11"/>
        <color rgb="FF000000"/>
        <rFont val="Calibri"/>
      </rPr>
      <t>For the Gnome screen saver, check the idle_delay setting.</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gconftool-2 --direct --config-source xml:readwrite:/etc/gconf/gconf.xml.mandatory --get /apps/gnome-screensaver/idle_delay</t>
    </r>
    <r>
      <rPr>
        <sz val="11"/>
        <color rgb="FF000000"/>
        <rFont val="Calibri"/>
      </rPr>
      <t xml:space="preserve">
</t>
    </r>
    <r>
      <rPr>
        <sz val="11"/>
        <color rgb="FF000000"/>
        <rFont val="Calibri"/>
      </rPr>
      <t>If this does not return 15 or less, this is a finding.</t>
    </r>
  </si>
  <si>
    <t>V-27284</t>
  </si>
  <si>
    <r>
      <rPr>
        <sz val="11"/>
        <rFont val="Calibri"/>
      </rPr>
      <t>Graphical desktop environments provided by the system must have automatic lock enabled.</t>
    </r>
  </si>
  <si>
    <r>
      <rPr>
        <sz val="11"/>
        <color rgb="FF000000"/>
        <rFont val="Calibri"/>
      </rPr>
      <t>For the Gnome screen saver, set the lock_enabled flag.</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gconftool-2 --direct --config-source xml:readwrite:/etc/gconf/gconf.xml.mandatory --type bool --set /apps/gnome-screensaver/lock_enabled true</t>
    </r>
  </si>
  <si>
    <r>
      <rPr>
        <sz val="11"/>
        <color rgb="FF000000"/>
        <rFont val="Calibri"/>
      </rPr>
      <t>If the "xorg-x11-server-Xorg" package is not installed, this is not applicable.</t>
    </r>
    <r>
      <rPr>
        <sz val="11"/>
        <color rgb="FF000000"/>
        <rFont val="Calibri"/>
      </rPr>
      <t xml:space="preserve">
</t>
    </r>
    <r>
      <rPr>
        <sz val="11"/>
        <color rgb="FF000000"/>
        <rFont val="Calibri"/>
      </rPr>
      <t>For the Gnome screen saver, check the lock_enabled flag.</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gconftool-2 --direct --config-source xml:readwrite:/etc/gconf/gconf.xml.mandatory --get /apps/gnome-screensaver/lock_enabled</t>
    </r>
    <r>
      <rPr>
        <sz val="11"/>
        <color rgb="FF000000"/>
        <rFont val="Calibri"/>
      </rPr>
      <t xml:space="preserve">
</t>
    </r>
    <r>
      <rPr>
        <sz val="11"/>
        <color rgb="FF000000"/>
        <rFont val="Calibri"/>
      </rPr>
      <t>If this does not return "true", this is a finding.</t>
    </r>
  </si>
  <si>
    <t>V-27285</t>
  </si>
  <si>
    <r>
      <rPr>
        <sz val="11"/>
        <rFont val="Calibri"/>
      </rPr>
      <t>Global settings defined in system-auth must be applied in the pam.d definition files.</t>
    </r>
  </si>
  <si>
    <r>
      <rPr>
        <sz val="11"/>
        <color rgb="FF000000"/>
        <rFont val="Calibri"/>
      </rPr>
      <t>In the default distribution of RHEL "/etc/pam.d/system-auth" is a symlink "/etc/pam.d/system-auth-ac" which is an autogenerated file. When a site adds password requirements a new system-auth-local file must be created with only the additional requirements and includes for auth, account, passwd and session pointing to "/etc/pam.d/system-auth-ac". Then the symlink "/etc/system-auth" is modified to point to "/etc/pam.d/system-auth-local". This way any changes made do not get lost when "/etc/pam.d/system-auth-ac" is regenerated and each program's pam.d definition file need only have "include system-auth" for auth, account, passwd and session, as needed, in order to assure the password requirements will be applied to it.</t>
    </r>
  </si>
  <si>
    <r>
      <rPr>
        <sz val="11"/>
        <color rgb="FF000000"/>
        <rFont val="Calibri"/>
      </rPr>
      <t>Pam global requirements are generally defined in the /etc/pam.d/system-auth or /etc/pam.d/system-auth-ac file. In order for the requirements to be applied the file containing them must be included directly or indirectly in each program's definition file in /etc/pam.d</t>
    </r>
  </si>
  <si>
    <r>
      <rPr>
        <sz val="11"/>
        <color rgb="FF000000"/>
        <rFont val="Calibri"/>
      </rPr>
      <t>Verify the system-auth settings are being applied.</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Verify the additional pam.d requirements are in use.</t>
    </r>
    <r>
      <rPr>
        <sz val="11"/>
        <color rgb="FF000000"/>
        <rFont val="Calibri"/>
      </rPr>
      <t xml:space="preserve">
</t>
    </r>
    <r>
      <rPr>
        <sz val="11"/>
        <color rgb="FF000000"/>
        <rFont val="Calibri"/>
      </rPr>
      <t xml:space="preserve">The file "/etc/pam.d/system-auth-ac" is auto generated by "authconfig". Any manual changes made to it will be lost next time "authconfig" is run. </t>
    </r>
    <r>
      <rPr>
        <sz val="11"/>
        <color rgb="FF000000"/>
        <rFont val="Calibri"/>
      </rPr>
      <t xml:space="preserve">
</t>
    </r>
    <r>
      <rPr>
        <sz val="11"/>
        <color rgb="FF000000"/>
        <rFont val="Calibri"/>
      </rPr>
      <t>Check to see if the systems default of the symlink "/etc/pam.d/system-auth" pointing to "/etc/pam.d/system-auth-ac" has been changed.</t>
    </r>
    <r>
      <rPr>
        <sz val="11"/>
        <color rgb="FF000000"/>
        <rFont val="Calibri"/>
      </rPr>
      <t xml:space="preserve">
</t>
    </r>
    <r>
      <rPr>
        <sz val="11"/>
        <color rgb="FF000000"/>
        <rFont val="Calibri"/>
      </rPr>
      <t># ls -l /etc/pam.d/system-auth</t>
    </r>
    <r>
      <rPr>
        <sz val="11"/>
        <color rgb="FF000000"/>
        <rFont val="Calibri"/>
      </rPr>
      <t xml:space="preserve">
</t>
    </r>
    <r>
      <rPr>
        <sz val="11"/>
        <color rgb="FF000000"/>
        <rFont val="Calibri"/>
      </rPr>
      <t>If the symlink points to "/etc/pam.d/system-auth-ac", manual changes cannot be protected. This is a finding.</t>
    </r>
    <r>
      <rPr>
        <sz val="11"/>
        <color rgb="FF000000"/>
        <rFont val="Calibri"/>
      </rPr>
      <t xml:space="preserve">
</t>
    </r>
    <r>
      <rPr>
        <sz val="11"/>
        <color rgb="FF000000"/>
        <rFont val="Calibri"/>
      </rPr>
      <t># grep system-auth-ac /etc/pam.d/system-auth</t>
    </r>
    <r>
      <rPr>
        <sz val="11"/>
        <color rgb="FF000000"/>
        <rFont val="Calibri"/>
      </rPr>
      <t xml:space="preserve">
</t>
    </r>
    <r>
      <rPr>
        <sz val="11"/>
        <color rgb="FF000000"/>
        <rFont val="Calibri"/>
      </rPr>
      <t>The local system-auth file pointed to by "/etc/pam.d/system-auth" must contain "/etc/pam.d/system-auth-ac" for the auth, account, password, and session lines. If it does not then the parameters maintained by "authconfig" will not be applied, this is a finding.</t>
    </r>
  </si>
  <si>
    <t>V-29236</t>
  </si>
  <si>
    <r>
      <rPr>
        <sz val="11"/>
        <color rgb="FF000000"/>
        <rFont val="Calibri"/>
      </rPr>
      <t>Edit the audit.rules file and add the following line(s) to enable auditing of failed attempts to access files and programs:</t>
    </r>
    <r>
      <rPr>
        <sz val="11"/>
        <color rgb="FF000000"/>
        <rFont val="Calibri"/>
      </rPr>
      <t xml:space="preserve">
</t>
    </r>
    <r>
      <rPr>
        <sz val="11"/>
        <color rgb="FF000000"/>
        <rFont val="Calibri"/>
      </rPr>
      <t>either:</t>
    </r>
    <r>
      <rPr>
        <sz val="11"/>
        <color rgb="FF000000"/>
        <rFont val="Calibri"/>
      </rPr>
      <t xml:space="preserve">
</t>
    </r>
    <r>
      <rPr>
        <sz val="11"/>
        <color rgb="FF000000"/>
        <rFont val="Calibri"/>
      </rPr>
      <t>-a exit,always -F arch=&lt;ARCH&gt; -S open -F success=0</t>
    </r>
    <r>
      <rPr>
        <sz val="11"/>
        <color rgb="FF000000"/>
        <rFont val="Calibri"/>
      </rPr>
      <t xml:space="preserve">
</t>
    </r>
    <r>
      <rPr>
        <sz val="11"/>
        <color rgb="FF000000"/>
        <rFont val="Calibri"/>
      </rPr>
      <t>or both:</t>
    </r>
    <r>
      <rPr>
        <sz val="11"/>
        <color rgb="FF000000"/>
        <rFont val="Calibri"/>
      </rPr>
      <t xml:space="preserve">
</t>
    </r>
    <r>
      <rPr>
        <sz val="11"/>
        <color rgb="FF000000"/>
        <rFont val="Calibri"/>
      </rPr>
      <t>-a exit,always -F arch=&lt;ARCH&gt; -S open -F exit=-EPERM</t>
    </r>
    <r>
      <rPr>
        <sz val="11"/>
        <color rgb="FF000000"/>
        <rFont val="Calibri"/>
      </rPr>
      <t xml:space="preserve">
</t>
    </r>
    <r>
      <rPr>
        <sz val="11"/>
        <color rgb="FF000000"/>
        <rFont val="Calibri"/>
      </rPr>
      <t>-a exit,always -F arch=&lt;ARCH&gt; -S open -F exit=-EACCES</t>
    </r>
    <r>
      <rPr>
        <sz val="11"/>
        <color rgb="FF000000"/>
        <rFont val="Calibri"/>
      </rPr>
      <t xml:space="preserve">
</t>
    </r>
    <r>
      <rPr>
        <sz val="11"/>
        <color rgb="FF000000"/>
        <rFont val="Calibri"/>
      </rPr>
      <t>Restart the auditd service.</t>
    </r>
    <r>
      <rPr>
        <sz val="11"/>
        <color rgb="FF000000"/>
        <rFont val="Calibri"/>
      </rPr>
      <t xml:space="preserve">
</t>
    </r>
    <r>
      <rPr>
        <sz val="11"/>
        <color rgb="FF000000"/>
        <rFont val="Calibri"/>
      </rPr>
      <t># service auditd restart</t>
    </r>
  </si>
  <si>
    <r>
      <rPr>
        <sz val="11"/>
        <color rgb="FF000000"/>
        <rFont val="Calibri"/>
      </rPr>
      <t>Check that auditd is configured to audit failed file access attempts.</t>
    </r>
    <r>
      <rPr>
        <sz val="11"/>
        <color rgb="FF000000"/>
        <rFont val="Calibri"/>
      </rPr>
      <t xml:space="preserve">
</t>
    </r>
    <r>
      <rPr>
        <sz val="11"/>
        <color rgb="FF000000"/>
        <rFont val="Calibri"/>
      </rPr>
      <t>There must be an audit rule for each of the access syscalls that logs all failed accesses (-F success=0) or there must both an "-F exit=-EPERM" and "-F exit=-EACCES" for each access syscall.</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cat /etc/audit/audit.rules | grep -e "-a exit,always" | grep -e "-S open" | grep -e "-F success=0"</t>
    </r>
    <r>
      <rPr>
        <sz val="11"/>
        <color rgb="FF000000"/>
        <rFont val="Calibri"/>
      </rPr>
      <t xml:space="preserve">
</t>
    </r>
    <r>
      <rPr>
        <sz val="11"/>
        <color rgb="FF000000"/>
        <rFont val="Calibri"/>
      </rPr>
      <t># cat /etc/audit/audit.rules | grep -e "-a exit,always" | grep -e "-S open" | grep -e "-F exit=-EPERM"</t>
    </r>
    <r>
      <rPr>
        <sz val="11"/>
        <color rgb="FF000000"/>
        <rFont val="Calibri"/>
      </rPr>
      <t xml:space="preserve">
</t>
    </r>
    <r>
      <rPr>
        <sz val="11"/>
        <color rgb="FF000000"/>
        <rFont val="Calibri"/>
      </rPr>
      <t># cat /etc/audit/audit.rules | grep -e "-a exit,always" | grep -e "-S open" | grep -e "-F exit=-EACCES"</t>
    </r>
    <r>
      <rPr>
        <sz val="11"/>
        <color rgb="FF000000"/>
        <rFont val="Calibri"/>
      </rPr>
      <t xml:space="preserve">
</t>
    </r>
    <r>
      <rPr>
        <sz val="11"/>
        <color rgb="FF000000"/>
        <rFont val="Calibri"/>
      </rPr>
      <t>If an "-S open" audit rule with "-F success" does not exist and no separate rules containing "-F exit=-EPERM" and "-F exit=-EACCES" for "open" exist, then this is a finding.</t>
    </r>
  </si>
  <si>
    <t>V-29237</t>
  </si>
  <si>
    <r>
      <rPr>
        <sz val="11"/>
        <color rgb="FF000000"/>
        <rFont val="Calibri"/>
      </rPr>
      <t>Edit the audit.rules file and add the following line(s) to enable auditing of failed attempts to access files and programs:</t>
    </r>
    <r>
      <rPr>
        <sz val="11"/>
        <color rgb="FF000000"/>
        <rFont val="Calibri"/>
      </rPr>
      <t xml:space="preserve">
</t>
    </r>
    <r>
      <rPr>
        <sz val="11"/>
        <color rgb="FF000000"/>
        <rFont val="Calibri"/>
      </rPr>
      <t>either:</t>
    </r>
    <r>
      <rPr>
        <sz val="11"/>
        <color rgb="FF000000"/>
        <rFont val="Calibri"/>
      </rPr>
      <t xml:space="preserve">
</t>
    </r>
    <r>
      <rPr>
        <sz val="11"/>
        <color rgb="FF000000"/>
        <rFont val="Calibri"/>
      </rPr>
      <t>-a exit,always -F arch=&lt;ARCH&gt; -S openat -F success=0</t>
    </r>
    <r>
      <rPr>
        <sz val="11"/>
        <color rgb="FF000000"/>
        <rFont val="Calibri"/>
      </rPr>
      <t xml:space="preserve">
</t>
    </r>
    <r>
      <rPr>
        <sz val="11"/>
        <color rgb="FF000000"/>
        <rFont val="Calibri"/>
      </rPr>
      <t>or both:</t>
    </r>
    <r>
      <rPr>
        <sz val="11"/>
        <color rgb="FF000000"/>
        <rFont val="Calibri"/>
      </rPr>
      <t xml:space="preserve">
</t>
    </r>
    <r>
      <rPr>
        <sz val="11"/>
        <color rgb="FF000000"/>
        <rFont val="Calibri"/>
      </rPr>
      <t>-a exit,always -F arch=&lt;ARCH&gt; -S openat -F exit=-EPERM</t>
    </r>
    <r>
      <rPr>
        <sz val="11"/>
        <color rgb="FF000000"/>
        <rFont val="Calibri"/>
      </rPr>
      <t xml:space="preserve">
</t>
    </r>
    <r>
      <rPr>
        <sz val="11"/>
        <color rgb="FF000000"/>
        <rFont val="Calibri"/>
      </rPr>
      <t>-a exit,always -F arch=&lt;ARCH&gt; -S openat -F exit=-EACCES</t>
    </r>
    <r>
      <rPr>
        <sz val="11"/>
        <color rgb="FF000000"/>
        <rFont val="Calibri"/>
      </rPr>
      <t xml:space="preserve">
</t>
    </r>
    <r>
      <rPr>
        <sz val="11"/>
        <color rgb="FF000000"/>
        <rFont val="Calibri"/>
      </rPr>
      <t>Restart the auditd service.</t>
    </r>
    <r>
      <rPr>
        <sz val="11"/>
        <color rgb="FF000000"/>
        <rFont val="Calibri"/>
      </rPr>
      <t xml:space="preserve">
</t>
    </r>
    <r>
      <rPr>
        <sz val="11"/>
        <color rgb="FF000000"/>
        <rFont val="Calibri"/>
      </rPr>
      <t># service auditd restart</t>
    </r>
  </si>
  <si>
    <r>
      <rPr>
        <sz val="11"/>
        <color rgb="FF000000"/>
        <rFont val="Calibri"/>
      </rPr>
      <t>Verify auditd is configured to audit failed file access attempts.</t>
    </r>
    <r>
      <rPr>
        <sz val="11"/>
        <color rgb="FF000000"/>
        <rFont val="Calibri"/>
      </rPr>
      <t xml:space="preserve">
</t>
    </r>
    <r>
      <rPr>
        <sz val="11"/>
        <color rgb="FF000000"/>
        <rFont val="Calibri"/>
      </rPr>
      <t>There must be an audit rule for each of the access syscalls logging all failed accesses (-F success=0) or there must both an "-F exit=-EPERM" and "-F exit=-EACCES" for each access syscall.</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cat /etc/audit/audit.rules | grep -e "-a exit,always" | grep -e "-S openat" | grep -e "-F success=0"</t>
    </r>
    <r>
      <rPr>
        <sz val="11"/>
        <color rgb="FF000000"/>
        <rFont val="Calibri"/>
      </rPr>
      <t xml:space="preserve">
</t>
    </r>
    <r>
      <rPr>
        <sz val="11"/>
        <color rgb="FF000000"/>
        <rFont val="Calibri"/>
      </rPr>
      <t># cat /etc/audit/audit.rules | grep -e "-a exit,always" | grep -e "-S openat" | grep -e "-F exit=-EPERM"</t>
    </r>
    <r>
      <rPr>
        <sz val="11"/>
        <color rgb="FF000000"/>
        <rFont val="Calibri"/>
      </rPr>
      <t xml:space="preserve">
</t>
    </r>
    <r>
      <rPr>
        <sz val="11"/>
        <color rgb="FF000000"/>
        <rFont val="Calibri"/>
      </rPr>
      <t># cat /etc/audit/audit.rules | grep -e "-a exit,always" | grep -e "-S openat" | grep -e "-F exit=-EACCES"</t>
    </r>
    <r>
      <rPr>
        <sz val="11"/>
        <color rgb="FF000000"/>
        <rFont val="Calibri"/>
      </rPr>
      <t xml:space="preserve">
</t>
    </r>
    <r>
      <rPr>
        <sz val="11"/>
        <color rgb="FF000000"/>
        <rFont val="Calibri"/>
      </rPr>
      <t>If an "-S openat" audit rule with "-F success" does not exist and no separate rules containing "-F exit=-EPERM" and "-F exit=-EACCES" for "openat" exist, then this is a finding.</t>
    </r>
  </si>
  <si>
    <t>V-29238</t>
  </si>
  <si>
    <r>
      <rPr>
        <sz val="11"/>
        <color rgb="FF000000"/>
        <rFont val="Calibri"/>
      </rPr>
      <t>Edit the audit.rules file and add the following line(s) to enable auditing of failed attempts to access files and programs:</t>
    </r>
    <r>
      <rPr>
        <sz val="11"/>
        <color rgb="FF000000"/>
        <rFont val="Calibri"/>
      </rPr>
      <t xml:space="preserve">
</t>
    </r>
    <r>
      <rPr>
        <sz val="11"/>
        <color rgb="FF000000"/>
        <rFont val="Calibri"/>
      </rPr>
      <t>either:</t>
    </r>
    <r>
      <rPr>
        <sz val="11"/>
        <color rgb="FF000000"/>
        <rFont val="Calibri"/>
      </rPr>
      <t xml:space="preserve">
</t>
    </r>
    <r>
      <rPr>
        <sz val="11"/>
        <color rgb="FF000000"/>
        <rFont val="Calibri"/>
      </rPr>
      <t>-a exit,always -F arch=&lt;ARCH&gt; -S truncate -F success=0</t>
    </r>
    <r>
      <rPr>
        <sz val="11"/>
        <color rgb="FF000000"/>
        <rFont val="Calibri"/>
      </rPr>
      <t xml:space="preserve">
</t>
    </r>
    <r>
      <rPr>
        <sz val="11"/>
        <color rgb="FF000000"/>
        <rFont val="Calibri"/>
      </rPr>
      <t>or both:</t>
    </r>
    <r>
      <rPr>
        <sz val="11"/>
        <color rgb="FF000000"/>
        <rFont val="Calibri"/>
      </rPr>
      <t xml:space="preserve">
</t>
    </r>
    <r>
      <rPr>
        <sz val="11"/>
        <color rgb="FF000000"/>
        <rFont val="Calibri"/>
      </rPr>
      <t>-a exit,always -F arch=&lt;ARCH&gt; -S truncate -F exit=-EPERM</t>
    </r>
    <r>
      <rPr>
        <sz val="11"/>
        <color rgb="FF000000"/>
        <rFont val="Calibri"/>
      </rPr>
      <t xml:space="preserve">
</t>
    </r>
    <r>
      <rPr>
        <sz val="11"/>
        <color rgb="FF000000"/>
        <rFont val="Calibri"/>
      </rPr>
      <t>-a exit,always -F arch=&lt;ARCH&gt; -S truncate -F exit=-EACCES</t>
    </r>
    <r>
      <rPr>
        <sz val="11"/>
        <color rgb="FF000000"/>
        <rFont val="Calibri"/>
      </rPr>
      <t xml:space="preserve">
</t>
    </r>
    <r>
      <rPr>
        <sz val="11"/>
        <color rgb="FF000000"/>
        <rFont val="Calibri"/>
      </rPr>
      <t>Restart the auditd service.</t>
    </r>
    <r>
      <rPr>
        <sz val="11"/>
        <color rgb="FF000000"/>
        <rFont val="Calibri"/>
      </rPr>
      <t xml:space="preserve">
</t>
    </r>
    <r>
      <rPr>
        <sz val="11"/>
        <color rgb="FF000000"/>
        <rFont val="Calibri"/>
      </rPr>
      <t># service auditd restart</t>
    </r>
  </si>
  <si>
    <r>
      <rPr>
        <sz val="11"/>
        <color rgb="FF000000"/>
        <rFont val="Calibri"/>
      </rPr>
      <t>Verify auditd is configured to audit failed file access attempts.</t>
    </r>
    <r>
      <rPr>
        <sz val="11"/>
        <color rgb="FF000000"/>
        <rFont val="Calibri"/>
      </rPr>
      <t xml:space="preserve">
</t>
    </r>
    <r>
      <rPr>
        <sz val="11"/>
        <color rgb="FF000000"/>
        <rFont val="Calibri"/>
      </rPr>
      <t>There must be an audit rule for each of the access syscalls logging all failed accesses (-F success=0) or</t>
    </r>
    <r>
      <rPr>
        <sz val="11"/>
        <color rgb="FF000000"/>
        <rFont val="Calibri"/>
      </rPr>
      <t xml:space="preserve">
</t>
    </r>
    <r>
      <rPr>
        <sz val="11"/>
        <color rgb="FF000000"/>
        <rFont val="Calibri"/>
      </rPr>
      <t>there must both an "-F exit=-EPERM" and "-F exit=-EACCES" for each access syscall.</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cat /etc/audit/audit.rules | grep -e "-a exit,always" | grep -e "-S truncate" | grep -e "-F success=0"</t>
    </r>
    <r>
      <rPr>
        <sz val="11"/>
        <color rgb="FF000000"/>
        <rFont val="Calibri"/>
      </rPr>
      <t xml:space="preserve">
</t>
    </r>
    <r>
      <rPr>
        <sz val="11"/>
        <color rgb="FF000000"/>
        <rFont val="Calibri"/>
      </rPr>
      <t># cat /etc/audit/audit.rules | grep -e "-a exit,always" | grep -e "-S truncate" | grep -e "-F exit=-EPERM"</t>
    </r>
    <r>
      <rPr>
        <sz val="11"/>
        <color rgb="FF000000"/>
        <rFont val="Calibri"/>
      </rPr>
      <t xml:space="preserve">
</t>
    </r>
    <r>
      <rPr>
        <sz val="11"/>
        <color rgb="FF000000"/>
        <rFont val="Calibri"/>
      </rPr>
      <t># cat /etc/audit/audit.rules | grep -e "-a exit,always" | grep -e "-S truncate" | grep -e "-F exit=-EACCES"</t>
    </r>
    <r>
      <rPr>
        <sz val="11"/>
        <color rgb="FF000000"/>
        <rFont val="Calibri"/>
      </rPr>
      <t xml:space="preserve">
</t>
    </r>
    <r>
      <rPr>
        <sz val="11"/>
        <color rgb="FF000000"/>
        <rFont val="Calibri"/>
      </rPr>
      <t>If an "-S truncate" audit rule with "-F success" does not exist and no separate rules containing "-F exit=-EPERM" and "-F exit=-EACCES" for "truncate" exist, then this is a finding.</t>
    </r>
  </si>
  <si>
    <t>V-29239</t>
  </si>
  <si>
    <r>
      <rPr>
        <sz val="11"/>
        <color rgb="FF000000"/>
        <rFont val="Calibri"/>
      </rPr>
      <t>Edit the audit.rules file and add the following line(s) to enable auditing of failed attempts to access files and programs:</t>
    </r>
    <r>
      <rPr>
        <sz val="11"/>
        <color rgb="FF000000"/>
        <rFont val="Calibri"/>
      </rPr>
      <t xml:space="preserve">
</t>
    </r>
    <r>
      <rPr>
        <sz val="11"/>
        <color rgb="FF000000"/>
        <rFont val="Calibri"/>
      </rPr>
      <t>either:</t>
    </r>
    <r>
      <rPr>
        <sz val="11"/>
        <color rgb="FF000000"/>
        <rFont val="Calibri"/>
      </rPr>
      <t xml:space="preserve">
</t>
    </r>
    <r>
      <rPr>
        <sz val="11"/>
        <color rgb="FF000000"/>
        <rFont val="Calibri"/>
      </rPr>
      <t>-a exit,always -F arch=&lt;ARCH&gt; -S ftruncate -F success=0</t>
    </r>
    <r>
      <rPr>
        <sz val="11"/>
        <color rgb="FF000000"/>
        <rFont val="Calibri"/>
      </rPr>
      <t xml:space="preserve">
</t>
    </r>
    <r>
      <rPr>
        <sz val="11"/>
        <color rgb="FF000000"/>
        <rFont val="Calibri"/>
      </rPr>
      <t>or both:</t>
    </r>
    <r>
      <rPr>
        <sz val="11"/>
        <color rgb="FF000000"/>
        <rFont val="Calibri"/>
      </rPr>
      <t xml:space="preserve">
</t>
    </r>
    <r>
      <rPr>
        <sz val="11"/>
        <color rgb="FF000000"/>
        <rFont val="Calibri"/>
      </rPr>
      <t>-a exit,always -F arch=&lt;ARCH&gt; -S ftruncate -F exit=-EPERM</t>
    </r>
    <r>
      <rPr>
        <sz val="11"/>
        <color rgb="FF000000"/>
        <rFont val="Calibri"/>
      </rPr>
      <t xml:space="preserve">
</t>
    </r>
    <r>
      <rPr>
        <sz val="11"/>
        <color rgb="FF000000"/>
        <rFont val="Calibri"/>
      </rPr>
      <t>-a exit,always -F arch=&lt;ARCH&gt; -S ftruncate -F exit=-EACCES</t>
    </r>
    <r>
      <rPr>
        <sz val="11"/>
        <color rgb="FF000000"/>
        <rFont val="Calibri"/>
      </rPr>
      <t xml:space="preserve">
</t>
    </r>
    <r>
      <rPr>
        <sz val="11"/>
        <color rgb="FF000000"/>
        <rFont val="Calibri"/>
      </rPr>
      <t>Restart the auditd service.</t>
    </r>
    <r>
      <rPr>
        <sz val="11"/>
        <color rgb="FF000000"/>
        <rFont val="Calibri"/>
      </rPr>
      <t xml:space="preserve">
</t>
    </r>
    <r>
      <rPr>
        <sz val="11"/>
        <color rgb="FF000000"/>
        <rFont val="Calibri"/>
      </rPr>
      <t># service auditd restart</t>
    </r>
  </si>
  <si>
    <r>
      <rPr>
        <sz val="11"/>
        <color rgb="FF000000"/>
        <rFont val="Calibri"/>
      </rPr>
      <t>Verify auditd is configured to audit failed file access attempts.</t>
    </r>
    <r>
      <rPr>
        <sz val="11"/>
        <color rgb="FF000000"/>
        <rFont val="Calibri"/>
      </rPr>
      <t xml:space="preserve">
</t>
    </r>
    <r>
      <rPr>
        <sz val="11"/>
        <color rgb="FF000000"/>
        <rFont val="Calibri"/>
      </rPr>
      <t>There must be an audit rule for each of the access syscalls logging all failed accesses (-F success=0) or</t>
    </r>
    <r>
      <rPr>
        <sz val="11"/>
        <color rgb="FF000000"/>
        <rFont val="Calibri"/>
      </rPr>
      <t xml:space="preserve">
</t>
    </r>
    <r>
      <rPr>
        <sz val="11"/>
        <color rgb="FF000000"/>
        <rFont val="Calibri"/>
      </rPr>
      <t>there must both an "-F exit=-EPERM" and "-F exit=-EACCES" for each access syscall.</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cat /etc/audit/audit.rules | grep -e "-a exit,always" | grep -e "-S ftruncate" | grep -e "-F success=0"</t>
    </r>
    <r>
      <rPr>
        <sz val="11"/>
        <color rgb="FF000000"/>
        <rFont val="Calibri"/>
      </rPr>
      <t xml:space="preserve">
</t>
    </r>
    <r>
      <rPr>
        <sz val="11"/>
        <color rgb="FF000000"/>
        <rFont val="Calibri"/>
      </rPr>
      <t># cat /etc/audit/audit.rules | grep -e "-a exit,always" | grep -e "-S ftruncate" | grep -e "-F exit=-EPERM"</t>
    </r>
    <r>
      <rPr>
        <sz val="11"/>
        <color rgb="FF000000"/>
        <rFont val="Calibri"/>
      </rPr>
      <t xml:space="preserve">
</t>
    </r>
    <r>
      <rPr>
        <sz val="11"/>
        <color rgb="FF000000"/>
        <rFont val="Calibri"/>
      </rPr>
      <t># cat /etc/audit/audit.rules | grep -e "-a exit,always" | grep -e "-S ftruncate" | grep -e "-F exit=-EACCES"</t>
    </r>
    <r>
      <rPr>
        <sz val="11"/>
        <color rgb="FF000000"/>
        <rFont val="Calibri"/>
      </rPr>
      <t xml:space="preserve">
</t>
    </r>
    <r>
      <rPr>
        <sz val="11"/>
        <color rgb="FF000000"/>
        <rFont val="Calibri"/>
      </rPr>
      <t>If an "-S ftruncate" audit rule with "-F success" does not exist and no separate rules containing "-F exit=-EPERM" and "-F exit=-EACCES" for "ftruncate" exist, then this is a finding.</t>
    </r>
  </si>
  <si>
    <t>V-29240</t>
  </si>
  <si>
    <r>
      <rPr>
        <sz val="11"/>
        <rFont val="Calibri"/>
      </rPr>
      <t>The audit system must be configured to audit file deletions.</t>
    </r>
  </si>
  <si>
    <r>
      <rPr>
        <sz val="11"/>
        <color rgb="FF000000"/>
        <rFont val="Calibri"/>
      </rPr>
      <t>Edit the audit.rules file and add the following line to enable auditing of deletions:</t>
    </r>
    <r>
      <rPr>
        <sz val="11"/>
        <color rgb="FF000000"/>
        <rFont val="Calibri"/>
      </rPr>
      <t xml:space="preserve">
</t>
    </r>
    <r>
      <rPr>
        <sz val="11"/>
        <color rgb="FF000000"/>
        <rFont val="Calibri"/>
      </rPr>
      <t xml:space="preserve">-a exit,always -S rmdir </t>
    </r>
    <r>
      <rPr>
        <sz val="11"/>
        <color rgb="FF000000"/>
        <rFont val="Calibri"/>
      </rPr>
      <t xml:space="preserve">
</t>
    </r>
    <r>
      <rPr>
        <sz val="11"/>
        <color rgb="FF000000"/>
        <rFont val="Calibri"/>
      </rPr>
      <t>Restart the auditd service.</t>
    </r>
    <r>
      <rPr>
        <sz val="11"/>
        <color rgb="FF000000"/>
        <rFont val="Calibri"/>
      </rPr>
      <t xml:space="preserve">
</t>
    </r>
    <r>
      <rPr>
        <sz val="11"/>
        <color rgb="FF000000"/>
        <rFont val="Calibri"/>
      </rPr>
      <t># service auditd restart</t>
    </r>
  </si>
  <si>
    <r>
      <rPr>
        <sz val="11"/>
        <color rgb="FF000000"/>
        <rFont val="Calibri"/>
      </rPr>
      <t>Check the system audit configuration to determine if file and directory deletions are audited.</t>
    </r>
    <r>
      <rPr>
        <sz val="11"/>
        <color rgb="FF000000"/>
        <rFont val="Calibri"/>
      </rPr>
      <t xml:space="preserve">
</t>
    </r>
    <r>
      <rPr>
        <sz val="11"/>
        <color rgb="FF000000"/>
        <rFont val="Calibri"/>
      </rPr>
      <t># cat /etc/audit/audit.rules | grep -e "-a exit,always" | grep -i "rmdir"</t>
    </r>
    <r>
      <rPr>
        <sz val="11"/>
        <color rgb="FF000000"/>
        <rFont val="Calibri"/>
      </rPr>
      <t xml:space="preserve">
</t>
    </r>
    <r>
      <rPr>
        <sz val="11"/>
        <color rgb="FF000000"/>
        <rFont val="Calibri"/>
      </rPr>
      <t>If no results are returned, or the results do not contain "-S rmdir", this is a finding.</t>
    </r>
  </si>
  <si>
    <t>V-29241</t>
  </si>
  <si>
    <r>
      <rPr>
        <sz val="11"/>
        <rFont val="Calibri"/>
      </rPr>
      <t>The audit system must be configured to audit all administrative, privileged, and security actions.</t>
    </r>
  </si>
  <si>
    <r>
      <rPr>
        <sz val="11"/>
        <color rgb="FF000000"/>
        <rFont val="Calibri"/>
      </rPr>
      <t>The use of audit keys consistent with the provided example is encouraged to provide for uniform audit logs, however omitting the audit key or using an alternate audit key is not a finding.</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Add the following lines to the audit.rules file to enable auditing of administrative, privileged, and security actions:</t>
    </r>
    <r>
      <rPr>
        <sz val="11"/>
        <color rgb="FF000000"/>
        <rFont val="Calibri"/>
      </rPr>
      <t xml:space="preserve">
</t>
    </r>
    <r>
      <rPr>
        <sz val="11"/>
        <color rgb="FF000000"/>
        <rFont val="Calibri"/>
      </rPr>
      <t>-w /etc/audit/audit.rules</t>
    </r>
    <r>
      <rPr>
        <sz val="11"/>
        <color rgb="FF000000"/>
        <rFont val="Calibri"/>
      </rPr>
      <t xml:space="preserve">
</t>
    </r>
    <r>
      <rPr>
        <sz val="11"/>
        <color rgb="FF000000"/>
        <rFont val="Calibri"/>
      </rPr>
      <t>Restart the auditd service.</t>
    </r>
    <r>
      <rPr>
        <sz val="11"/>
        <color rgb="FF000000"/>
        <rFont val="Calibri"/>
      </rPr>
      <t xml:space="preserve">
</t>
    </r>
    <r>
      <rPr>
        <sz val="11"/>
        <color rgb="FF000000"/>
        <rFont val="Calibri"/>
      </rPr>
      <t># service auditd restart</t>
    </r>
  </si>
  <si>
    <r>
      <rPr>
        <sz val="11"/>
        <color rgb="FF000000"/>
        <rFont val="Calibri"/>
      </rPr>
      <t>Check the auditing configuration of the system.</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cat /etc/audit/audit.rules | grep -i "audit.rules"</t>
    </r>
    <r>
      <rPr>
        <sz val="11"/>
        <color rgb="FF000000"/>
        <rFont val="Calibri"/>
      </rPr>
      <t xml:space="preserve">
</t>
    </r>
    <r>
      <rPr>
        <sz val="11"/>
        <color rgb="FF000000"/>
        <rFont val="Calibri"/>
      </rPr>
      <t>If no results are returned, or the line does not start with "-w", this is a finding.</t>
    </r>
  </si>
  <si>
    <t>V-29242</t>
  </si>
  <si>
    <r>
      <rPr>
        <sz val="11"/>
        <color rgb="FF000000"/>
        <rFont val="Calibri"/>
      </rPr>
      <t>The "-F arch=&lt;ARCH&gt;"restriction is required on dual-architecture systems (such as x86_64). On dual-architecture systems, two separate rules must exist - one for each architecture supported. Use the generic architectures "b32" and "b64" for specifying these rules.</t>
    </r>
    <r>
      <rPr>
        <sz val="11"/>
        <color rgb="FF000000"/>
        <rFont val="Calibri"/>
      </rPr>
      <t xml:space="preserve">
</t>
    </r>
    <r>
      <rPr>
        <sz val="11"/>
        <color rgb="FF000000"/>
        <rFont val="Calibri"/>
      </rPr>
      <t>On single architecture systems, the "-F arch=&lt;ARCH&gt;"restriction may be omitted, but if present must match either the architecture of the system or its corresponding generic architecture. The architecture of the system may be determined by running "uname -m". See the auditctl(8) manpage for additional details.</t>
    </r>
    <r>
      <rPr>
        <sz val="11"/>
        <color rgb="FF000000"/>
        <rFont val="Calibri"/>
      </rPr>
      <t xml:space="preserve">
</t>
    </r>
    <r>
      <rPr>
        <sz val="11"/>
        <color rgb="FF000000"/>
        <rFont val="Calibri"/>
      </rPr>
      <t>Any restrictions (such as with "-F") beyond those provided in the example rules are not in strict compliance with this requirement, and are a finding unless justified and documented appropriately.</t>
    </r>
    <r>
      <rPr>
        <sz val="11"/>
        <color rgb="FF000000"/>
        <rFont val="Calibri"/>
      </rPr>
      <t xml:space="preserve">
</t>
    </r>
    <r>
      <rPr>
        <sz val="11"/>
        <color rgb="FF000000"/>
        <rFont val="Calibri"/>
      </rPr>
      <t>The use of audit keys consistent with the provided example is encouraged to provide for uniform audit logs, however omitting the audit key or using an alternate audit key is not a finding.</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Add the following lines to the audit.rules file to enable auditing of administrative, privileged, and security actions:</t>
    </r>
    <r>
      <rPr>
        <sz val="11"/>
        <color rgb="FF000000"/>
        <rFont val="Calibri"/>
      </rPr>
      <t xml:space="preserve">
</t>
    </r>
    <r>
      <rPr>
        <sz val="11"/>
        <color rgb="FF000000"/>
        <rFont val="Calibri"/>
      </rPr>
      <t>-a exit,always -F arch=&lt;ARCH&gt; -S adjtimex</t>
    </r>
    <r>
      <rPr>
        <sz val="11"/>
        <color rgb="FF000000"/>
        <rFont val="Calibri"/>
      </rPr>
      <t xml:space="preserve">
</t>
    </r>
    <r>
      <rPr>
        <sz val="11"/>
        <color rgb="FF000000"/>
        <rFont val="Calibri"/>
      </rPr>
      <t>Restart the auditd service.</t>
    </r>
    <r>
      <rPr>
        <sz val="11"/>
        <color rgb="FF000000"/>
        <rFont val="Calibri"/>
      </rPr>
      <t xml:space="preserve">
</t>
    </r>
    <r>
      <rPr>
        <sz val="11"/>
        <color rgb="FF000000"/>
        <rFont val="Calibri"/>
      </rPr>
      <t># service auditd restart</t>
    </r>
  </si>
  <si>
    <r>
      <rPr>
        <sz val="11"/>
        <color rgb="FF000000"/>
        <rFont val="Calibri"/>
      </rPr>
      <t>Check the auditing configuration of the system.</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cat /etc/audit/audit.rules | grep -e "-a exit,always" | grep -i "adjtimex"</t>
    </r>
    <r>
      <rPr>
        <sz val="11"/>
        <color rgb="FF000000"/>
        <rFont val="Calibri"/>
      </rPr>
      <t xml:space="preserve">
</t>
    </r>
    <r>
      <rPr>
        <sz val="11"/>
        <color rgb="FF000000"/>
        <rFont val="Calibri"/>
      </rPr>
      <t>If the result does not contain "-S adjtimex", this is a finding.</t>
    </r>
  </si>
  <si>
    <t>V-29243</t>
  </si>
  <si>
    <r>
      <rPr>
        <sz val="11"/>
        <color rgb="FF000000"/>
        <rFont val="Calibri"/>
      </rPr>
      <t>The "-F arch=&lt;ARCH&gt;"restriction is required on dual-architecture systems (such as x86_64). On dual-architecture systems, two separate rules must exist - one for each architecture supported. Use the generic architectures "b32" and "b64" for specifying these rules.</t>
    </r>
    <r>
      <rPr>
        <sz val="11"/>
        <color rgb="FF000000"/>
        <rFont val="Calibri"/>
      </rPr>
      <t xml:space="preserve">
</t>
    </r>
    <r>
      <rPr>
        <sz val="11"/>
        <color rgb="FF000000"/>
        <rFont val="Calibri"/>
      </rPr>
      <t>On single architecture systems, the "-F arch=&lt;ARCH&gt;"restriction may be omitted, but if present must match either the architecture of the system or its corresponding generic architecture. The architecture of the system may be determined by running "uname -m". See the auditctl(8) manpage for additional details.</t>
    </r>
    <r>
      <rPr>
        <sz val="11"/>
        <color rgb="FF000000"/>
        <rFont val="Calibri"/>
      </rPr>
      <t xml:space="preserve">
</t>
    </r>
    <r>
      <rPr>
        <sz val="11"/>
        <color rgb="FF000000"/>
        <rFont val="Calibri"/>
      </rPr>
      <t>Any restrictions (such as with "-F") beyond those provided in the example rules are not in strict compliance with this requirement, and are a finding unless justified and documented appropriately.</t>
    </r>
    <r>
      <rPr>
        <sz val="11"/>
        <color rgb="FF000000"/>
        <rFont val="Calibri"/>
      </rPr>
      <t xml:space="preserve">
</t>
    </r>
    <r>
      <rPr>
        <sz val="11"/>
        <color rgb="FF000000"/>
        <rFont val="Calibri"/>
      </rPr>
      <t>The use of audit keys consistent with the provided example is encouraged to provide for uniform audit logs, however omitting the audit key or using an alternate audit key is not a finding.</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Add the following lines to the audit.rules file to enable auditing of administrative, privileged, and security actions:</t>
    </r>
    <r>
      <rPr>
        <sz val="11"/>
        <color rgb="FF000000"/>
        <rFont val="Calibri"/>
      </rPr>
      <t xml:space="preserve">
</t>
    </r>
    <r>
      <rPr>
        <sz val="11"/>
        <color rgb="FF000000"/>
        <rFont val="Calibri"/>
      </rPr>
      <t>-a exit,always -F arch=&lt;ARCH&gt; -S settimeofday</t>
    </r>
    <r>
      <rPr>
        <sz val="11"/>
        <color rgb="FF000000"/>
        <rFont val="Calibri"/>
      </rPr>
      <t xml:space="preserve">
</t>
    </r>
    <r>
      <rPr>
        <sz val="11"/>
        <color rgb="FF000000"/>
        <rFont val="Calibri"/>
      </rPr>
      <t>Restart the auditd service.</t>
    </r>
    <r>
      <rPr>
        <sz val="11"/>
        <color rgb="FF000000"/>
        <rFont val="Calibri"/>
      </rPr>
      <t xml:space="preserve">
</t>
    </r>
    <r>
      <rPr>
        <sz val="11"/>
        <color rgb="FF000000"/>
        <rFont val="Calibri"/>
      </rPr>
      <t># service auditd restart</t>
    </r>
  </si>
  <si>
    <r>
      <rPr>
        <sz val="11"/>
        <color rgb="FF000000"/>
        <rFont val="Calibri"/>
      </rPr>
      <t>Check the auditing configuration of the system.</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cat /etc/audit/audit.rules | grep -e "-a exit,always" | grep -i "settimeofday"</t>
    </r>
    <r>
      <rPr>
        <sz val="11"/>
        <color rgb="FF000000"/>
        <rFont val="Calibri"/>
      </rPr>
      <t xml:space="preserve">
</t>
    </r>
    <r>
      <rPr>
        <sz val="11"/>
        <color rgb="FF000000"/>
        <rFont val="Calibri"/>
      </rPr>
      <t>If the result does not contain "-S settimeofday", this is a finding.</t>
    </r>
  </si>
  <si>
    <t>V-29244</t>
  </si>
  <si>
    <r>
      <rPr>
        <sz val="11"/>
        <color rgb="FF000000"/>
        <rFont val="Calibri"/>
      </rPr>
      <t>The "-F arch=&lt;ARCH&gt;"restriction is required on dual-architecture systems (such as x86_64). On dual-architecture systems, two separate rules must exist - one for each architecture supported. Use the generic architectures "b32" and "b64" for specifying these rules.</t>
    </r>
    <r>
      <rPr>
        <sz val="11"/>
        <color rgb="FF000000"/>
        <rFont val="Calibri"/>
      </rPr>
      <t xml:space="preserve">
</t>
    </r>
    <r>
      <rPr>
        <sz val="11"/>
        <color rgb="FF000000"/>
        <rFont val="Calibri"/>
      </rPr>
      <t>On single architecture systems, the "-F arch=&lt;ARCH&gt;"restriction may be omitted, but if present must match either the architecture of the system or its corresponding generic architecture. The architecture of the system may be determined by running "uname -m". See the auditctl(8) manpage for additional details.</t>
    </r>
    <r>
      <rPr>
        <sz val="11"/>
        <color rgb="FF000000"/>
        <rFont val="Calibri"/>
      </rPr>
      <t xml:space="preserve">
</t>
    </r>
    <r>
      <rPr>
        <sz val="11"/>
        <color rgb="FF000000"/>
        <rFont val="Calibri"/>
      </rPr>
      <t>Any restrictions (such as with "-F") beyond those provided in the example rules are not in strict compliance with this requirement, and are a finding unless justified and documented appropriately.</t>
    </r>
    <r>
      <rPr>
        <sz val="11"/>
        <color rgb="FF000000"/>
        <rFont val="Calibri"/>
      </rPr>
      <t xml:space="preserve">
</t>
    </r>
    <r>
      <rPr>
        <sz val="11"/>
        <color rgb="FF000000"/>
        <rFont val="Calibri"/>
      </rPr>
      <t>The use of audit keys consistent with the provided example is encouraged to provide for uniform audit logs, however omitting the audit key or using an alternate audit key is not a finding.</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Add the following lines to the audit.rules file to enable auditing of administrative, privileged, and security actions:</t>
    </r>
    <r>
      <rPr>
        <sz val="11"/>
        <color rgb="FF000000"/>
        <rFont val="Calibri"/>
      </rPr>
      <t xml:space="preserve">
</t>
    </r>
    <r>
      <rPr>
        <sz val="11"/>
        <color rgb="FF000000"/>
        <rFont val="Calibri"/>
      </rPr>
      <t>-a exit,always -F arch=&lt;ARCH&gt; -S stime (only used for systems using an i386 architecture)</t>
    </r>
    <r>
      <rPr>
        <sz val="11"/>
        <color rgb="FF000000"/>
        <rFont val="Calibri"/>
      </rPr>
      <t xml:space="preserve">
</t>
    </r>
    <r>
      <rPr>
        <sz val="11"/>
        <color rgb="FF000000"/>
        <rFont val="Calibri"/>
      </rPr>
      <t>-a exit,always -F arch=&lt;ARCH&gt; -S settimeofday (used on all non-i386 architectures such as b64 and x86_64)</t>
    </r>
    <r>
      <rPr>
        <sz val="11"/>
        <color rgb="FF000000"/>
        <rFont val="Calibri"/>
      </rPr>
      <t xml:space="preserve">
</t>
    </r>
    <r>
      <rPr>
        <sz val="11"/>
        <color rgb="FF000000"/>
        <rFont val="Calibri"/>
      </rPr>
      <t>Restart the auditd service.</t>
    </r>
    <r>
      <rPr>
        <sz val="11"/>
        <color rgb="FF000000"/>
        <rFont val="Calibri"/>
      </rPr>
      <t xml:space="preserve">
</t>
    </r>
    <r>
      <rPr>
        <sz val="11"/>
        <color rgb="FF000000"/>
        <rFont val="Calibri"/>
      </rPr>
      <t># service auditd restart</t>
    </r>
  </si>
  <si>
    <r>
      <rPr>
        <sz val="11"/>
        <color rgb="FF000000"/>
        <rFont val="Calibri"/>
      </rPr>
      <t>Check the auditing configuration of the system.</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cat /etc/audit/audit.rules | grep -e "-a exit,always" | grep -i "stime"</t>
    </r>
    <r>
      <rPr>
        <sz val="11"/>
        <color rgb="FF000000"/>
        <rFont val="Calibri"/>
      </rPr>
      <t xml:space="preserve">
</t>
    </r>
    <r>
      <rPr>
        <sz val="11"/>
        <color rgb="FF000000"/>
        <rFont val="Calibri"/>
      </rPr>
      <t># cat /etc/audit/audit.rules | grep -e "-a exit,always" | grep -i "settimeofday"</t>
    </r>
    <r>
      <rPr>
        <sz val="11"/>
        <color rgb="FF000000"/>
        <rFont val="Calibri"/>
      </rPr>
      <t xml:space="preserve">
</t>
    </r>
    <r>
      <rPr>
        <sz val="11"/>
        <color rgb="FF000000"/>
        <rFont val="Calibri"/>
      </rPr>
      <t>If the result does not contain "-S stime" or "-S settimeofday ", this is a finding.</t>
    </r>
    <r>
      <rPr>
        <sz val="11"/>
        <color rgb="FF000000"/>
        <rFont val="Calibri"/>
      </rPr>
      <t xml:space="preserve">
</t>
    </r>
    <r>
      <rPr>
        <sz val="11"/>
        <color rgb="FF000000"/>
        <rFont val="Calibri"/>
      </rPr>
      <t>The "stime" keyword is only required on systems using an i386 architecture.</t>
    </r>
  </si>
  <si>
    <t>V-29245</t>
  </si>
  <si>
    <r>
      <rPr>
        <sz val="11"/>
        <color rgb="FF000000"/>
        <rFont val="Calibri"/>
      </rPr>
      <t>The "-F arch=&lt;ARCH&gt;"restriction is required on dual-architecture systems (such as x86_64). On dual-architecture systems, two separate rules must exist - one for each architecture supported. Use the generic architectures "b32" and "b64" for specifying these rules.</t>
    </r>
    <r>
      <rPr>
        <sz val="11"/>
        <color rgb="FF000000"/>
        <rFont val="Calibri"/>
      </rPr>
      <t xml:space="preserve">
</t>
    </r>
    <r>
      <rPr>
        <sz val="11"/>
        <color rgb="FF000000"/>
        <rFont val="Calibri"/>
      </rPr>
      <t>On single architecture systems, the "-F arch=&lt;ARCH&gt;"restriction may be omitted, but if present must match either the architecture of the system or its corresponding generic architecture. The architecture of the system may be determined by running "uname -m". See the auditctl(8) manpage for additional details.</t>
    </r>
    <r>
      <rPr>
        <sz val="11"/>
        <color rgb="FF000000"/>
        <rFont val="Calibri"/>
      </rPr>
      <t xml:space="preserve">
</t>
    </r>
    <r>
      <rPr>
        <sz val="11"/>
        <color rgb="FF000000"/>
        <rFont val="Calibri"/>
      </rPr>
      <t>Any restrictions (such as with "-F") beyond those provided in the example rules are not in strict compliance with this requirement, and are a finding unless justified and documented appropriately.</t>
    </r>
    <r>
      <rPr>
        <sz val="11"/>
        <color rgb="FF000000"/>
        <rFont val="Calibri"/>
      </rPr>
      <t xml:space="preserve">
</t>
    </r>
    <r>
      <rPr>
        <sz val="11"/>
        <color rgb="FF000000"/>
        <rFont val="Calibri"/>
      </rPr>
      <t>The use of audit keys consistent with the provided example is encouraged to provide for uniform audit logs, however omitting the audit key or using an alternate audit key is not a finding.</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Add the following lines to the audit.rules file to enable auditing of administrative, privileged, and security actions:</t>
    </r>
    <r>
      <rPr>
        <sz val="11"/>
        <color rgb="FF000000"/>
        <rFont val="Calibri"/>
      </rPr>
      <t xml:space="preserve">
</t>
    </r>
    <r>
      <rPr>
        <sz val="11"/>
        <color rgb="FF000000"/>
        <rFont val="Calibri"/>
      </rPr>
      <t>-a exit,always -F arch=&lt;ARCH&gt; -S clock_settime</t>
    </r>
    <r>
      <rPr>
        <sz val="11"/>
        <color rgb="FF000000"/>
        <rFont val="Calibri"/>
      </rPr>
      <t xml:space="preserve">
</t>
    </r>
    <r>
      <rPr>
        <sz val="11"/>
        <color rgb="FF000000"/>
        <rFont val="Calibri"/>
      </rPr>
      <t>Restart the auditd service.</t>
    </r>
    <r>
      <rPr>
        <sz val="11"/>
        <color rgb="FF000000"/>
        <rFont val="Calibri"/>
      </rPr>
      <t xml:space="preserve">
</t>
    </r>
    <r>
      <rPr>
        <sz val="11"/>
        <color rgb="FF000000"/>
        <rFont val="Calibri"/>
      </rPr>
      <t># service auditd restart</t>
    </r>
  </si>
  <si>
    <r>
      <rPr>
        <sz val="11"/>
        <color rgb="FF000000"/>
        <rFont val="Calibri"/>
      </rPr>
      <t>Check the auditing configuration of the system.</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cat /etc/audit/audit.rules | grep -e "-a exit,always" | grep -i "clock_settime"</t>
    </r>
    <r>
      <rPr>
        <sz val="11"/>
        <color rgb="FF000000"/>
        <rFont val="Calibri"/>
      </rPr>
      <t xml:space="preserve">
</t>
    </r>
    <r>
      <rPr>
        <sz val="11"/>
        <color rgb="FF000000"/>
        <rFont val="Calibri"/>
      </rPr>
      <t>If the result does not contain "-S clock_settime", this is a finding.</t>
    </r>
  </si>
  <si>
    <t>V-29246</t>
  </si>
  <si>
    <r>
      <rPr>
        <sz val="11"/>
        <color rgb="FF000000"/>
        <rFont val="Calibri"/>
      </rPr>
      <t>The "-F arch=&lt;ARCH&gt;"restriction is required on dual-architecture systems (such as x86_64). On dual-architecture systems, two separate rules must exist - one for each architecture supported. Use the generic architectures "b32" and "b64" for specifying these rules.</t>
    </r>
    <r>
      <rPr>
        <sz val="11"/>
        <color rgb="FF000000"/>
        <rFont val="Calibri"/>
      </rPr>
      <t xml:space="preserve">
</t>
    </r>
    <r>
      <rPr>
        <sz val="11"/>
        <color rgb="FF000000"/>
        <rFont val="Calibri"/>
      </rPr>
      <t>On single architecture systems, the "-F arch=&lt;ARCH&gt;"restriction may be omitted, but if present must match either the architecture of the system or its corresponding generic architecture. The architecture of the system may be determined by running "uname -m". See the auditctl(8) manpage for additional details.</t>
    </r>
    <r>
      <rPr>
        <sz val="11"/>
        <color rgb="FF000000"/>
        <rFont val="Calibri"/>
      </rPr>
      <t xml:space="preserve">
</t>
    </r>
    <r>
      <rPr>
        <sz val="11"/>
        <color rgb="FF000000"/>
        <rFont val="Calibri"/>
      </rPr>
      <t>Any restrictions (such as with "-F") beyond those provided in the example rules are not in strict compliance with this requirement, and are a finding unless justified and documented appropriately.</t>
    </r>
    <r>
      <rPr>
        <sz val="11"/>
        <color rgb="FF000000"/>
        <rFont val="Calibri"/>
      </rPr>
      <t xml:space="preserve">
</t>
    </r>
    <r>
      <rPr>
        <sz val="11"/>
        <color rgb="FF000000"/>
        <rFont val="Calibri"/>
      </rPr>
      <t>The use of audit keys consistent with the provided example is encouraged to provide for uniform audit logs, however omitting the audit key or using an alternate audit key is not a finding.</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Add the following lines to the audit.rules file to enable auditing of administrative, privileged, and security actions:</t>
    </r>
    <r>
      <rPr>
        <sz val="11"/>
        <color rgb="FF000000"/>
        <rFont val="Calibri"/>
      </rPr>
      <t xml:space="preserve">
</t>
    </r>
    <r>
      <rPr>
        <sz val="11"/>
        <color rgb="FF000000"/>
        <rFont val="Calibri"/>
      </rPr>
      <t>-a exit,always -F arch=&lt;ARCH&gt; -S sethostname</t>
    </r>
    <r>
      <rPr>
        <sz val="11"/>
        <color rgb="FF000000"/>
        <rFont val="Calibri"/>
      </rPr>
      <t xml:space="preserve">
</t>
    </r>
    <r>
      <rPr>
        <sz val="11"/>
        <color rgb="FF000000"/>
        <rFont val="Calibri"/>
      </rPr>
      <t>Restart the auditd service.</t>
    </r>
    <r>
      <rPr>
        <sz val="11"/>
        <color rgb="FF000000"/>
        <rFont val="Calibri"/>
      </rPr>
      <t xml:space="preserve">
</t>
    </r>
    <r>
      <rPr>
        <sz val="11"/>
        <color rgb="FF000000"/>
        <rFont val="Calibri"/>
      </rPr>
      <t># service auditd restart</t>
    </r>
  </si>
  <si>
    <r>
      <rPr>
        <sz val="11"/>
        <color rgb="FF000000"/>
        <rFont val="Calibri"/>
      </rPr>
      <t>Check the auditing configuration of the system.</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cat /etc/audit/audit.rules | grep -e "-a exit,always" | grep -i "sethostname"</t>
    </r>
    <r>
      <rPr>
        <sz val="11"/>
        <color rgb="FF000000"/>
        <rFont val="Calibri"/>
      </rPr>
      <t xml:space="preserve">
</t>
    </r>
    <r>
      <rPr>
        <sz val="11"/>
        <color rgb="FF000000"/>
        <rFont val="Calibri"/>
      </rPr>
      <t>If the result does not contain "-S sethostname", this is a finding.</t>
    </r>
  </si>
  <si>
    <t>V-29247</t>
  </si>
  <si>
    <r>
      <rPr>
        <sz val="11"/>
        <color rgb="FF000000"/>
        <rFont val="Calibri"/>
      </rPr>
      <t>The "-F arch=&lt;ARCH&gt;"restriction is required on dual-architecture systems (such as x86_64). On dual-architecture systems, two separate rules must exist - one for each architecture supported. Use the generic architectures "b32" and "b64" for specifying these rules.</t>
    </r>
    <r>
      <rPr>
        <sz val="11"/>
        <color rgb="FF000000"/>
        <rFont val="Calibri"/>
      </rPr>
      <t xml:space="preserve">
</t>
    </r>
    <r>
      <rPr>
        <sz val="11"/>
        <color rgb="FF000000"/>
        <rFont val="Calibri"/>
      </rPr>
      <t>On single architecture systems, the "-F arch=&lt;ARCH&gt;"restriction may be omitted, but if present must match either the architecture of the system or its corresponding generic architecture. The architecture of the system may be determined by running "uname -m". See the auditctl(8) manpage for additional details.</t>
    </r>
    <r>
      <rPr>
        <sz val="11"/>
        <color rgb="FF000000"/>
        <rFont val="Calibri"/>
      </rPr>
      <t xml:space="preserve">
</t>
    </r>
    <r>
      <rPr>
        <sz val="11"/>
        <color rgb="FF000000"/>
        <rFont val="Calibri"/>
      </rPr>
      <t>Any restrictions (such as with "-F") beyond those provided in the example rules are not in strict compliance with this requirement, and are a finding unless justified and documented appropriately.</t>
    </r>
    <r>
      <rPr>
        <sz val="11"/>
        <color rgb="FF000000"/>
        <rFont val="Calibri"/>
      </rPr>
      <t xml:space="preserve">
</t>
    </r>
    <r>
      <rPr>
        <sz val="11"/>
        <color rgb="FF000000"/>
        <rFont val="Calibri"/>
      </rPr>
      <t>The use of audit keys consistent with the provided example is encouraged to provide for uniform audit logs, however omitting the audit key or using an alternate audit key is not a finding.</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Add the following lines to the audit.rules file to enable auditing of administrative, privileged, and security actions:</t>
    </r>
    <r>
      <rPr>
        <sz val="11"/>
        <color rgb="FF000000"/>
        <rFont val="Calibri"/>
      </rPr>
      <t xml:space="preserve">
</t>
    </r>
    <r>
      <rPr>
        <sz val="11"/>
        <color rgb="FF000000"/>
        <rFont val="Calibri"/>
      </rPr>
      <t>-a exit,always -F arch=&lt;ARCH&gt; -S setdomainname</t>
    </r>
    <r>
      <rPr>
        <sz val="11"/>
        <color rgb="FF000000"/>
        <rFont val="Calibri"/>
      </rPr>
      <t xml:space="preserve">
</t>
    </r>
    <r>
      <rPr>
        <sz val="11"/>
        <color rgb="FF000000"/>
        <rFont val="Calibri"/>
      </rPr>
      <t>Restart the auditd service.</t>
    </r>
    <r>
      <rPr>
        <sz val="11"/>
        <color rgb="FF000000"/>
        <rFont val="Calibri"/>
      </rPr>
      <t xml:space="preserve">
</t>
    </r>
    <r>
      <rPr>
        <sz val="11"/>
        <color rgb="FF000000"/>
        <rFont val="Calibri"/>
      </rPr>
      <t># service auditd restart</t>
    </r>
  </si>
  <si>
    <r>
      <rPr>
        <sz val="11"/>
        <color rgb="FF000000"/>
        <rFont val="Calibri"/>
      </rPr>
      <t>Check the auditing configuration of the system.</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cat /etc/audit/audit.rules | grep -e "-a exit,always" | grep -i "setdomain"</t>
    </r>
    <r>
      <rPr>
        <sz val="11"/>
        <color rgb="FF000000"/>
        <rFont val="Calibri"/>
      </rPr>
      <t xml:space="preserve">
</t>
    </r>
    <r>
      <rPr>
        <sz val="11"/>
        <color rgb="FF000000"/>
        <rFont val="Calibri"/>
      </rPr>
      <t>If the result does not contain "-S setdomain", this is a finding.</t>
    </r>
  </si>
  <si>
    <t>V-29248</t>
  </si>
  <si>
    <r>
      <rPr>
        <sz val="11"/>
        <color rgb="FF000000"/>
        <rFont val="Calibri"/>
      </rPr>
      <t>The "-F arch=&lt;ARCH&gt;"restriction is required on dual-architecture systems (such as x86_64). On dual-architecture systems, two separate rules must exist - one for each architecture supported. Use the generic architectures "b32" and "b64" for specifying these rules.</t>
    </r>
    <r>
      <rPr>
        <sz val="11"/>
        <color rgb="FF000000"/>
        <rFont val="Calibri"/>
      </rPr>
      <t xml:space="preserve">
</t>
    </r>
    <r>
      <rPr>
        <sz val="11"/>
        <color rgb="FF000000"/>
        <rFont val="Calibri"/>
      </rPr>
      <t>On single architecture systems, the "-F arch=&lt;ARCH&gt;"restriction may be omitted, but if present must match either the architecture of the system or its corresponding generic architecture. The architecture of the system may be determined by running "uname -m". See the auditctl(8) manpage for additional details.</t>
    </r>
    <r>
      <rPr>
        <sz val="11"/>
        <color rgb="FF000000"/>
        <rFont val="Calibri"/>
      </rPr>
      <t xml:space="preserve">
</t>
    </r>
    <r>
      <rPr>
        <sz val="11"/>
        <color rgb="FF000000"/>
        <rFont val="Calibri"/>
      </rPr>
      <t>Any restrictions (such as with "-F") beyond those provided in the example rules are not in strict compliance with this requirement, and are a finding unless justified and documented appropriately.</t>
    </r>
    <r>
      <rPr>
        <sz val="11"/>
        <color rgb="FF000000"/>
        <rFont val="Calibri"/>
      </rPr>
      <t xml:space="preserve">
</t>
    </r>
    <r>
      <rPr>
        <sz val="11"/>
        <color rgb="FF000000"/>
        <rFont val="Calibri"/>
      </rPr>
      <t>The use of audit keys consistent with the provided example is encouraged to provide for uniform audit logs, however omitting the audit key or using an alternate audit key is not a finding.</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A Real Time Operating System (RTOS) provides specialized system scheduling which causes an inordinate number of messages to be produced when the sched_setparam and set_setscheduler are audited. This not only may degrade the system speed to an unusable level but obscures any forensic information which may otherwise have been useful.</t>
    </r>
    <r>
      <rPr>
        <sz val="11"/>
        <color rgb="FF000000"/>
        <rFont val="Calibri"/>
      </rPr>
      <t xml:space="preserve">
</t>
    </r>
    <r>
      <rPr>
        <sz val="11"/>
        <color rgb="FF000000"/>
        <rFont val="Calibri"/>
      </rPr>
      <t>Unless the operating system is a Red Hat 5 based RTOS (including MRG and AS5300) the following should also be present in /etc/audit/audit.rules</t>
    </r>
    <r>
      <rPr>
        <sz val="11"/>
        <color rgb="FF000000"/>
        <rFont val="Calibri"/>
      </rPr>
      <t xml:space="preserve">
</t>
    </r>
    <r>
      <rPr>
        <sz val="11"/>
        <color rgb="FF000000"/>
        <rFont val="Calibri"/>
      </rPr>
      <t>-a exit,always -F arch=&lt;ARCH&gt; -S sched_setparam</t>
    </r>
    <r>
      <rPr>
        <sz val="11"/>
        <color rgb="FF000000"/>
        <rFont val="Calibri"/>
      </rPr>
      <t xml:space="preserve">
</t>
    </r>
    <r>
      <rPr>
        <sz val="11"/>
        <color rgb="FF000000"/>
        <rFont val="Calibri"/>
      </rPr>
      <t>Restart the auditd service.</t>
    </r>
    <r>
      <rPr>
        <sz val="11"/>
        <color rgb="FF000000"/>
        <rFont val="Calibri"/>
      </rPr>
      <t xml:space="preserve">
</t>
    </r>
    <r>
      <rPr>
        <sz val="11"/>
        <color rgb="FF000000"/>
        <rFont val="Calibri"/>
      </rPr>
      <t># service auditd restart</t>
    </r>
  </si>
  <si>
    <r>
      <rPr>
        <sz val="11"/>
        <color rgb="FF000000"/>
        <rFont val="Calibri"/>
      </rPr>
      <t>Check the auditing configuration of the system.</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cat /etc/audit/audit.rules | grep -e "-a exit,always" | grep -i "sched_setparam"</t>
    </r>
    <r>
      <rPr>
        <sz val="11"/>
        <color rgb="FF000000"/>
        <rFont val="Calibri"/>
      </rPr>
      <t xml:space="preserve">
</t>
    </r>
    <r>
      <rPr>
        <sz val="11"/>
        <color rgb="FF000000"/>
        <rFont val="Calibri"/>
      </rPr>
      <t>If the result does not contain "-S sched_setparam", this is a finding.</t>
    </r>
  </si>
  <si>
    <t>V-29249</t>
  </si>
  <si>
    <r>
      <rPr>
        <sz val="11"/>
        <color rgb="FF000000"/>
        <rFont val="Calibri"/>
      </rPr>
      <t>The "-F arch=&lt;ARCH&gt;"restriction is required on dual-architecture systems (such as x86_64). On dual-architecture systems, two separate rules must exist - one for each architecture supported. Use the generic architectures "b32" and "b64" for specifying these rules.</t>
    </r>
    <r>
      <rPr>
        <sz val="11"/>
        <color rgb="FF000000"/>
        <rFont val="Calibri"/>
      </rPr>
      <t xml:space="preserve">
</t>
    </r>
    <r>
      <rPr>
        <sz val="11"/>
        <color rgb="FF000000"/>
        <rFont val="Calibri"/>
      </rPr>
      <t>On single architecture systems, the "-F arch=&lt;ARCH&gt;"restriction may be omitted, but if present must match either the architecture of the system or its corresponding generic architecture. The architecture of the system may be determined by running "uname -m". See the auditctl(8) manpage for additional details.</t>
    </r>
    <r>
      <rPr>
        <sz val="11"/>
        <color rgb="FF000000"/>
        <rFont val="Calibri"/>
      </rPr>
      <t xml:space="preserve">
</t>
    </r>
    <r>
      <rPr>
        <sz val="11"/>
        <color rgb="FF000000"/>
        <rFont val="Calibri"/>
      </rPr>
      <t>Any restrictions (such as with "-F") beyond those provided in the example rules are not in strict compliance with this requirement, and are a finding unless justified and documented appropriately.</t>
    </r>
    <r>
      <rPr>
        <sz val="11"/>
        <color rgb="FF000000"/>
        <rFont val="Calibri"/>
      </rPr>
      <t xml:space="preserve">
</t>
    </r>
    <r>
      <rPr>
        <sz val="11"/>
        <color rgb="FF000000"/>
        <rFont val="Calibri"/>
      </rPr>
      <t>The use of audit keys consistent with the provided example is encouraged to provide for uniform audit logs, however omitting the audit key or using an alternate audit key is not a finding.</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A Real Time Operating System (RTOS) provides specialized system scheduling which causes an inordinate number of messages to be produced when the sched_setparam and set_setscheduler are audited. This not only may degrade the system speed to an unusable level but obscures any forensic information which may otherwise have been useful.</t>
    </r>
    <r>
      <rPr>
        <sz val="11"/>
        <color rgb="FF000000"/>
        <rFont val="Calibri"/>
      </rPr>
      <t xml:space="preserve">
</t>
    </r>
    <r>
      <rPr>
        <sz val="11"/>
        <color rgb="FF000000"/>
        <rFont val="Calibri"/>
      </rPr>
      <t>Unless the operating system is a Red Hat 5 based RTOS (including MRG and AS5300) the following should also be present in /etc/audit/audit.rules</t>
    </r>
    <r>
      <rPr>
        <sz val="11"/>
        <color rgb="FF000000"/>
        <rFont val="Calibri"/>
      </rPr>
      <t xml:space="preserve">
</t>
    </r>
    <r>
      <rPr>
        <sz val="11"/>
        <color rgb="FF000000"/>
        <rFont val="Calibri"/>
      </rPr>
      <t>-a exit,always -F arch=&lt;ARCH&gt; -S sched_setscheduler</t>
    </r>
    <r>
      <rPr>
        <sz val="11"/>
        <color rgb="FF000000"/>
        <rFont val="Calibri"/>
      </rPr>
      <t xml:space="preserve">
</t>
    </r>
    <r>
      <rPr>
        <sz val="11"/>
        <color rgb="FF000000"/>
        <rFont val="Calibri"/>
      </rPr>
      <t>Restart the auditd service.</t>
    </r>
    <r>
      <rPr>
        <sz val="11"/>
        <color rgb="FF000000"/>
        <rFont val="Calibri"/>
      </rPr>
      <t xml:space="preserve">
</t>
    </r>
    <r>
      <rPr>
        <sz val="11"/>
        <color rgb="FF000000"/>
        <rFont val="Calibri"/>
      </rPr>
      <t># service auditd restart</t>
    </r>
  </si>
  <si>
    <r>
      <rPr>
        <sz val="11"/>
        <color rgb="FF000000"/>
        <rFont val="Calibri"/>
      </rPr>
      <t>Check the auditing configuration of the system.</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cat /etc/audit/audit.rules | grep -e "-a exit,always" | grep -i "sched_setscheduler"</t>
    </r>
    <r>
      <rPr>
        <sz val="11"/>
        <color rgb="FF000000"/>
        <rFont val="Calibri"/>
      </rPr>
      <t xml:space="preserve">
</t>
    </r>
    <r>
      <rPr>
        <sz val="11"/>
        <color rgb="FF000000"/>
        <rFont val="Calibri"/>
      </rPr>
      <t>If the result does not contain "-S sched_setscheduler", this is a finding.</t>
    </r>
  </si>
  <si>
    <t>V-29250</t>
  </si>
  <si>
    <r>
      <rPr>
        <sz val="11"/>
        <color rgb="FF000000"/>
        <rFont val="Calibri"/>
      </rPr>
      <t>The "-F arch=&lt;ARCH&gt;" restriction is required on dual-architecture systems (such as x86_64). On dual-architecture systems, two separate rules must exist - one for each architecture supported. Use the generic architectures "b32" and "b64" for specifying these rules.</t>
    </r>
    <r>
      <rPr>
        <sz val="11"/>
        <color rgb="FF000000"/>
        <rFont val="Calibri"/>
      </rPr>
      <t xml:space="preserve">
</t>
    </r>
    <r>
      <rPr>
        <sz val="11"/>
        <color rgb="FF000000"/>
        <rFont val="Calibri"/>
      </rPr>
      <t>On single architecture systems, the "-F arch=&lt;ARCH&gt;" restriction may be omitted, but if present must match either the architecture of the system or its corresponding generic architecture. The architecture of the system may be determined by running "uname -m". See the auditctl(8) manpage for additional details.</t>
    </r>
    <r>
      <rPr>
        <sz val="11"/>
        <color rgb="FF000000"/>
        <rFont val="Calibri"/>
      </rPr>
      <t xml:space="preserve">
</t>
    </r>
    <r>
      <rPr>
        <sz val="11"/>
        <color rgb="FF000000"/>
        <rFont val="Calibri"/>
      </rPr>
      <t>Any restrictions (such as with "-F") beyond those provided in the example rules are not in strict compliance with this requirement, and are a finding unless justified and documented appropriately.</t>
    </r>
    <r>
      <rPr>
        <sz val="11"/>
        <color rgb="FF000000"/>
        <rFont val="Calibri"/>
      </rPr>
      <t xml:space="preserve">
</t>
    </r>
    <r>
      <rPr>
        <sz val="11"/>
        <color rgb="FF000000"/>
        <rFont val="Calibri"/>
      </rPr>
      <t>The use of audit keys consistent with the provided example is encouraged to provide for uniform audit logs, however omitting the audit key or using an alternate audit key is not a finding.</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Edit the audit.rules file and add the following lines to enable auditing of discretionary access control permissions modifications.</t>
    </r>
    <r>
      <rPr>
        <sz val="11"/>
        <color rgb="FF000000"/>
        <rFont val="Calibri"/>
      </rPr>
      <t xml:space="preserve">
</t>
    </r>
    <r>
      <rPr>
        <sz val="11"/>
        <color rgb="FF000000"/>
        <rFont val="Calibri"/>
      </rPr>
      <t>-a exit,always -F arch=&lt;ARCH&gt; -S fchmod</t>
    </r>
    <r>
      <rPr>
        <sz val="11"/>
        <color rgb="FF000000"/>
        <rFont val="Calibri"/>
      </rPr>
      <t xml:space="preserve">
</t>
    </r>
    <r>
      <rPr>
        <sz val="11"/>
        <color rgb="FF000000"/>
        <rFont val="Calibri"/>
      </rPr>
      <t>Restart the auditd service.</t>
    </r>
    <r>
      <rPr>
        <sz val="11"/>
        <color rgb="FF000000"/>
        <rFont val="Calibri"/>
      </rPr>
      <t xml:space="preserve">
</t>
    </r>
    <r>
      <rPr>
        <sz val="11"/>
        <color rgb="FF000000"/>
        <rFont val="Calibri"/>
      </rPr>
      <t># service auditd restart</t>
    </r>
  </si>
  <si>
    <r>
      <rPr>
        <sz val="11"/>
        <color rgb="FF000000"/>
        <rFont val="Calibri"/>
      </rPr>
      <t>Check the system's audit configuration.</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cat /etc/audit/audit.rules | grep -e "-a exit,always" | grep -i "fchmod"</t>
    </r>
    <r>
      <rPr>
        <sz val="11"/>
        <color rgb="FF000000"/>
        <rFont val="Calibri"/>
      </rPr>
      <t xml:space="preserve">
</t>
    </r>
    <r>
      <rPr>
        <sz val="11"/>
        <color rgb="FF000000"/>
        <rFont val="Calibri"/>
      </rPr>
      <t>If "-S fchmod" is not in the result, this is a finding</t>
    </r>
  </si>
  <si>
    <t>V-29251</t>
  </si>
  <si>
    <r>
      <rPr>
        <sz val="11"/>
        <color rgb="FF000000"/>
        <rFont val="Calibri"/>
      </rPr>
      <t>The "-F arch=&lt;ARCH&gt;" restriction is required on dual-architecture systems (such as x86_64). On dual-architecture systems, two separate rules must exist - one for each architecture supported. Use the generic architectures "b32" and "b64" for specifying these rules.</t>
    </r>
    <r>
      <rPr>
        <sz val="11"/>
        <color rgb="FF000000"/>
        <rFont val="Calibri"/>
      </rPr>
      <t xml:space="preserve">
</t>
    </r>
    <r>
      <rPr>
        <sz val="11"/>
        <color rgb="FF000000"/>
        <rFont val="Calibri"/>
      </rPr>
      <t>On single architecture systems, the "-F arch=&lt;ARCH&gt;" restriction may be omitted, but if present must match either the architecture of the system or its corresponding generic architecture. The architecture of the system may be determined by running "uname -m". See the auditctl(8) manpage for additional details.</t>
    </r>
    <r>
      <rPr>
        <sz val="11"/>
        <color rgb="FF000000"/>
        <rFont val="Calibri"/>
      </rPr>
      <t xml:space="preserve">
</t>
    </r>
    <r>
      <rPr>
        <sz val="11"/>
        <color rgb="FF000000"/>
        <rFont val="Calibri"/>
      </rPr>
      <t>Any restrictions (such as with "-F") beyond those provided in the example rules are not in strict compliance with this requirement, and are a finding unless justified and documented appropriately.</t>
    </r>
    <r>
      <rPr>
        <sz val="11"/>
        <color rgb="FF000000"/>
        <rFont val="Calibri"/>
      </rPr>
      <t xml:space="preserve">
</t>
    </r>
    <r>
      <rPr>
        <sz val="11"/>
        <color rgb="FF000000"/>
        <rFont val="Calibri"/>
      </rPr>
      <t>The use of audit keys consistent with the provided example is encouraged to provide for uniform audit logs, however omitting the audit key or using an alternate audit key is not a finding.</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Edit the audit.rules file and add the following lines to enable auditing of discretionary access control permissions modifications.</t>
    </r>
    <r>
      <rPr>
        <sz val="11"/>
        <color rgb="FF000000"/>
        <rFont val="Calibri"/>
      </rPr>
      <t xml:space="preserve">
</t>
    </r>
    <r>
      <rPr>
        <sz val="11"/>
        <color rgb="FF000000"/>
        <rFont val="Calibri"/>
      </rPr>
      <t>-a exit,always -F arch=&lt;ARCH&gt; -S fchmodat</t>
    </r>
    <r>
      <rPr>
        <sz val="11"/>
        <color rgb="FF000000"/>
        <rFont val="Calibri"/>
      </rPr>
      <t xml:space="preserve">
</t>
    </r>
    <r>
      <rPr>
        <sz val="11"/>
        <color rgb="FF000000"/>
        <rFont val="Calibri"/>
      </rPr>
      <t>Restart the auditd service.</t>
    </r>
    <r>
      <rPr>
        <sz val="11"/>
        <color rgb="FF000000"/>
        <rFont val="Calibri"/>
      </rPr>
      <t xml:space="preserve">
</t>
    </r>
    <r>
      <rPr>
        <sz val="11"/>
        <color rgb="FF000000"/>
        <rFont val="Calibri"/>
      </rPr>
      <t># service auditd restart</t>
    </r>
  </si>
  <si>
    <r>
      <rPr>
        <sz val="11"/>
        <color rgb="FF000000"/>
        <rFont val="Calibri"/>
      </rPr>
      <t>Check the system's audit configuration.</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cat /etc/audit/audit.rules | grep -e "-a exit,always" | grep -i "fchmodat"</t>
    </r>
    <r>
      <rPr>
        <sz val="11"/>
        <color rgb="FF000000"/>
        <rFont val="Calibri"/>
      </rPr>
      <t xml:space="preserve">
</t>
    </r>
    <r>
      <rPr>
        <sz val="11"/>
        <color rgb="FF000000"/>
        <rFont val="Calibri"/>
      </rPr>
      <t>If "-S fchmodat" is not in the result, this is a finding.</t>
    </r>
  </si>
  <si>
    <t>V-29252</t>
  </si>
  <si>
    <r>
      <rPr>
        <sz val="11"/>
        <color rgb="FF000000"/>
        <rFont val="Calibri"/>
      </rPr>
      <t>The "-F arch=&lt;ARCH&gt;" restriction is required on dual-architecture systems (such as x86_64). On dual-architecture systems, two separate rules must exist - one for each architecture supported. Use the generic architectures "b32" and "b64" for specifying these rules.</t>
    </r>
    <r>
      <rPr>
        <sz val="11"/>
        <color rgb="FF000000"/>
        <rFont val="Calibri"/>
      </rPr>
      <t xml:space="preserve">
</t>
    </r>
    <r>
      <rPr>
        <sz val="11"/>
        <color rgb="FF000000"/>
        <rFont val="Calibri"/>
      </rPr>
      <t>On single architecture systems, the "-F arch=&lt;ARCH&gt;" restriction may be omitted, but if present must match either the architecture of the system or its corresponding generic architecture. The architecture of the system may be determined by running "uname -m". See the auditctl(8) manpage for additional details.</t>
    </r>
    <r>
      <rPr>
        <sz val="11"/>
        <color rgb="FF000000"/>
        <rFont val="Calibri"/>
      </rPr>
      <t xml:space="preserve">
</t>
    </r>
    <r>
      <rPr>
        <sz val="11"/>
        <color rgb="FF000000"/>
        <rFont val="Calibri"/>
      </rPr>
      <t>Any restrictions (such as with "-F") beyond those provided in the example rules are not in strict compliance with this requirement, and are a finding unless justified and documented appropriately.</t>
    </r>
    <r>
      <rPr>
        <sz val="11"/>
        <color rgb="FF000000"/>
        <rFont val="Calibri"/>
      </rPr>
      <t xml:space="preserve">
</t>
    </r>
    <r>
      <rPr>
        <sz val="11"/>
        <color rgb="FF000000"/>
        <rFont val="Calibri"/>
      </rPr>
      <t>The use of audit keys consistent with the provided example is encouraged to provide for uniform audit logs, however omitting the audit key or using an alternate audit key is not a finding.</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Edit the audit.rules file and add the following lines to enable auditing of discretionary access control permissions modifications.</t>
    </r>
    <r>
      <rPr>
        <sz val="11"/>
        <color rgb="FF000000"/>
        <rFont val="Calibri"/>
      </rPr>
      <t xml:space="preserve">
</t>
    </r>
    <r>
      <rPr>
        <sz val="11"/>
        <color rgb="FF000000"/>
        <rFont val="Calibri"/>
      </rPr>
      <t>-a exit,always -F arch=&lt;ARCH&gt; -S chown</t>
    </r>
    <r>
      <rPr>
        <sz val="11"/>
        <color rgb="FF000000"/>
        <rFont val="Calibri"/>
      </rPr>
      <t xml:space="preserve">
</t>
    </r>
    <r>
      <rPr>
        <sz val="11"/>
        <color rgb="FF000000"/>
        <rFont val="Calibri"/>
      </rPr>
      <t>Additionally, the following rule is required in systems supporting the 32-bit syscall table (such as i686 and x86_64):</t>
    </r>
    <r>
      <rPr>
        <sz val="11"/>
        <color rgb="FF000000"/>
        <rFont val="Calibri"/>
      </rPr>
      <t xml:space="preserve">
</t>
    </r>
    <r>
      <rPr>
        <sz val="11"/>
        <color rgb="FF000000"/>
        <rFont val="Calibri"/>
      </rPr>
      <t>-a exit,always -F arch=&lt;ARCH&gt; -S chown32</t>
    </r>
    <r>
      <rPr>
        <sz val="11"/>
        <color rgb="FF000000"/>
        <rFont val="Calibri"/>
      </rPr>
      <t xml:space="preserve">
</t>
    </r>
    <r>
      <rPr>
        <sz val="11"/>
        <color rgb="FF000000"/>
        <rFont val="Calibri"/>
      </rPr>
      <t>Restart the auditd service.</t>
    </r>
    <r>
      <rPr>
        <sz val="11"/>
        <color rgb="FF000000"/>
        <rFont val="Calibri"/>
      </rPr>
      <t xml:space="preserve">
</t>
    </r>
    <r>
      <rPr>
        <sz val="11"/>
        <color rgb="FF000000"/>
        <rFont val="Calibri"/>
      </rPr>
      <t># service auditd restart</t>
    </r>
  </si>
  <si>
    <r>
      <rPr>
        <sz val="11"/>
        <color rgb="FF000000"/>
        <rFont val="Calibri"/>
      </rPr>
      <t>Check the system's audit configuration.</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cat /etc/audit/audit.rules | grep -e "-a exit,always" | grep -i "chown"</t>
    </r>
    <r>
      <rPr>
        <sz val="11"/>
        <color rgb="FF000000"/>
        <rFont val="Calibri"/>
      </rPr>
      <t xml:space="preserve">
</t>
    </r>
    <r>
      <rPr>
        <sz val="11"/>
        <color rgb="FF000000"/>
        <rFont val="Calibri"/>
      </rPr>
      <t>If "-S chown" is not in the result, this is a finding.</t>
    </r>
    <r>
      <rPr>
        <sz val="11"/>
        <color rgb="FF000000"/>
        <rFont val="Calibri"/>
      </rPr>
      <t xml:space="preserve">
</t>
    </r>
    <r>
      <rPr>
        <sz val="11"/>
        <color rgb="FF000000"/>
        <rFont val="Calibri"/>
      </rPr>
      <t>Additionally, the following rule is required in systems supporting the 32-bit syscall table (such as i686 and x86_64):</t>
    </r>
    <r>
      <rPr>
        <sz val="11"/>
        <color rgb="FF000000"/>
        <rFont val="Calibri"/>
      </rPr>
      <t xml:space="preserve">
</t>
    </r>
    <r>
      <rPr>
        <sz val="11"/>
        <color rgb="FF000000"/>
        <rFont val="Calibri"/>
      </rPr>
      <t># cat /etc/audit/audit.rules | grep -e "-a exit,always" | grep -i "chown32"</t>
    </r>
    <r>
      <rPr>
        <sz val="11"/>
        <color rgb="FF000000"/>
        <rFont val="Calibri"/>
      </rPr>
      <t xml:space="preserve">
</t>
    </r>
    <r>
      <rPr>
        <sz val="11"/>
        <color rgb="FF000000"/>
        <rFont val="Calibri"/>
      </rPr>
      <t>If "-S chown32" is not in the result, this is a finding.</t>
    </r>
  </si>
  <si>
    <t>V-29253</t>
  </si>
  <si>
    <r>
      <rPr>
        <sz val="11"/>
        <color rgb="FF000000"/>
        <rFont val="Calibri"/>
      </rPr>
      <t>The "-F arch=&lt;ARCH&gt;" restriction is required on dual-architecture systems (such as x86_64). On dual-architecture systems, two separate rules must exist - one for each architecture supported. Use the generic architectures "b32" and "b64" for specifying these rules.</t>
    </r>
    <r>
      <rPr>
        <sz val="11"/>
        <color rgb="FF000000"/>
        <rFont val="Calibri"/>
      </rPr>
      <t xml:space="preserve">
</t>
    </r>
    <r>
      <rPr>
        <sz val="11"/>
        <color rgb="FF000000"/>
        <rFont val="Calibri"/>
      </rPr>
      <t>On single architecture systems, the "-F arch=&lt;ARCH&gt;" restriction may be omitted, but if present must match either the architecture of the system or its corresponding generic architecture. The architecture of the system may be determined by running "uname -m". See the auditctl(8) manpage for additional details.</t>
    </r>
    <r>
      <rPr>
        <sz val="11"/>
        <color rgb="FF000000"/>
        <rFont val="Calibri"/>
      </rPr>
      <t xml:space="preserve">
</t>
    </r>
    <r>
      <rPr>
        <sz val="11"/>
        <color rgb="FF000000"/>
        <rFont val="Calibri"/>
      </rPr>
      <t>Any restrictions (such as with "-F") beyond those provided in the example rules are not in strict compliance with this requirement, and are a finding unless justified and documented appropriately.</t>
    </r>
    <r>
      <rPr>
        <sz val="11"/>
        <color rgb="FF000000"/>
        <rFont val="Calibri"/>
      </rPr>
      <t xml:space="preserve">
</t>
    </r>
    <r>
      <rPr>
        <sz val="11"/>
        <color rgb="FF000000"/>
        <rFont val="Calibri"/>
      </rPr>
      <t>The use of audit keys consistent with the provided example is encouraged to provide for uniform audit logs, however omitting the audit key or using an alternate audit key is not a finding.</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Edit the audit.rules file and add the following lines to enable auditing of discretionary access control permissions modifications.</t>
    </r>
    <r>
      <rPr>
        <sz val="11"/>
        <color rgb="FF000000"/>
        <rFont val="Calibri"/>
      </rPr>
      <t xml:space="preserve">
</t>
    </r>
    <r>
      <rPr>
        <sz val="11"/>
        <color rgb="FF000000"/>
        <rFont val="Calibri"/>
      </rPr>
      <t>-a exit,always -F arch=&lt;ARCH&gt; -S fchown</t>
    </r>
    <r>
      <rPr>
        <sz val="11"/>
        <color rgb="FF000000"/>
        <rFont val="Calibri"/>
      </rPr>
      <t xml:space="preserve">
</t>
    </r>
    <r>
      <rPr>
        <sz val="11"/>
        <color rgb="FF000000"/>
        <rFont val="Calibri"/>
      </rPr>
      <t>Additionally, the following rule is required in systems supporting the 32-bit syscall table (such as i686 and x86_64):</t>
    </r>
    <r>
      <rPr>
        <sz val="11"/>
        <color rgb="FF000000"/>
        <rFont val="Calibri"/>
      </rPr>
      <t xml:space="preserve">
</t>
    </r>
    <r>
      <rPr>
        <sz val="11"/>
        <color rgb="FF000000"/>
        <rFont val="Calibri"/>
      </rPr>
      <t>-a exit,always -F arch=&lt;ARCH&gt; -S fchown32</t>
    </r>
    <r>
      <rPr>
        <sz val="11"/>
        <color rgb="FF000000"/>
        <rFont val="Calibri"/>
      </rPr>
      <t xml:space="preserve">
</t>
    </r>
    <r>
      <rPr>
        <sz val="11"/>
        <color rgb="FF000000"/>
        <rFont val="Calibri"/>
      </rPr>
      <t>Restart the auditd service.</t>
    </r>
    <r>
      <rPr>
        <sz val="11"/>
        <color rgb="FF000000"/>
        <rFont val="Calibri"/>
      </rPr>
      <t xml:space="preserve">
</t>
    </r>
    <r>
      <rPr>
        <sz val="11"/>
        <color rgb="FF000000"/>
        <rFont val="Calibri"/>
      </rPr>
      <t># service auditd restart</t>
    </r>
  </si>
  <si>
    <r>
      <rPr>
        <sz val="11"/>
        <color rgb="FF000000"/>
        <rFont val="Calibri"/>
      </rPr>
      <t>Check the system's audit configuration.</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cat /etc/audit/audit.rules | grep -e "-a exit,always" | grep -i "fchown"</t>
    </r>
    <r>
      <rPr>
        <sz val="11"/>
        <color rgb="FF000000"/>
        <rFont val="Calibri"/>
      </rPr>
      <t xml:space="preserve">
</t>
    </r>
    <r>
      <rPr>
        <sz val="11"/>
        <color rgb="FF000000"/>
        <rFont val="Calibri"/>
      </rPr>
      <t>If "-S fchown" is not in the result, this is a finding.</t>
    </r>
    <r>
      <rPr>
        <sz val="11"/>
        <color rgb="FF000000"/>
        <rFont val="Calibri"/>
      </rPr>
      <t xml:space="preserve">
</t>
    </r>
    <r>
      <rPr>
        <sz val="11"/>
        <color rgb="FF000000"/>
        <rFont val="Calibri"/>
      </rPr>
      <t>Additionally, the following rule is required in systems supporting the 32-bit syscall table (such as i686 and x86_64):</t>
    </r>
    <r>
      <rPr>
        <sz val="11"/>
        <color rgb="FF000000"/>
        <rFont val="Calibri"/>
      </rPr>
      <t xml:space="preserve">
</t>
    </r>
    <r>
      <rPr>
        <sz val="11"/>
        <color rgb="FF000000"/>
        <rFont val="Calibri"/>
      </rPr>
      <t># cat /etc/audit/audit.rules | grep -e "-a exit,always" | grep -i "fchown32"</t>
    </r>
    <r>
      <rPr>
        <sz val="11"/>
        <color rgb="FF000000"/>
        <rFont val="Calibri"/>
      </rPr>
      <t xml:space="preserve">
</t>
    </r>
    <r>
      <rPr>
        <sz val="11"/>
        <color rgb="FF000000"/>
        <rFont val="Calibri"/>
      </rPr>
      <t>If "-S fchown32" is not in the result, this is a finding.</t>
    </r>
  </si>
  <si>
    <t>V-29255</t>
  </si>
  <si>
    <r>
      <rPr>
        <sz val="11"/>
        <color rgb="FF000000"/>
        <rFont val="Calibri"/>
      </rPr>
      <t>The "-F arch=&lt;ARCH&gt;" restriction is required on dual-architecture systems (such as x86_64). On dual-architecture systems, two separate rules must exist - one for each architecture supported. Use the generic architectures "b32" and "b64" for specifying these rules.</t>
    </r>
    <r>
      <rPr>
        <sz val="11"/>
        <color rgb="FF000000"/>
        <rFont val="Calibri"/>
      </rPr>
      <t xml:space="preserve">
</t>
    </r>
    <r>
      <rPr>
        <sz val="11"/>
        <color rgb="FF000000"/>
        <rFont val="Calibri"/>
      </rPr>
      <t>On single architecture systems, the "-F arch=&lt;ARCH&gt;" restriction may be omitted, but if present must match either the architecture of the system or its corresponding generic architecture. The architecture of the system may be determined by running "uname -m". See the auditctl(8) manpage for additional details.</t>
    </r>
    <r>
      <rPr>
        <sz val="11"/>
        <color rgb="FF000000"/>
        <rFont val="Calibri"/>
      </rPr>
      <t xml:space="preserve">
</t>
    </r>
    <r>
      <rPr>
        <sz val="11"/>
        <color rgb="FF000000"/>
        <rFont val="Calibri"/>
      </rPr>
      <t>Any restrictions (such as with "-F") beyond those provided in the example rules are not in strict compliance with this requirement, and are a finding unless justified and documented appropriately.</t>
    </r>
    <r>
      <rPr>
        <sz val="11"/>
        <color rgb="FF000000"/>
        <rFont val="Calibri"/>
      </rPr>
      <t xml:space="preserve">
</t>
    </r>
    <r>
      <rPr>
        <sz val="11"/>
        <color rgb="FF000000"/>
        <rFont val="Calibri"/>
      </rPr>
      <t>The use of audit keys consistent with the provided example is encouraged to provide for uniform audit logs, however omitting the audit key or using an alternate audit key is not a finding.</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Edit the audit.rules file and add the following lines to enable auditing of discretionary access control permissions modifications.</t>
    </r>
    <r>
      <rPr>
        <sz val="11"/>
        <color rgb="FF000000"/>
        <rFont val="Calibri"/>
      </rPr>
      <t xml:space="preserve">
</t>
    </r>
    <r>
      <rPr>
        <sz val="11"/>
        <color rgb="FF000000"/>
        <rFont val="Calibri"/>
      </rPr>
      <t>-a exit,always -F arch=&lt;ARCH&gt; -S fchownat</t>
    </r>
    <r>
      <rPr>
        <sz val="11"/>
        <color rgb="FF000000"/>
        <rFont val="Calibri"/>
      </rPr>
      <t xml:space="preserve">
</t>
    </r>
    <r>
      <rPr>
        <sz val="11"/>
        <color rgb="FF000000"/>
        <rFont val="Calibri"/>
      </rPr>
      <t>Restart the auditd service.</t>
    </r>
    <r>
      <rPr>
        <sz val="11"/>
        <color rgb="FF000000"/>
        <rFont val="Calibri"/>
      </rPr>
      <t xml:space="preserve">
</t>
    </r>
    <r>
      <rPr>
        <sz val="11"/>
        <color rgb="FF000000"/>
        <rFont val="Calibri"/>
      </rPr>
      <t># service auditd restart</t>
    </r>
  </si>
  <si>
    <r>
      <rPr>
        <sz val="11"/>
        <color rgb="FF000000"/>
        <rFont val="Calibri"/>
      </rPr>
      <t>Check the system's audit configuration.</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cat /etc/audit/audit.rules | grep -e "-a exit,always" | grep -i "fchownat"</t>
    </r>
    <r>
      <rPr>
        <sz val="11"/>
        <color rgb="FF000000"/>
        <rFont val="Calibri"/>
      </rPr>
      <t xml:space="preserve">
</t>
    </r>
    <r>
      <rPr>
        <sz val="11"/>
        <color rgb="FF000000"/>
        <rFont val="Calibri"/>
      </rPr>
      <t>If "-S fchownat" is not in the result, this is a finding.</t>
    </r>
  </si>
  <si>
    <t>V-29257</t>
  </si>
  <si>
    <r>
      <rPr>
        <sz val="11"/>
        <color rgb="FF000000"/>
        <rFont val="Calibri"/>
      </rPr>
      <t>The "-F arch=&lt;ARCH&gt;" restriction is required on dual-architecture systems (such as x86_64). On dual-architecture systems, two separate rules must exist - one for each architecture supported. Use the generic architectures "b32" and "b64" for specifying these rules.</t>
    </r>
    <r>
      <rPr>
        <sz val="11"/>
        <color rgb="FF000000"/>
        <rFont val="Calibri"/>
      </rPr>
      <t xml:space="preserve">
</t>
    </r>
    <r>
      <rPr>
        <sz val="11"/>
        <color rgb="FF000000"/>
        <rFont val="Calibri"/>
      </rPr>
      <t>On single architecture systems, the "-F arch=&lt;ARCH&gt;" restriction may be omitted, but if present must match either the architecture of the system or its corresponding generic architecture. The architecture of the system may be determined by running "uname -m". See the auditctl(8) manpage for additional details.</t>
    </r>
    <r>
      <rPr>
        <sz val="11"/>
        <color rgb="FF000000"/>
        <rFont val="Calibri"/>
      </rPr>
      <t xml:space="preserve">
</t>
    </r>
    <r>
      <rPr>
        <sz val="11"/>
        <color rgb="FF000000"/>
        <rFont val="Calibri"/>
      </rPr>
      <t>Any restrictions (such as with "-F") beyond those provided in the example rules are not in strict compliance with this requirement, and are a finding unless justified and documented appropriately.</t>
    </r>
    <r>
      <rPr>
        <sz val="11"/>
        <color rgb="FF000000"/>
        <rFont val="Calibri"/>
      </rPr>
      <t xml:space="preserve">
</t>
    </r>
    <r>
      <rPr>
        <sz val="11"/>
        <color rgb="FF000000"/>
        <rFont val="Calibri"/>
      </rPr>
      <t>The use of audit keys consistent with the provided example is encouraged to provide for uniform audit logs, however omitting the audit key or using an alternate audit key is not a finding.</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Edit the audit.rules file and add the following lines to enable auditing of discretionary access control permissions modifications.</t>
    </r>
    <r>
      <rPr>
        <sz val="11"/>
        <color rgb="FF000000"/>
        <rFont val="Calibri"/>
      </rPr>
      <t xml:space="preserve">
</t>
    </r>
    <r>
      <rPr>
        <sz val="11"/>
        <color rgb="FF000000"/>
        <rFont val="Calibri"/>
      </rPr>
      <t>-a exit,always -F arch=&lt;ARCH&gt; -S lchown</t>
    </r>
    <r>
      <rPr>
        <sz val="11"/>
        <color rgb="FF000000"/>
        <rFont val="Calibri"/>
      </rPr>
      <t xml:space="preserve">
</t>
    </r>
    <r>
      <rPr>
        <sz val="11"/>
        <color rgb="FF000000"/>
        <rFont val="Calibri"/>
      </rPr>
      <t>Additionally, the following rule is required in systems supporting the 32-bit syscall table (such as i686 and x86_64):</t>
    </r>
    <r>
      <rPr>
        <sz val="11"/>
        <color rgb="FF000000"/>
        <rFont val="Calibri"/>
      </rPr>
      <t xml:space="preserve">
</t>
    </r>
    <r>
      <rPr>
        <sz val="11"/>
        <color rgb="FF000000"/>
        <rFont val="Calibri"/>
      </rPr>
      <t>-a exit,always -F arch=&lt;ARCH&gt; -S lchown32</t>
    </r>
    <r>
      <rPr>
        <sz val="11"/>
        <color rgb="FF000000"/>
        <rFont val="Calibri"/>
      </rPr>
      <t xml:space="preserve">
</t>
    </r>
    <r>
      <rPr>
        <sz val="11"/>
        <color rgb="FF000000"/>
        <rFont val="Calibri"/>
      </rPr>
      <t>Restart the auditd service.</t>
    </r>
    <r>
      <rPr>
        <sz val="11"/>
        <color rgb="FF000000"/>
        <rFont val="Calibri"/>
      </rPr>
      <t xml:space="preserve">
</t>
    </r>
    <r>
      <rPr>
        <sz val="11"/>
        <color rgb="FF000000"/>
        <rFont val="Calibri"/>
      </rPr>
      <t># service auditd restart</t>
    </r>
  </si>
  <si>
    <r>
      <rPr>
        <sz val="11"/>
        <color rgb="FF000000"/>
        <rFont val="Calibri"/>
      </rPr>
      <t>Check the system's audit configuration.</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cat /etc/audit/audit.rules | grep -e "-a exit,always" | grep -i "lchown"</t>
    </r>
    <r>
      <rPr>
        <sz val="11"/>
        <color rgb="FF000000"/>
        <rFont val="Calibri"/>
      </rPr>
      <t xml:space="preserve">
</t>
    </r>
    <r>
      <rPr>
        <sz val="11"/>
        <color rgb="FF000000"/>
        <rFont val="Calibri"/>
      </rPr>
      <t>If "-S lchown" is not in the result, this is a finding.</t>
    </r>
    <r>
      <rPr>
        <sz val="11"/>
        <color rgb="FF000000"/>
        <rFont val="Calibri"/>
      </rPr>
      <t xml:space="preserve">
</t>
    </r>
    <r>
      <rPr>
        <sz val="11"/>
        <color rgb="FF000000"/>
        <rFont val="Calibri"/>
      </rPr>
      <t>Additionally, the following rule is required in systems supporting the 32-bit syscall table (such as i686 and x86_64):</t>
    </r>
    <r>
      <rPr>
        <sz val="11"/>
        <color rgb="FF000000"/>
        <rFont val="Calibri"/>
      </rPr>
      <t xml:space="preserve">
</t>
    </r>
    <r>
      <rPr>
        <sz val="11"/>
        <color rgb="FF000000"/>
        <rFont val="Calibri"/>
      </rPr>
      <t># cat /etc/audit/audit.rules | grep -e "-a exit,always" | grep -i "lchown32"</t>
    </r>
    <r>
      <rPr>
        <sz val="11"/>
        <color rgb="FF000000"/>
        <rFont val="Calibri"/>
      </rPr>
      <t xml:space="preserve">
</t>
    </r>
    <r>
      <rPr>
        <sz val="11"/>
        <color rgb="FF000000"/>
        <rFont val="Calibri"/>
      </rPr>
      <t>If "-S lchown32" is not in the result, this is a finding.</t>
    </r>
  </si>
  <si>
    <t>V-29259</t>
  </si>
  <si>
    <r>
      <rPr>
        <sz val="11"/>
        <color rgb="FF000000"/>
        <rFont val="Calibri"/>
      </rPr>
      <t>The "-F arch=&lt;ARCH&gt;" restriction is required on dual-architecture systems (such as x86_64). On dual-architecture systems, two separate rules must exist - one for each architecture supported. Use the generic architectures "b32" and "b64" for specifying these rules.</t>
    </r>
    <r>
      <rPr>
        <sz val="11"/>
        <color rgb="FF000000"/>
        <rFont val="Calibri"/>
      </rPr>
      <t xml:space="preserve">
</t>
    </r>
    <r>
      <rPr>
        <sz val="11"/>
        <color rgb="FF000000"/>
        <rFont val="Calibri"/>
      </rPr>
      <t>On single architecture systems, the "-F arch=&lt;ARCH&gt;" restriction may be omitted, but if present must match either the architecture of the system or its corresponding generic architecture. The architecture of the system may be determined by running "uname -m". See the auditctl(8) manpage for additional details.</t>
    </r>
    <r>
      <rPr>
        <sz val="11"/>
        <color rgb="FF000000"/>
        <rFont val="Calibri"/>
      </rPr>
      <t xml:space="preserve">
</t>
    </r>
    <r>
      <rPr>
        <sz val="11"/>
        <color rgb="FF000000"/>
        <rFont val="Calibri"/>
      </rPr>
      <t>Any restrictions (such as with "-F") beyond those provided in the example rules are not in strict compliance with this requirement, and are a finding unless justified and documented appropriately.</t>
    </r>
    <r>
      <rPr>
        <sz val="11"/>
        <color rgb="FF000000"/>
        <rFont val="Calibri"/>
      </rPr>
      <t xml:space="preserve">
</t>
    </r>
    <r>
      <rPr>
        <sz val="11"/>
        <color rgb="FF000000"/>
        <rFont val="Calibri"/>
      </rPr>
      <t>The use of audit keys consistent with the provided example is encouraged to provide for uniform audit logs, however omitting the audit key or using an alternate audit key is not a finding.</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Edit the audit.rules file and add the following lines to enable auditing of discretionary access control permissions modifications.</t>
    </r>
    <r>
      <rPr>
        <sz val="11"/>
        <color rgb="FF000000"/>
        <rFont val="Calibri"/>
      </rPr>
      <t xml:space="preserve">
</t>
    </r>
    <r>
      <rPr>
        <sz val="11"/>
        <color rgb="FF000000"/>
        <rFont val="Calibri"/>
      </rPr>
      <t>-a exit,always -F arch=&lt;ARCH&gt; -S setxattr</t>
    </r>
    <r>
      <rPr>
        <sz val="11"/>
        <color rgb="FF000000"/>
        <rFont val="Calibri"/>
      </rPr>
      <t xml:space="preserve">
</t>
    </r>
    <r>
      <rPr>
        <sz val="11"/>
        <color rgb="FF000000"/>
        <rFont val="Calibri"/>
      </rPr>
      <t>Restart the auditd service.</t>
    </r>
    <r>
      <rPr>
        <sz val="11"/>
        <color rgb="FF000000"/>
        <rFont val="Calibri"/>
      </rPr>
      <t xml:space="preserve">
</t>
    </r>
    <r>
      <rPr>
        <sz val="11"/>
        <color rgb="FF000000"/>
        <rFont val="Calibri"/>
      </rPr>
      <t># service auditd restart</t>
    </r>
  </si>
  <si>
    <r>
      <rPr>
        <sz val="11"/>
        <color rgb="FF000000"/>
        <rFont val="Calibri"/>
      </rPr>
      <t>Check the system's audit configuration.</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cat /etc/audit/audit.rules | grep -e "-a exit,always" | grep -i "setxattr"</t>
    </r>
    <r>
      <rPr>
        <sz val="11"/>
        <color rgb="FF000000"/>
        <rFont val="Calibri"/>
      </rPr>
      <t xml:space="preserve">
</t>
    </r>
    <r>
      <rPr>
        <sz val="11"/>
        <color rgb="FF000000"/>
        <rFont val="Calibri"/>
      </rPr>
      <t>If "-S setxattr" is not in the result, this is a finding.</t>
    </r>
  </si>
  <si>
    <t>V-29261</t>
  </si>
  <si>
    <r>
      <rPr>
        <sz val="11"/>
        <color rgb="FF000000"/>
        <rFont val="Calibri"/>
      </rPr>
      <t>The "-F arch=&lt;ARCH&gt;" restriction is required on dual-architecture systems (such as x86_64). On dual-architecture systems, two separate rules must exist - one for each architecture supported. Use the generic architectures "b32" and "b64" for specifying these rules.</t>
    </r>
    <r>
      <rPr>
        <sz val="11"/>
        <color rgb="FF000000"/>
        <rFont val="Calibri"/>
      </rPr>
      <t xml:space="preserve">
</t>
    </r>
    <r>
      <rPr>
        <sz val="11"/>
        <color rgb="FF000000"/>
        <rFont val="Calibri"/>
      </rPr>
      <t>On single architecture systems, the "-F arch=&lt;ARCH&gt;" restriction may be omitted, but if present must match either the architecture of the system or its corresponding generic architecture. The architecture of the system may be determined by running "uname -m". See the auditctl(8) manpage for additional details.</t>
    </r>
    <r>
      <rPr>
        <sz val="11"/>
        <color rgb="FF000000"/>
        <rFont val="Calibri"/>
      </rPr>
      <t xml:space="preserve">
</t>
    </r>
    <r>
      <rPr>
        <sz val="11"/>
        <color rgb="FF000000"/>
        <rFont val="Calibri"/>
      </rPr>
      <t>Any restrictions (such as with "-F") beyond those provided in the example rules are not in strict compliance with this requirement, and are a finding unless justified and documented appropriately.</t>
    </r>
    <r>
      <rPr>
        <sz val="11"/>
        <color rgb="FF000000"/>
        <rFont val="Calibri"/>
      </rPr>
      <t xml:space="preserve">
</t>
    </r>
    <r>
      <rPr>
        <sz val="11"/>
        <color rgb="FF000000"/>
        <rFont val="Calibri"/>
      </rPr>
      <t>The use of audit keys consistent with the provided example is encouraged to provide for uniform audit logs, however omitting the audit key or using an alternate audit key is not a finding.</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Edit the audit.rules file and add the following lines to enable auditing of discretionary access control permissions modifications.</t>
    </r>
    <r>
      <rPr>
        <sz val="11"/>
        <color rgb="FF000000"/>
        <rFont val="Calibri"/>
      </rPr>
      <t xml:space="preserve">
</t>
    </r>
    <r>
      <rPr>
        <sz val="11"/>
        <color rgb="FF000000"/>
        <rFont val="Calibri"/>
      </rPr>
      <t>-a exit,always -F arch=&lt;ARCH&gt; -S lsetxattr</t>
    </r>
    <r>
      <rPr>
        <sz val="11"/>
        <color rgb="FF000000"/>
        <rFont val="Calibri"/>
      </rPr>
      <t xml:space="preserve">
</t>
    </r>
    <r>
      <rPr>
        <sz val="11"/>
        <color rgb="FF000000"/>
        <rFont val="Calibri"/>
      </rPr>
      <t>Restart the auditd service.</t>
    </r>
    <r>
      <rPr>
        <sz val="11"/>
        <color rgb="FF000000"/>
        <rFont val="Calibri"/>
      </rPr>
      <t xml:space="preserve">
</t>
    </r>
    <r>
      <rPr>
        <sz val="11"/>
        <color rgb="FF000000"/>
        <rFont val="Calibri"/>
      </rPr>
      <t># service auditd restart</t>
    </r>
  </si>
  <si>
    <r>
      <rPr>
        <sz val="11"/>
        <color rgb="FF000000"/>
        <rFont val="Calibri"/>
      </rPr>
      <t>Check the system's audit configuration.</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cat /etc/audit/audit.rules | grep -e "-a exit,always" | grep -i "lsetxattr"</t>
    </r>
    <r>
      <rPr>
        <sz val="11"/>
        <color rgb="FF000000"/>
        <rFont val="Calibri"/>
      </rPr>
      <t xml:space="preserve">
</t>
    </r>
    <r>
      <rPr>
        <sz val="11"/>
        <color rgb="FF000000"/>
        <rFont val="Calibri"/>
      </rPr>
      <t>If "-S lsetxattr" is not in the result, this is a finding.</t>
    </r>
  </si>
  <si>
    <t>V-29272</t>
  </si>
  <si>
    <r>
      <rPr>
        <sz val="11"/>
        <color rgb="FF000000"/>
        <rFont val="Calibri"/>
      </rPr>
      <t>The "-F arch=&lt;ARCH&gt;" restriction is required on dual-architecture systems (such as x86_64). On dual-architecture systems, two separate rules must exist - one for each architecture supported. Use the generic architectures "b32" and "b64" for specifying these rules.</t>
    </r>
    <r>
      <rPr>
        <sz val="11"/>
        <color rgb="FF000000"/>
        <rFont val="Calibri"/>
      </rPr>
      <t xml:space="preserve">
</t>
    </r>
    <r>
      <rPr>
        <sz val="11"/>
        <color rgb="FF000000"/>
        <rFont val="Calibri"/>
      </rPr>
      <t>On single architecture systems, the "-F arch=&lt;ARCH&gt;" restriction may be omitted, but if present must match either the architecture of the system or its corresponding generic architecture. The architecture of the system may be determined by running "uname -m". See the auditctl(8) manpage for additional details.</t>
    </r>
    <r>
      <rPr>
        <sz val="11"/>
        <color rgb="FF000000"/>
        <rFont val="Calibri"/>
      </rPr>
      <t xml:space="preserve">
</t>
    </r>
    <r>
      <rPr>
        <sz val="11"/>
        <color rgb="FF000000"/>
        <rFont val="Calibri"/>
      </rPr>
      <t>Any restrictions (such as with "-F") beyond those provided in the example rules are not in strict compliance with this requirement, and are a finding unless justified and documented appropriately.</t>
    </r>
    <r>
      <rPr>
        <sz val="11"/>
        <color rgb="FF000000"/>
        <rFont val="Calibri"/>
      </rPr>
      <t xml:space="preserve">
</t>
    </r>
    <r>
      <rPr>
        <sz val="11"/>
        <color rgb="FF000000"/>
        <rFont val="Calibri"/>
      </rPr>
      <t>The use of audit keys consistent with the provided example is encouraged to provide for uniform audit logs, however omitting the audit key or using an alternate audit key is not a finding.</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Edit the audit.rules file and add the following lines to enable auditing of discretionary access control permissions modifications.</t>
    </r>
    <r>
      <rPr>
        <sz val="11"/>
        <color rgb="FF000000"/>
        <rFont val="Calibri"/>
      </rPr>
      <t xml:space="preserve">
</t>
    </r>
    <r>
      <rPr>
        <sz val="11"/>
        <color rgb="FF000000"/>
        <rFont val="Calibri"/>
      </rPr>
      <t>-a exit,always -F arch=&lt;ARCH&gt; -S fsetxattr</t>
    </r>
    <r>
      <rPr>
        <sz val="11"/>
        <color rgb="FF000000"/>
        <rFont val="Calibri"/>
      </rPr>
      <t xml:space="preserve">
</t>
    </r>
    <r>
      <rPr>
        <sz val="11"/>
        <color rgb="FF000000"/>
        <rFont val="Calibri"/>
      </rPr>
      <t>Restart the auditd service.</t>
    </r>
    <r>
      <rPr>
        <sz val="11"/>
        <color rgb="FF000000"/>
        <rFont val="Calibri"/>
      </rPr>
      <t xml:space="preserve">
</t>
    </r>
    <r>
      <rPr>
        <sz val="11"/>
        <color rgb="FF000000"/>
        <rFont val="Calibri"/>
      </rPr>
      <t># service auditd restart</t>
    </r>
  </si>
  <si>
    <r>
      <rPr>
        <sz val="11"/>
        <color rgb="FF000000"/>
        <rFont val="Calibri"/>
      </rPr>
      <t>Check the system's audit configuration.</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cat /etc/audit/audit.rules | grep -e "-a exit,always" | grep -i "fsetxattr"</t>
    </r>
    <r>
      <rPr>
        <sz val="11"/>
        <color rgb="FF000000"/>
        <rFont val="Calibri"/>
      </rPr>
      <t xml:space="preserve">
</t>
    </r>
    <r>
      <rPr>
        <sz val="11"/>
        <color rgb="FF000000"/>
        <rFont val="Calibri"/>
      </rPr>
      <t>If "-S fsetxattr" is not in the result, this is a finding.</t>
    </r>
  </si>
  <si>
    <t>V-29274</t>
  </si>
  <si>
    <r>
      <rPr>
        <sz val="11"/>
        <color rgb="FF000000"/>
        <rFont val="Calibri"/>
      </rPr>
      <t>The "-F arch=&lt;ARCH&gt;" restriction is required on dual-architecture systems (such as x86_64). On dual-architecture systems, two separate rules must exist - one for each architecture supported. Use the generic architectures "b32" and "b64" for specifying these rules.</t>
    </r>
    <r>
      <rPr>
        <sz val="11"/>
        <color rgb="FF000000"/>
        <rFont val="Calibri"/>
      </rPr>
      <t xml:space="preserve">
</t>
    </r>
    <r>
      <rPr>
        <sz val="11"/>
        <color rgb="FF000000"/>
        <rFont val="Calibri"/>
      </rPr>
      <t>On single architecture systems, the "-F arch=&lt;ARCH&gt;" restriction may be omitted, but if present must match either the architecture of the system or its corresponding generic architecture. The architecture of the system may be determined by running "uname -m". See the auditctl(8) manpage for additional details.</t>
    </r>
    <r>
      <rPr>
        <sz val="11"/>
        <color rgb="FF000000"/>
        <rFont val="Calibri"/>
      </rPr>
      <t xml:space="preserve">
</t>
    </r>
    <r>
      <rPr>
        <sz val="11"/>
        <color rgb="FF000000"/>
        <rFont val="Calibri"/>
      </rPr>
      <t>Any restrictions (such as with "-F") beyond those provided in the example rules are not in strict compliance with this requirement, and are a finding unless justified and documented appropriately.</t>
    </r>
    <r>
      <rPr>
        <sz val="11"/>
        <color rgb="FF000000"/>
        <rFont val="Calibri"/>
      </rPr>
      <t xml:space="preserve">
</t>
    </r>
    <r>
      <rPr>
        <sz val="11"/>
        <color rgb="FF000000"/>
        <rFont val="Calibri"/>
      </rPr>
      <t>The use of audit keys consistent with the provided example is encouraged to provide for uniform audit logs, however omitting the audit key or using an alternate audit key is not a finding.</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Edit the audit.rules file and add the following lines to enable auditing of discretionary access control permissions modifications.</t>
    </r>
    <r>
      <rPr>
        <sz val="11"/>
        <color rgb="FF000000"/>
        <rFont val="Calibri"/>
      </rPr>
      <t xml:space="preserve">
</t>
    </r>
    <r>
      <rPr>
        <sz val="11"/>
        <color rgb="FF000000"/>
        <rFont val="Calibri"/>
      </rPr>
      <t>-a exit,always -F arch=&lt;ARCH&gt; -S removexattr</t>
    </r>
    <r>
      <rPr>
        <sz val="11"/>
        <color rgb="FF000000"/>
        <rFont val="Calibri"/>
      </rPr>
      <t xml:space="preserve">
</t>
    </r>
    <r>
      <rPr>
        <sz val="11"/>
        <color rgb="FF000000"/>
        <rFont val="Calibri"/>
      </rPr>
      <t>Restart the auditd service.</t>
    </r>
    <r>
      <rPr>
        <sz val="11"/>
        <color rgb="FF000000"/>
        <rFont val="Calibri"/>
      </rPr>
      <t xml:space="preserve">
</t>
    </r>
    <r>
      <rPr>
        <sz val="11"/>
        <color rgb="FF000000"/>
        <rFont val="Calibri"/>
      </rPr>
      <t># service auditd restart</t>
    </r>
  </si>
  <si>
    <r>
      <rPr>
        <sz val="11"/>
        <color rgb="FF000000"/>
        <rFont val="Calibri"/>
      </rPr>
      <t>Check the system's audit configuration.</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cat /etc/audit/audit.rules | grep -e "-a exit,always" | grep -i "removexattr"</t>
    </r>
    <r>
      <rPr>
        <sz val="11"/>
        <color rgb="FF000000"/>
        <rFont val="Calibri"/>
      </rPr>
      <t xml:space="preserve">
</t>
    </r>
    <r>
      <rPr>
        <sz val="11"/>
        <color rgb="FF000000"/>
        <rFont val="Calibri"/>
      </rPr>
      <t>If "-S removexattr" is not in the result, this is a finding.</t>
    </r>
  </si>
  <si>
    <t>V-29275</t>
  </si>
  <si>
    <r>
      <rPr>
        <sz val="11"/>
        <color rgb="FF000000"/>
        <rFont val="Calibri"/>
      </rPr>
      <t>The "-F arch=&lt;ARCH&gt;" restriction is required on dual-architecture systems (such as x86_64). On dual-architecture systems, two separate rules must exist - one for each architecture supported. Use the generic architectures "b32" and "b64" for specifying these rules.</t>
    </r>
    <r>
      <rPr>
        <sz val="11"/>
        <color rgb="FF000000"/>
        <rFont val="Calibri"/>
      </rPr>
      <t xml:space="preserve">
</t>
    </r>
    <r>
      <rPr>
        <sz val="11"/>
        <color rgb="FF000000"/>
        <rFont val="Calibri"/>
      </rPr>
      <t>On single architecture systems, the "-F arch=&lt;ARCH&gt;" restriction may be omitted, but if present must match either the architecture of the system or its corresponding generic architecture. The architecture of the system may be determined by running "uname -m". See the auditctl(8) manpage for additional details.</t>
    </r>
    <r>
      <rPr>
        <sz val="11"/>
        <color rgb="FF000000"/>
        <rFont val="Calibri"/>
      </rPr>
      <t xml:space="preserve">
</t>
    </r>
    <r>
      <rPr>
        <sz val="11"/>
        <color rgb="FF000000"/>
        <rFont val="Calibri"/>
      </rPr>
      <t>Any restrictions (such as with "-F") beyond those provided in the example rules are not in strict compliance with this requirement, and are a finding unless justified and documented appropriately.</t>
    </r>
    <r>
      <rPr>
        <sz val="11"/>
        <color rgb="FF000000"/>
        <rFont val="Calibri"/>
      </rPr>
      <t xml:space="preserve">
</t>
    </r>
    <r>
      <rPr>
        <sz val="11"/>
        <color rgb="FF000000"/>
        <rFont val="Calibri"/>
      </rPr>
      <t>The use of audit keys consistent with the provided example is encouraged to provide for uniform audit logs, however omitting the audit key or using an alternate audit key is not a finding.</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Edit the audit.rules file and add the following lines to enable auditing of discretionary access control permissions modifications.</t>
    </r>
    <r>
      <rPr>
        <sz val="11"/>
        <color rgb="FF000000"/>
        <rFont val="Calibri"/>
      </rPr>
      <t xml:space="preserve">
</t>
    </r>
    <r>
      <rPr>
        <sz val="11"/>
        <color rgb="FF000000"/>
        <rFont val="Calibri"/>
      </rPr>
      <t>-a exit,always -F arch=&lt;ARCH&gt; -S lremovexattr</t>
    </r>
    <r>
      <rPr>
        <sz val="11"/>
        <color rgb="FF000000"/>
        <rFont val="Calibri"/>
      </rPr>
      <t xml:space="preserve">
</t>
    </r>
    <r>
      <rPr>
        <sz val="11"/>
        <color rgb="FF000000"/>
        <rFont val="Calibri"/>
      </rPr>
      <t>Restart the auditd service.</t>
    </r>
    <r>
      <rPr>
        <sz val="11"/>
        <color rgb="FF000000"/>
        <rFont val="Calibri"/>
      </rPr>
      <t xml:space="preserve">
</t>
    </r>
    <r>
      <rPr>
        <sz val="11"/>
        <color rgb="FF000000"/>
        <rFont val="Calibri"/>
      </rPr>
      <t># service auditd restart</t>
    </r>
  </si>
  <si>
    <r>
      <rPr>
        <sz val="11"/>
        <color rgb="FF000000"/>
        <rFont val="Calibri"/>
      </rPr>
      <t>Check the system's audit configuration.</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cat /etc/audit/audit.rules | grep -e "-a exit,always" | grep -i "lremovexattr"</t>
    </r>
    <r>
      <rPr>
        <sz val="11"/>
        <color rgb="FF000000"/>
        <rFont val="Calibri"/>
      </rPr>
      <t xml:space="preserve">
</t>
    </r>
    <r>
      <rPr>
        <sz val="11"/>
        <color rgb="FF000000"/>
        <rFont val="Calibri"/>
      </rPr>
      <t>If "-S lremovexattr" is not in the result, this is a finding.</t>
    </r>
  </si>
  <si>
    <t>V-29279</t>
  </si>
  <si>
    <r>
      <rPr>
        <sz val="11"/>
        <color rgb="FF000000"/>
        <rFont val="Calibri"/>
      </rPr>
      <t>The "-F arch=&lt;ARCH&gt;" restriction is required on dual-architecture systems (such as x86_64). On dual-architecture systems, two separate rules must exist - one for each architecture supported. Use the generic architectures "b32" and "b64" for specifying these rules.</t>
    </r>
    <r>
      <rPr>
        <sz val="11"/>
        <color rgb="FF000000"/>
        <rFont val="Calibri"/>
      </rPr>
      <t xml:space="preserve">
</t>
    </r>
    <r>
      <rPr>
        <sz val="11"/>
        <color rgb="FF000000"/>
        <rFont val="Calibri"/>
      </rPr>
      <t>On single architecture systems, the "-F arch=&lt;ARCH&gt;" restriction may be omitted, but if present must match either the architecture of the system or its corresponding generic architecture. The architecture of the system may be determined by running "uname -m". See the auditctl(8) manpage for additional details.</t>
    </r>
    <r>
      <rPr>
        <sz val="11"/>
        <color rgb="FF000000"/>
        <rFont val="Calibri"/>
      </rPr>
      <t xml:space="preserve">
</t>
    </r>
    <r>
      <rPr>
        <sz val="11"/>
        <color rgb="FF000000"/>
        <rFont val="Calibri"/>
      </rPr>
      <t>Any restrictions (such as with "-F") beyond those provided in the example rules are not in strict compliance with this requirement, and are a finding unless justified and documented appropriately.</t>
    </r>
    <r>
      <rPr>
        <sz val="11"/>
        <color rgb="FF000000"/>
        <rFont val="Calibri"/>
      </rPr>
      <t xml:space="preserve">
</t>
    </r>
    <r>
      <rPr>
        <sz val="11"/>
        <color rgb="FF000000"/>
        <rFont val="Calibri"/>
      </rPr>
      <t>The use of audit keys consistent with the provided example is encouraged to provide for uniform audit logs, however omitting the audit key or using an alternate audit key is not a finding.</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Edit the audit.rules file and add the following lines to enable auditing of discretionary access control permissions modifications.</t>
    </r>
    <r>
      <rPr>
        <sz val="11"/>
        <color rgb="FF000000"/>
        <rFont val="Calibri"/>
      </rPr>
      <t xml:space="preserve">
</t>
    </r>
    <r>
      <rPr>
        <sz val="11"/>
        <color rgb="FF000000"/>
        <rFont val="Calibri"/>
      </rPr>
      <t>-a exit,always -F arch=&lt;ARCH&gt; -S fremovexattr</t>
    </r>
    <r>
      <rPr>
        <sz val="11"/>
        <color rgb="FF000000"/>
        <rFont val="Calibri"/>
      </rPr>
      <t xml:space="preserve">
</t>
    </r>
    <r>
      <rPr>
        <sz val="11"/>
        <color rgb="FF000000"/>
        <rFont val="Calibri"/>
      </rPr>
      <t>Restart the auditd service.</t>
    </r>
    <r>
      <rPr>
        <sz val="11"/>
        <color rgb="FF000000"/>
        <rFont val="Calibri"/>
      </rPr>
      <t xml:space="preserve">
</t>
    </r>
    <r>
      <rPr>
        <sz val="11"/>
        <color rgb="FF000000"/>
        <rFont val="Calibri"/>
      </rPr>
      <t># service auditd restart</t>
    </r>
  </si>
  <si>
    <r>
      <rPr>
        <sz val="11"/>
        <color rgb="FF000000"/>
        <rFont val="Calibri"/>
      </rPr>
      <t>Check the system's audit configuration.</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cat /etc/audit/audit.rules | grep -e "-a exit,always" | grep -i "fremovexattr"</t>
    </r>
    <r>
      <rPr>
        <sz val="11"/>
        <color rgb="FF000000"/>
        <rFont val="Calibri"/>
      </rPr>
      <t xml:space="preserve">
</t>
    </r>
    <r>
      <rPr>
        <sz val="11"/>
        <color rgb="FF000000"/>
        <rFont val="Calibri"/>
      </rPr>
      <t>If "-S fremovexattr" is not in the result, this is a finding.</t>
    </r>
  </si>
  <si>
    <t>V-29281</t>
  </si>
  <si>
    <r>
      <rPr>
        <sz val="11"/>
        <rFont val="Calibri"/>
      </rPr>
      <t>The audit system must be configured to audit the loading and unloading of dynamic kernel modules - delete_module.</t>
    </r>
  </si>
  <si>
    <r>
      <rPr>
        <sz val="11"/>
        <color rgb="FF000000"/>
        <rFont val="Calibri"/>
      </rPr>
      <t>The "-F arch=&lt;ARCH&gt;" restriction is required on dual-architecture systems (such as x86_64). On dual-architecture systems, two separate rules must exist - one for each architecture supported. Use the generic architectures "b32" and "b64" for specifying these rules.</t>
    </r>
    <r>
      <rPr>
        <sz val="11"/>
        <color rgb="FF000000"/>
        <rFont val="Calibri"/>
      </rPr>
      <t xml:space="preserve">
</t>
    </r>
    <r>
      <rPr>
        <sz val="11"/>
        <color rgb="FF000000"/>
        <rFont val="Calibri"/>
      </rPr>
      <t>On single architecture systems, the "-F arch=&lt;ARCH&gt;" restriction may be omitted, but if present must match either the architecture of the system or its corresponding generic architecture. The architecture of the system may be determined by running "uname -m". See the auditctl(8) manpage for additional details.</t>
    </r>
    <r>
      <rPr>
        <sz val="11"/>
        <color rgb="FF000000"/>
        <rFont val="Calibri"/>
      </rPr>
      <t xml:space="preserve">
</t>
    </r>
    <r>
      <rPr>
        <sz val="11"/>
        <color rgb="FF000000"/>
        <rFont val="Calibri"/>
      </rPr>
      <t>Any restrictions (such as with "-F") beyond those provided in the example rules are not in strict compliance with this requirement, and are a finding unless justified and documented appropriately.</t>
    </r>
    <r>
      <rPr>
        <sz val="11"/>
        <color rgb="FF000000"/>
        <rFont val="Calibri"/>
      </rPr>
      <t xml:space="preserve">
</t>
    </r>
    <r>
      <rPr>
        <sz val="11"/>
        <color rgb="FF000000"/>
        <rFont val="Calibri"/>
      </rPr>
      <t>The use of audit keys consistent with the provided example is encouraged to provide for uniform audit logs, however omitting the audit key or using an alternate audit key is not a finding.</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Configure auditing of the delete_module syscalls.</t>
    </r>
    <r>
      <rPr>
        <sz val="11"/>
        <color rgb="FF000000"/>
        <rFont val="Calibri"/>
      </rPr>
      <t xml:space="preserve">
</t>
    </r>
    <r>
      <rPr>
        <sz val="11"/>
        <color rgb="FF000000"/>
        <rFont val="Calibri"/>
      </rPr>
      <t>Add the following to the "etc/audit/audit.rules" or "etc/audit.rules" file:</t>
    </r>
    <r>
      <rPr>
        <sz val="11"/>
        <color rgb="FF000000"/>
        <rFont val="Calibri"/>
      </rPr>
      <t xml:space="preserve">
</t>
    </r>
    <r>
      <rPr>
        <sz val="11"/>
        <color rgb="FF000000"/>
        <rFont val="Calibri"/>
      </rPr>
      <t>-a exit,always -S delete_module</t>
    </r>
    <r>
      <rPr>
        <sz val="11"/>
        <color rgb="FF000000"/>
        <rFont val="Calibri"/>
      </rPr>
      <t xml:space="preserve">
</t>
    </r>
    <r>
      <rPr>
        <sz val="11"/>
        <color rgb="FF000000"/>
        <rFont val="Calibri"/>
      </rPr>
      <t>Restart the auditd service.</t>
    </r>
    <r>
      <rPr>
        <sz val="11"/>
        <color rgb="FF000000"/>
        <rFont val="Calibri"/>
      </rPr>
      <t xml:space="preserve">
</t>
    </r>
    <r>
      <rPr>
        <sz val="11"/>
        <color rgb="FF000000"/>
        <rFont val="Calibri"/>
      </rPr>
      <t># service auditd restart</t>
    </r>
  </si>
  <si>
    <r>
      <rPr>
        <sz val="11"/>
        <color rgb="FF000000"/>
        <rFont val="Calibri"/>
      </rPr>
      <t>Actions concerning dynamic kernel modules must be recorded as they are substantial events. Dynamic kernel modules can increase the attack surface of a system. A malicious kernel module can be used to substantially alter the functioning of a system, often with the purpose of hiding a compromise from the SA.</t>
    </r>
  </si>
  <si>
    <r>
      <rPr>
        <sz val="11"/>
        <color rgb="FF000000"/>
        <rFont val="Calibri"/>
      </rPr>
      <t>Determine if the delete_module syscall is audited.</t>
    </r>
    <r>
      <rPr>
        <sz val="11"/>
        <color rgb="FF000000"/>
        <rFont val="Calibri"/>
      </rPr>
      <t xml:space="preserve">
</t>
    </r>
    <r>
      <rPr>
        <sz val="11"/>
        <color rgb="FF000000"/>
        <rFont val="Calibri"/>
      </rPr>
      <t># cat /etc/audit/audit.rules | grep -e "-a exit,always" | grep -i "delete_module"</t>
    </r>
    <r>
      <rPr>
        <sz val="11"/>
        <color rgb="FF000000"/>
        <rFont val="Calibri"/>
      </rPr>
      <t xml:space="preserve">
</t>
    </r>
    <r>
      <rPr>
        <sz val="11"/>
        <color rgb="FF000000"/>
        <rFont val="Calibri"/>
      </rPr>
      <t>If the result does not contain "-S delete_module", this is a finding.</t>
    </r>
  </si>
  <si>
    <t>V-29284</t>
  </si>
  <si>
    <r>
      <rPr>
        <sz val="11"/>
        <rFont val="Calibri"/>
      </rPr>
      <t>The audit system must be configured to audit the loading and unloading of dynamic kernel modules - /sbin/insmod.</t>
    </r>
  </si>
  <si>
    <r>
      <rPr>
        <sz val="11"/>
        <color rgb="FF000000"/>
        <rFont val="Calibri"/>
      </rPr>
      <t>The use of audit keys consistent with the provided example is encouraged to provide for uniform audit logs, however omitting the audit key or using an alternate audit key is not a finding.</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Configure auditing of the /sbin/insmod, files.</t>
    </r>
    <r>
      <rPr>
        <sz val="11"/>
        <color rgb="FF000000"/>
        <rFont val="Calibri"/>
      </rPr>
      <t xml:space="preserve">
</t>
    </r>
    <r>
      <rPr>
        <sz val="11"/>
        <color rgb="FF000000"/>
        <rFont val="Calibri"/>
      </rPr>
      <t>Add the following to the "etc/audit/audit.rules" or "etc/audit.rules" file:</t>
    </r>
    <r>
      <rPr>
        <sz val="11"/>
        <color rgb="FF000000"/>
        <rFont val="Calibri"/>
      </rPr>
      <t xml:space="preserve">
</t>
    </r>
    <r>
      <rPr>
        <sz val="11"/>
        <color rgb="FF000000"/>
        <rFont val="Calibri"/>
      </rPr>
      <t>-w /sbin/insmod -p x</t>
    </r>
    <r>
      <rPr>
        <sz val="11"/>
        <color rgb="FF000000"/>
        <rFont val="Calibri"/>
      </rPr>
      <t xml:space="preserve">
</t>
    </r>
    <r>
      <rPr>
        <sz val="11"/>
        <color rgb="FF000000"/>
        <rFont val="Calibri"/>
      </rPr>
      <t>Restart the auditd service.</t>
    </r>
    <r>
      <rPr>
        <sz val="11"/>
        <color rgb="FF000000"/>
        <rFont val="Calibri"/>
      </rPr>
      <t xml:space="preserve">
</t>
    </r>
    <r>
      <rPr>
        <sz val="11"/>
        <color rgb="FF000000"/>
        <rFont val="Calibri"/>
      </rPr>
      <t># service auditd restart</t>
    </r>
  </si>
  <si>
    <r>
      <rPr>
        <sz val="11"/>
        <color rgb="FF000000"/>
        <rFont val="Calibri"/>
      </rPr>
      <t>Determine if /sbin/insmod is audited.</t>
    </r>
    <r>
      <rPr>
        <sz val="11"/>
        <color rgb="FF000000"/>
        <rFont val="Calibri"/>
      </rPr>
      <t xml:space="preserve">
</t>
    </r>
    <r>
      <rPr>
        <sz val="11"/>
        <color rgb="FF000000"/>
        <rFont val="Calibri"/>
      </rPr>
      <t># cat /etc/audit/audit.rules | grep "/sbin/insmod"</t>
    </r>
    <r>
      <rPr>
        <sz val="11"/>
        <color rgb="FF000000"/>
        <rFont val="Calibri"/>
      </rPr>
      <t xml:space="preserve">
</t>
    </r>
    <r>
      <rPr>
        <sz val="11"/>
        <color rgb="FF000000"/>
        <rFont val="Calibri"/>
      </rPr>
      <t>If the result does not start with "-w" and contain "-p x", this is a finding.</t>
    </r>
  </si>
  <si>
    <t>V-29286</t>
  </si>
  <si>
    <r>
      <rPr>
        <sz val="11"/>
        <rFont val="Calibri"/>
      </rPr>
      <t>The audit system must be configured to audit the loading and unloading of dynamic kernel modules -/sbin/modprobe.</t>
    </r>
  </si>
  <si>
    <r>
      <rPr>
        <sz val="11"/>
        <color rgb="FF000000"/>
        <rFont val="Calibri"/>
      </rPr>
      <t>The use of audit keys consistent with the provided example is encouraged to provide for uniform audit logs, however omitting the audit key or using an alternate audit key is not a finding.</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-w /sbin/modprobe -p x</t>
    </r>
    <r>
      <rPr>
        <sz val="11"/>
        <color rgb="FF000000"/>
        <rFont val="Calibri"/>
      </rPr>
      <t xml:space="preserve">
</t>
    </r>
    <r>
      <rPr>
        <sz val="11"/>
        <color rgb="FF000000"/>
        <rFont val="Calibri"/>
      </rPr>
      <t>Restart the auditd service.</t>
    </r>
    <r>
      <rPr>
        <sz val="11"/>
        <color rgb="FF000000"/>
        <rFont val="Calibri"/>
      </rPr>
      <t xml:space="preserve">
</t>
    </r>
    <r>
      <rPr>
        <sz val="11"/>
        <color rgb="FF000000"/>
        <rFont val="Calibri"/>
      </rPr>
      <t># service auditd restart</t>
    </r>
  </si>
  <si>
    <r>
      <rPr>
        <sz val="11"/>
        <color rgb="FF000000"/>
        <rFont val="Calibri"/>
      </rPr>
      <t>Determine if the /sbin/modprobe file is audited.</t>
    </r>
    <r>
      <rPr>
        <sz val="11"/>
        <color rgb="FF000000"/>
        <rFont val="Calibri"/>
      </rPr>
      <t xml:space="preserve">
</t>
    </r>
    <r>
      <rPr>
        <sz val="11"/>
        <color rgb="FF000000"/>
        <rFont val="Calibri"/>
      </rPr>
      <t># cat /etc/audit/audit.rules | grep "/sbin/modprobe"</t>
    </r>
    <r>
      <rPr>
        <sz val="11"/>
        <color rgb="FF000000"/>
        <rFont val="Calibri"/>
      </rPr>
      <t xml:space="preserve">
</t>
    </r>
    <r>
      <rPr>
        <sz val="11"/>
        <color rgb="FF000000"/>
        <rFont val="Calibri"/>
      </rPr>
      <t>If the result does not start with "-w" and contain "-p x", this is a finding.</t>
    </r>
  </si>
  <si>
    <t>V-29288</t>
  </si>
  <si>
    <r>
      <rPr>
        <sz val="11"/>
        <rFont val="Calibri"/>
      </rPr>
      <t>The audit system must be configured to audit the loading and unloading of dynamic kernel modules - /sbin/rmmod</t>
    </r>
  </si>
  <si>
    <r>
      <rPr>
        <sz val="11"/>
        <color rgb="FF000000"/>
        <rFont val="Calibri"/>
      </rPr>
      <t>The use of audit keys consistent with the provided example is encouraged to provide for uniform audit logs, however omitting the audit key or using an alternate audit key is not a finding.</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Configure auditing of the /sbin/rmmod file.</t>
    </r>
    <r>
      <rPr>
        <sz val="11"/>
        <color rgb="FF000000"/>
        <rFont val="Calibri"/>
      </rPr>
      <t xml:space="preserve">
</t>
    </r>
    <r>
      <rPr>
        <sz val="11"/>
        <color rgb="FF000000"/>
        <rFont val="Calibri"/>
      </rPr>
      <t>Add the following to the "etc/audit/audit.rules" or "etc/audit.rules" file:</t>
    </r>
    <r>
      <rPr>
        <sz val="11"/>
        <color rgb="FF000000"/>
        <rFont val="Calibri"/>
      </rPr>
      <t xml:space="preserve">
</t>
    </r>
    <r>
      <rPr>
        <sz val="11"/>
        <color rgb="FF000000"/>
        <rFont val="Calibri"/>
      </rPr>
      <t>-w /sbin/rmmod -p x</t>
    </r>
    <r>
      <rPr>
        <sz val="11"/>
        <color rgb="FF000000"/>
        <rFont val="Calibri"/>
      </rPr>
      <t xml:space="preserve">
</t>
    </r>
    <r>
      <rPr>
        <sz val="11"/>
        <color rgb="FF000000"/>
        <rFont val="Calibri"/>
      </rPr>
      <t>Restart the auditd service.</t>
    </r>
    <r>
      <rPr>
        <sz val="11"/>
        <color rgb="FF000000"/>
        <rFont val="Calibri"/>
      </rPr>
      <t xml:space="preserve">
</t>
    </r>
    <r>
      <rPr>
        <sz val="11"/>
        <color rgb="FF000000"/>
        <rFont val="Calibri"/>
      </rPr>
      <t># service auditd restart</t>
    </r>
  </si>
  <si>
    <r>
      <rPr>
        <sz val="11"/>
        <color rgb="FF000000"/>
        <rFont val="Calibri"/>
      </rPr>
      <t>Determine if the /sbin/rmmod file is audited.</t>
    </r>
    <r>
      <rPr>
        <sz val="11"/>
        <color rgb="FF000000"/>
        <rFont val="Calibri"/>
      </rPr>
      <t xml:space="preserve">
</t>
    </r>
    <r>
      <rPr>
        <sz val="11"/>
        <color rgb="FF000000"/>
        <rFont val="Calibri"/>
      </rPr>
      <t># cat /etc/audit/audit.rules | grep "/sbin/rmmod"</t>
    </r>
    <r>
      <rPr>
        <sz val="11"/>
        <color rgb="FF000000"/>
        <rFont val="Calibri"/>
      </rPr>
      <t xml:space="preserve">
</t>
    </r>
    <r>
      <rPr>
        <sz val="11"/>
        <color rgb="FF000000"/>
        <rFont val="Calibri"/>
      </rPr>
      <t>If the result does not start with "-w" and contain "-p x", this is a finding.</t>
    </r>
  </si>
  <si>
    <t>V-29289</t>
  </si>
  <si>
    <r>
      <rPr>
        <sz val="11"/>
        <rFont val="Calibri"/>
      </rPr>
      <t>Files in cron script directories must have mode 0700 or less permissive.</t>
    </r>
  </si>
  <si>
    <r>
      <rPr>
        <sz val="11"/>
        <color rgb="FF000000"/>
        <rFont val="Calibri"/>
      </rPr>
      <t>Change the mode of the cron scripts.</t>
    </r>
    <r>
      <rPr>
        <sz val="11"/>
        <color rgb="FF000000"/>
        <rFont val="Calibri"/>
      </rPr>
      <t xml:space="preserve">
</t>
    </r>
    <r>
      <rPr>
        <sz val="11"/>
        <color rgb="FF000000"/>
        <rFont val="Calibri"/>
      </rPr>
      <t># chmod 0700 /etc/cron.daily/* /etc/cron.hourly/* /etc/cron.monthly/* /etc/cron.weekly/*</t>
    </r>
  </si>
  <si>
    <r>
      <rPr>
        <sz val="11"/>
        <color rgb="FF000000"/>
        <rFont val="Calibri"/>
      </rPr>
      <t>Check the mode of scripts in cron job directories.</t>
    </r>
    <r>
      <rPr>
        <sz val="11"/>
        <color rgb="FF000000"/>
        <rFont val="Calibri"/>
      </rPr>
      <t xml:space="preserve">
</t>
    </r>
    <r>
      <rPr>
        <sz val="11"/>
        <color rgb="FF000000"/>
        <rFont val="Calibri"/>
      </rPr>
      <t># ls -lL /etc/cron.daily/</t>
    </r>
    <r>
      <rPr>
        <sz val="11"/>
        <color rgb="FF000000"/>
        <rFont val="Calibri"/>
      </rPr>
      <t xml:space="preserve">
</t>
    </r>
    <r>
      <rPr>
        <sz val="11"/>
        <color rgb="FF000000"/>
        <rFont val="Calibri"/>
      </rPr>
      <t># ls -lL /etc/cron.hourly/</t>
    </r>
    <r>
      <rPr>
        <sz val="11"/>
        <color rgb="FF000000"/>
        <rFont val="Calibri"/>
      </rPr>
      <t xml:space="preserve">
</t>
    </r>
    <r>
      <rPr>
        <sz val="11"/>
        <color rgb="FF000000"/>
        <rFont val="Calibri"/>
      </rPr>
      <t># ls -lL /etc/cron.monthly/</t>
    </r>
    <r>
      <rPr>
        <sz val="11"/>
        <color rgb="FF000000"/>
        <rFont val="Calibri"/>
      </rPr>
      <t xml:space="preserve">
</t>
    </r>
    <r>
      <rPr>
        <sz val="11"/>
        <color rgb="FF000000"/>
        <rFont val="Calibri"/>
      </rPr>
      <t># ls -lL /etc/cron.weekly/</t>
    </r>
    <r>
      <rPr>
        <sz val="11"/>
        <color rgb="FF000000"/>
        <rFont val="Calibri"/>
      </rPr>
      <t xml:space="preserve">
</t>
    </r>
    <r>
      <rPr>
        <sz val="11"/>
        <color rgb="FF000000"/>
        <rFont val="Calibri"/>
      </rPr>
      <t>If any cron script has a mode more permissive than 0700, this is a finding.</t>
    </r>
  </si>
  <si>
    <t>V-29376</t>
  </si>
  <si>
    <r>
      <rPr>
        <sz val="11"/>
        <rFont val="Calibri"/>
      </rPr>
      <t xml:space="preserve">The system must not have the unnecessary </t>
    </r>
    <r>
      <rPr>
        <sz val="11"/>
        <color rgb="FF000000"/>
        <rFont val="Calibri"/>
      </rPr>
      <t>"</t>
    </r>
    <r>
      <rPr>
        <b/>
        <sz val="11"/>
        <color rgb="FF000000"/>
        <rFont val="Calibri"/>
      </rPr>
      <t>games</t>
    </r>
    <r>
      <rPr>
        <sz val="11"/>
        <color rgb="FF000000"/>
        <rFont val="Calibri"/>
      </rPr>
      <t>"</t>
    </r>
    <r>
      <rPr>
        <sz val="11"/>
        <color rgb="FF000000"/>
        <rFont val="Calibri"/>
      </rPr>
      <t xml:space="preserve"> account.</t>
    </r>
  </si>
  <si>
    <r>
      <rPr>
        <sz val="11"/>
        <color rgb="FF000000"/>
        <rFont val="Calibri"/>
      </rPr>
      <t>Remove the "games" account.</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userdel games</t>
    </r>
  </si>
  <si>
    <r>
      <rPr>
        <sz val="11"/>
        <color rgb="FF000000"/>
        <rFont val="Calibri"/>
      </rPr>
      <t>Check the system for the unnecessary "games" accounts.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 grep ^games /etc/passwd</t>
    </r>
    <r>
      <rPr>
        <sz val="11"/>
        <color rgb="FF000000"/>
        <rFont val="Calibri"/>
      </rPr>
      <t xml:space="preserve">
</t>
    </r>
    <r>
      <rPr>
        <sz val="11"/>
        <color rgb="FF000000"/>
        <rFont val="Calibri"/>
      </rPr>
      <t>If this account exists, it is a finding.</t>
    </r>
  </si>
  <si>
    <t>V-38692</t>
  </si>
  <si>
    <r>
      <rPr>
        <sz val="11"/>
        <color rgb="FF000000"/>
        <rFont val="Calibri"/>
      </rPr>
      <t xml:space="preserve">To specify the number of days after a password expires (which signifies inactivity) until an account is permanently disabled, add or correct the following lines in "/etc/default/useradd", substituting "[NUM_DAYS]" appropriately: </t>
    </r>
    <r>
      <rPr>
        <sz val="11"/>
        <color rgb="FF000000"/>
        <rFont val="Calibri"/>
      </rPr>
      <t xml:space="preserve">
</t>
    </r>
    <r>
      <rPr>
        <sz val="11"/>
        <color rgb="FF000000"/>
        <rFont val="Calibri"/>
      </rPr>
      <t>INACTIVE=[NUM_DAYS]</t>
    </r>
    <r>
      <rPr>
        <sz val="11"/>
        <color rgb="FF000000"/>
        <rFont val="Calibri"/>
      </rPr>
      <t xml:space="preserve">
</t>
    </r>
    <r>
      <rPr>
        <sz val="11"/>
        <color rgb="FF000000"/>
        <rFont val="Calibri"/>
      </rPr>
      <t>A value of 35 is recommended. If a password is currently on the verge of expiration, then 35 days remain until the account is automatically disabled. However, if the password will not expire for another 60 days, then 95 days could elapse until the account would be automatically disabled. See the "useradd" man page for more information. Determining the inactivity timeout must be done with careful consideration of the length of a "normal" period of inactivity for users in the particular environment. Setting the timeout too low incurs support costs and also has the potential to impact availability of the system to legitimate users.</t>
    </r>
  </si>
  <si>
    <r>
      <rPr>
        <sz val="11"/>
        <color rgb="FF000000"/>
        <rFont val="Calibri"/>
      </rPr>
      <t>Disabling inactive accounts ensures that accounts which may not have been responsibly removed are not available to attackers who may have compromised their credentials.</t>
    </r>
  </si>
  <si>
    <r>
      <rPr>
        <sz val="11"/>
        <color rgb="FF000000"/>
        <rFont val="Calibri"/>
      </rPr>
      <t xml:space="preserve">To verify the "INACTIVE" setting, run the following command: </t>
    </r>
    <r>
      <rPr>
        <sz val="11"/>
        <color rgb="FF000000"/>
        <rFont val="Calibri"/>
      </rPr>
      <t xml:space="preserve">
</t>
    </r>
    <r>
      <rPr>
        <sz val="11"/>
        <color rgb="FF000000"/>
        <rFont val="Calibri"/>
      </rPr>
      <t>grep "INACTIVE" /etc/default/useradd</t>
    </r>
    <r>
      <rPr>
        <sz val="11"/>
        <color rgb="FF000000"/>
        <rFont val="Calibri"/>
      </rPr>
      <t xml:space="preserve">
</t>
    </r>
    <r>
      <rPr>
        <sz val="11"/>
        <color rgb="FF000000"/>
        <rFont val="Calibri"/>
      </rPr>
      <t xml:space="preserve">The output should indicate the "INACTIVE" configuration option is set to an appropriate integer as shown in the example below: </t>
    </r>
    <r>
      <rPr>
        <sz val="11"/>
        <color rgb="FF000000"/>
        <rFont val="Calibri"/>
      </rPr>
      <t xml:space="preserve">
</t>
    </r>
    <r>
      <rPr>
        <sz val="11"/>
        <color rgb="FF000000"/>
        <rFont val="Calibri"/>
      </rPr>
      <t># grep "INACTIVE" /etc/default/useradd</t>
    </r>
    <r>
      <rPr>
        <sz val="11"/>
        <color rgb="FF000000"/>
        <rFont val="Calibri"/>
      </rPr>
      <t xml:space="preserve">
</t>
    </r>
    <r>
      <rPr>
        <sz val="11"/>
        <color rgb="FF000000"/>
        <rFont val="Calibri"/>
      </rPr>
      <t>INACTIVE=35</t>
    </r>
    <r>
      <rPr>
        <sz val="11"/>
        <color rgb="FF000000"/>
        <rFont val="Calibri"/>
      </rPr>
      <t xml:space="preserve">
</t>
    </r>
    <r>
      <rPr>
        <sz val="11"/>
        <color rgb="FF000000"/>
        <rFont val="Calibri"/>
      </rPr>
      <t>If it does not, this is a finding.</t>
    </r>
  </si>
  <si>
    <t>V-58537</t>
  </si>
  <si>
    <r>
      <rPr>
        <sz val="11"/>
        <rFont val="Calibri"/>
      </rPr>
      <t>The SSH daemon must not allow host-based authentication.</t>
    </r>
  </si>
  <si>
    <r>
      <rPr>
        <sz val="11"/>
        <color rgb="FF000000"/>
        <rFont val="Calibri"/>
      </rPr>
      <t>SSH's cryptographic host-based authentication is more secure than ".rhosts" authentication since hosts are cryptographically authenticated. However, it is not recommended that hosts unilaterally trust one another, even within an organization.</t>
    </r>
    <r>
      <rPr>
        <sz val="11"/>
        <color rgb="FF000000"/>
        <rFont val="Calibri"/>
      </rPr>
      <t xml:space="preserve">
</t>
    </r>
    <r>
      <rPr>
        <sz val="11"/>
        <color rgb="FF000000"/>
        <rFont val="Calibri"/>
      </rPr>
      <t>To disable host-based authentication, add or correct the following line in "/etc/ssh/sshd_config":</t>
    </r>
    <r>
      <rPr>
        <sz val="11"/>
        <color rgb="FF000000"/>
        <rFont val="Calibri"/>
      </rPr>
      <t xml:space="preserve">
</t>
    </r>
    <r>
      <rPr>
        <sz val="11"/>
        <color rgb="FF000000"/>
        <rFont val="Calibri"/>
      </rPr>
      <t>HostbasedAuthentication no</t>
    </r>
  </si>
  <si>
    <r>
      <rPr>
        <sz val="11"/>
        <color rgb="FF000000"/>
        <rFont val="Calibri"/>
      </rPr>
      <t>SSH trust relationships mean a compromise on one host can allow an attacker to move trivially to other hosts.</t>
    </r>
  </si>
  <si>
    <r>
      <rPr>
        <sz val="11"/>
        <color rgb="FF000000"/>
        <rFont val="Calibri"/>
      </rPr>
      <t>To determine how the SSH daemon's "HostbasedAuthentication" option is set, run the following command:</t>
    </r>
    <r>
      <rPr>
        <sz val="11"/>
        <color rgb="FF000000"/>
        <rFont val="Calibri"/>
      </rPr>
      <t xml:space="preserve">
</t>
    </r>
    <r>
      <rPr>
        <sz val="11"/>
        <color rgb="FF000000"/>
        <rFont val="Calibri"/>
      </rPr>
      <t># grep -i HostbasedAuthentication /etc/ssh/sshd_config</t>
    </r>
    <r>
      <rPr>
        <sz val="11"/>
        <color rgb="FF000000"/>
        <rFont val="Calibri"/>
      </rPr>
      <t xml:space="preserve">
</t>
    </r>
    <r>
      <rPr>
        <sz val="11"/>
        <color rgb="FF000000"/>
        <rFont val="Calibri"/>
      </rPr>
      <t>If no line, a commented line, or a line indicating the value "no" is returned, then the required value is set.</t>
    </r>
    <r>
      <rPr>
        <sz val="11"/>
        <color rgb="FF000000"/>
        <rFont val="Calibri"/>
      </rPr>
      <t xml:space="preserve">
</t>
    </r>
    <r>
      <rPr>
        <sz val="11"/>
        <color rgb="FF000000"/>
        <rFont val="Calibri"/>
      </rPr>
      <t>If the required value is not set, this is a finding.</t>
    </r>
  </si>
  <si>
    <t>V-58539</t>
  </si>
  <si>
    <r>
      <rPr>
        <sz val="11"/>
        <rFont val="Calibri"/>
      </rPr>
      <t>The sudo command must require authentication.</t>
    </r>
  </si>
  <si>
    <r>
      <rPr>
        <sz val="11"/>
        <color rgb="FF000000"/>
        <rFont val="Calibri"/>
      </rPr>
      <t>Update the "/etc/sudoers" or other sudo configuration files to remove or comment out lines utilizing the "NOPASSWD" and "!authenticate" options.</t>
    </r>
    <r>
      <rPr>
        <sz val="11"/>
        <color rgb="FF000000"/>
        <rFont val="Calibri"/>
      </rPr>
      <t xml:space="preserve">
</t>
    </r>
    <r>
      <rPr>
        <sz val="11"/>
        <color rgb="FF000000"/>
        <rFont val="Calibri"/>
      </rPr>
      <t># visudo</t>
    </r>
    <r>
      <rPr>
        <sz val="11"/>
        <color rgb="FF000000"/>
        <rFont val="Calibri"/>
      </rPr>
      <t xml:space="preserve">
</t>
    </r>
    <r>
      <rPr>
        <sz val="11"/>
        <color rgb="FF000000"/>
        <rFont val="Calibri"/>
      </rPr>
      <t># visudo -f [other sudo configuration file]</t>
    </r>
  </si>
  <si>
    <r>
      <rPr>
        <sz val="11"/>
        <color rgb="FF000000"/>
        <rFont val="Calibri"/>
      </rPr>
      <t>The "sudo" command allows authorized users to run programs (including shells) as other users, system users, and root.  The "/etc/sudoers" file is used to configure authorized "sudo" users as well as the programs they are allowed to run.  Some configuration options in the "/etc/sudoers" file allow configured users to run programs without re-authenticating. Use of these configuration options makes it easier for one compromised account to be used to compromise other accounts.</t>
    </r>
  </si>
  <si>
    <r>
      <rPr>
        <sz val="11"/>
        <color rgb="FF000000"/>
        <rFont val="Calibri"/>
      </rPr>
      <t>Verify neither the "NOPASSWD" option nor the "!authenticate" option is configured for use in "/etc/sudoers" and associated files. Note that the "#include" and "#includedir" directives may be used to include configuration data from locations other than the defaults enumerated here.</t>
    </r>
    <r>
      <rPr>
        <sz val="11"/>
        <color rgb="FF000000"/>
        <rFont val="Calibri"/>
      </rPr>
      <t xml:space="preserve">
</t>
    </r>
    <r>
      <rPr>
        <sz val="11"/>
        <color rgb="FF000000"/>
        <rFont val="Calibri"/>
      </rPr>
      <t># egrep '^[^#]*NOPASSWD' /etc/sudoers /etc/sudoers.d/*</t>
    </r>
    <r>
      <rPr>
        <sz val="11"/>
        <color rgb="FF000000"/>
        <rFont val="Calibri"/>
      </rPr>
      <t xml:space="preserve">
</t>
    </r>
    <r>
      <rPr>
        <sz val="11"/>
        <color rgb="FF000000"/>
        <rFont val="Calibri"/>
      </rPr>
      <t># egrep '^[^#]*!authenticate' /etc/sudoers /etc/sudoers.d/*</t>
    </r>
    <r>
      <rPr>
        <sz val="11"/>
        <color rgb="FF000000"/>
        <rFont val="Calibri"/>
      </rPr>
      <t xml:space="preserve">
</t>
    </r>
    <r>
      <rPr>
        <sz val="11"/>
        <color rgb="FF000000"/>
        <rFont val="Calibri"/>
      </rPr>
      <t>If the "NOPASSWD" or "!authenticate" options are configured for use in "/etc/sudoers" or associated files, this is a finding.</t>
    </r>
  </si>
  <si>
    <t>V-72771</t>
  </si>
  <si>
    <r>
      <rPr>
        <sz val="11"/>
        <rFont val="Calibri"/>
      </rPr>
      <t>Wireless network adapters must be disabled.</t>
    </r>
  </si>
  <si>
    <r>
      <rPr>
        <sz val="11"/>
        <color rgb="FF000000"/>
        <rFont val="Calibri"/>
      </rPr>
      <t>Configure the system to disable all wireless network interfaces.</t>
    </r>
  </si>
  <si>
    <r>
      <rPr>
        <sz val="11"/>
        <color rgb="FF000000"/>
        <rFont val="Calibri"/>
      </rPr>
      <t>The use of wireless networking can introduce many different attack vectors into the organization’s network. Common attack vectors such as malicious association and ad hoc networks will allow an attacker to spoof a wireless access point (AP), allowing validated systems to connect to the malicious AP and enabling the attacker to monitor and record network traffic. These malicious APs can also serve to create a man-in-the-middle attack or be used to create a denial of service to valid network resources.</t>
    </r>
  </si>
  <si>
    <r>
      <rPr>
        <sz val="11"/>
        <color rgb="FF000000"/>
        <rFont val="Calibri"/>
      </rPr>
      <t>This is N/A for systems that do not have wireless network adapters.</t>
    </r>
    <r>
      <rPr>
        <sz val="11"/>
        <color rgb="FF000000"/>
        <rFont val="Calibri"/>
      </rPr>
      <t xml:space="preserve">
</t>
    </r>
    <r>
      <rPr>
        <sz val="11"/>
        <color rgb="FF000000"/>
        <rFont val="Calibri"/>
      </rPr>
      <t>Verify that there are no wireless interfaces configured on the system:</t>
    </r>
    <r>
      <rPr>
        <sz val="11"/>
        <color rgb="FF000000"/>
        <rFont val="Calibri"/>
      </rPr>
      <t xml:space="preserve">
</t>
    </r>
    <r>
      <rPr>
        <sz val="11"/>
        <color rgb="FF000000"/>
        <rFont val="Calibri"/>
      </rPr>
      <t># ifconfig -a</t>
    </r>
    <r>
      <rPr>
        <sz val="11"/>
        <color rgb="FF000000"/>
        <rFont val="Calibri"/>
      </rPr>
      <t xml:space="preserve">
</t>
    </r>
    <r>
      <rPr>
        <sz val="11"/>
        <color rgb="FF000000"/>
        <rFont val="Calibri"/>
      </rPr>
      <t xml:space="preserve">eth0      Link encap:Ethernet  HWaddr b8:ac:6f:65:31:e5  </t>
    </r>
    <r>
      <rPr>
        <sz val="11"/>
        <color rgb="FF000000"/>
        <rFont val="Calibri"/>
      </rPr>
      <t xml:space="preserve">
</t>
    </r>
    <r>
      <rPr>
        <sz val="11"/>
        <color rgb="FF000000"/>
        <rFont val="Calibri"/>
      </rPr>
      <t xml:space="preserve">          inet addr:192.168.2.100  Bcast:192.168.2.255  Mask:255.255.255.0</t>
    </r>
    <r>
      <rPr>
        <sz val="11"/>
        <color rgb="FF000000"/>
        <rFont val="Calibri"/>
      </rPr>
      <t xml:space="preserve">
</t>
    </r>
    <r>
      <rPr>
        <sz val="11"/>
        <color rgb="FF000000"/>
        <rFont val="Calibri"/>
      </rPr>
      <t xml:space="preserve">          inet6 addr: fe80::baac:6fff:fe65:31e5/64 Scope:Link</t>
    </r>
    <r>
      <rPr>
        <sz val="11"/>
        <color rgb="FF000000"/>
        <rFont val="Calibri"/>
      </rPr>
      <t xml:space="preserve">
</t>
    </r>
    <r>
      <rPr>
        <sz val="11"/>
        <color rgb="FF000000"/>
        <rFont val="Calibri"/>
      </rPr>
      <t xml:space="preserve">          UP BROADCAST RUNNING MULTICAST  MTU:1500  Metric:1</t>
    </r>
    <r>
      <rPr>
        <sz val="11"/>
        <color rgb="FF000000"/>
        <rFont val="Calibri"/>
      </rPr>
      <t xml:space="preserve">
</t>
    </r>
    <r>
      <rPr>
        <sz val="11"/>
        <color rgb="FF000000"/>
        <rFont val="Calibri"/>
      </rPr>
      <t xml:space="preserve">          RX packets:2697529 errors:0 dropped:0 overruns:0 frame:0</t>
    </r>
    <r>
      <rPr>
        <sz val="11"/>
        <color rgb="FF000000"/>
        <rFont val="Calibri"/>
      </rPr>
      <t xml:space="preserve">
</t>
    </r>
    <r>
      <rPr>
        <sz val="11"/>
        <color rgb="FF000000"/>
        <rFont val="Calibri"/>
      </rPr>
      <t xml:space="preserve">          TX packets:2630541 errors:0 dropped:0 overruns:0 carrier:0</t>
    </r>
    <r>
      <rPr>
        <sz val="11"/>
        <color rgb="FF000000"/>
        <rFont val="Calibri"/>
      </rPr>
      <t xml:space="preserve">
</t>
    </r>
    <r>
      <rPr>
        <sz val="11"/>
        <color rgb="FF000000"/>
        <rFont val="Calibri"/>
      </rPr>
      <t xml:space="preserve">          collisions:0 txqueuelen:1000 </t>
    </r>
    <r>
      <rPr>
        <sz val="11"/>
        <color rgb="FF000000"/>
        <rFont val="Calibri"/>
      </rPr>
      <t xml:space="preserve">
</t>
    </r>
    <r>
      <rPr>
        <sz val="11"/>
        <color rgb="FF000000"/>
        <rFont val="Calibri"/>
      </rPr>
      <t xml:space="preserve">          RX bytes:2159382827 (2.0 GiB)  TX bytes:1389552776 (1.2 GiB)</t>
    </r>
    <r>
      <rPr>
        <sz val="11"/>
        <color rgb="FF000000"/>
        <rFont val="Calibri"/>
      </rPr>
      <t xml:space="preserve">
</t>
    </r>
    <r>
      <rPr>
        <sz val="11"/>
        <color rgb="FF000000"/>
        <rFont val="Calibri"/>
      </rPr>
      <t xml:space="preserve">          Interrupt:17 </t>
    </r>
    <r>
      <rPr>
        <sz val="11"/>
        <color rgb="FF000000"/>
        <rFont val="Calibri"/>
      </rPr>
      <t xml:space="preserve">
</t>
    </r>
    <r>
      <rPr>
        <sz val="11"/>
        <color rgb="FF000000"/>
        <rFont val="Calibri"/>
      </rPr>
      <t xml:space="preserve">lo        Link encap:Local Loopback  </t>
    </r>
    <r>
      <rPr>
        <sz val="11"/>
        <color rgb="FF000000"/>
        <rFont val="Calibri"/>
      </rPr>
      <t xml:space="preserve">
</t>
    </r>
    <r>
      <rPr>
        <sz val="11"/>
        <color rgb="FF000000"/>
        <rFont val="Calibri"/>
      </rPr>
      <t xml:space="preserve">          inet addr:127.0.0.1  Mask:255.0.0.0</t>
    </r>
    <r>
      <rPr>
        <sz val="11"/>
        <color rgb="FF000000"/>
        <rFont val="Calibri"/>
      </rPr>
      <t xml:space="preserve">
</t>
    </r>
    <r>
      <rPr>
        <sz val="11"/>
        <color rgb="FF000000"/>
        <rFont val="Calibri"/>
      </rPr>
      <t xml:space="preserve">          inet6 addr: ::1/128 Scope:Host</t>
    </r>
    <r>
      <rPr>
        <sz val="11"/>
        <color rgb="FF000000"/>
        <rFont val="Calibri"/>
      </rPr>
      <t xml:space="preserve">
</t>
    </r>
    <r>
      <rPr>
        <sz val="11"/>
        <color rgb="FF000000"/>
        <rFont val="Calibri"/>
      </rPr>
      <t xml:space="preserve">          UP LOOPBACK RUNNING  MTU:16436  Metric:1</t>
    </r>
    <r>
      <rPr>
        <sz val="11"/>
        <color rgb="FF000000"/>
        <rFont val="Calibri"/>
      </rPr>
      <t xml:space="preserve">
</t>
    </r>
    <r>
      <rPr>
        <sz val="11"/>
        <color rgb="FF000000"/>
        <rFont val="Calibri"/>
      </rPr>
      <t xml:space="preserve">          RX packets:2849 errors:0 dropped:0 overruns:0 frame:0</t>
    </r>
    <r>
      <rPr>
        <sz val="11"/>
        <color rgb="FF000000"/>
        <rFont val="Calibri"/>
      </rPr>
      <t xml:space="preserve">
</t>
    </r>
    <r>
      <rPr>
        <sz val="11"/>
        <color rgb="FF000000"/>
        <rFont val="Calibri"/>
      </rPr>
      <t xml:space="preserve">          TX packets:2849 errors:0 dropped:0 overruns:0 carrier:0</t>
    </r>
    <r>
      <rPr>
        <sz val="11"/>
        <color rgb="FF000000"/>
        <rFont val="Calibri"/>
      </rPr>
      <t xml:space="preserve">
</t>
    </r>
    <r>
      <rPr>
        <sz val="11"/>
        <color rgb="FF000000"/>
        <rFont val="Calibri"/>
      </rPr>
      <t xml:space="preserve">          collisions:0 txqueuelen:0 </t>
    </r>
    <r>
      <rPr>
        <sz val="11"/>
        <color rgb="FF000000"/>
        <rFont val="Calibri"/>
      </rPr>
      <t xml:space="preserve">
</t>
    </r>
    <r>
      <rPr>
        <sz val="11"/>
        <color rgb="FF000000"/>
        <rFont val="Calibri"/>
      </rPr>
      <t xml:space="preserve">          RX bytes:2778290 (2.6 MiB)  TX bytes:2778290 (2.6 MiB)</t>
    </r>
    <r>
      <rPr>
        <sz val="11"/>
        <color rgb="FF000000"/>
        <rFont val="Calibri"/>
      </rPr>
      <t xml:space="preserve">
</t>
    </r>
    <r>
      <rPr>
        <sz val="11"/>
        <color rgb="FF000000"/>
        <rFont val="Calibri"/>
      </rPr>
      <t>If a wireless interface is configured, it must be documented and approved by the local Authorizing Official.</t>
    </r>
    <r>
      <rPr>
        <sz val="11"/>
        <color rgb="FF000000"/>
        <rFont val="Calibri"/>
      </rPr>
      <t xml:space="preserve">
</t>
    </r>
    <r>
      <rPr>
        <sz val="11"/>
        <color rgb="FF000000"/>
        <rFont val="Calibri"/>
      </rPr>
      <t>If a wireless interface is configured and has not been documented and approved,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</si>
  <si>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</si>
  <si>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</si>
  <si>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</si>
  <si>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</si>
  <si>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</si>
  <si>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</si>
  <si>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</si>
  <si>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</si>
  <si>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</si>
  <si>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</si>
  <si>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</si>
  <si>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</si>
  <si>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</si>
  <si>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</si>
  <si>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</si>
  <si>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</si>
  <si>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</si>
  <si>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</si>
  <si>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</si>
  <si>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</si>
  <si>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</si>
  <si>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</si>
  <si>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</si>
  <si>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</si>
  <si>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</si>
  <si>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</si>
  <si>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</si>
  <si>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</si>
  <si>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</si>
  <si>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Red Hat Enterprise Linux 5 Security Technical Implementation Guide V1R18</t>
  </si>
  <si>
    <t>Developed By:</t>
  </si>
  <si>
    <t>Defense Information Systems Agency (DISA) for the US DoD</t>
  </si>
  <si>
    <t>Release Information:</t>
  </si>
  <si>
    <r>
      <rPr>
        <b/>
        <sz val="11"/>
        <color rgb="FF000000"/>
        <rFont val="Calibri"/>
      </rPr>
      <t>Version:</t>
    </r>
    <r>
      <rPr>
        <sz val="11"/>
        <color rgb="FF000000"/>
        <rFont val="Calibri"/>
      </rPr>
      <t xml:space="preserve"> V1R18    </t>
    </r>
    <r>
      <rPr>
        <b/>
        <sz val="11"/>
        <color rgb="FF000000"/>
        <rFont val="Calibri"/>
      </rPr>
      <t>Date:</t>
    </r>
    <r>
      <rPr>
        <sz val="11"/>
        <color rgb="FF000000"/>
        <rFont val="Calibri"/>
      </rPr>
      <t xml:space="preserve"> 28 April 2017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571</t>
    </r>
  </si>
  <si>
    <t>Download Url:</t>
  </si>
  <si>
    <t>https://www.cyber.mil/stigs</t>
  </si>
  <si>
    <t>Guide Overview:</t>
  </si>
  <si>
    <r>
      <rPr>
        <sz val="11"/>
        <color rgb="FF000000"/>
        <rFont val="Calibri"/>
      </rPr>
      <t>The Red Hat Enterprise Linux 5 (RHEL 5) Security Technical Implementation Guide (STIG) is published as a tool to improve the security of Department of Defense (DoD) information systems. The requirements were developed from Federal and DoD consensus, based upon the Operating System Security Requirements Guide (OS SRG).</t>
    </r>
    <r>
      <rPr>
        <sz val="11"/>
        <color rgb="FF000000"/>
        <rFont val="Calibri"/>
      </rPr>
      <t xml:space="preserve">
</t>
    </r>
    <r>
      <rPr>
        <sz val="11"/>
        <color rgb="FF000000"/>
        <rFont val="Calibri"/>
      </rPr>
      <t>SRGs are collections of requirements applicable to a given technology area. SRGs represent an intermediate step between Control Correlation Identifiers (CCIs) and STIGs. CCIs represent discrete, measurable, and actionable items sourced from Information Assurance (IA) controls defined in policy, such as those originating in Department of Defense (DoD) Instruction (DoDI) 8500.2 and National Institute of Standards and Technology (NIST) Special Publication (SP) 80053. STIGs provide product-specific information for validating and attaining compliance with requirements defined in the SRG for the product’s technology area. The OS SRG contains general requirements for operating systems; this SRG may be used as a guide for enhancing the security configuration of any operating system.</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</si>
  <si>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</si>
  <si>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</si>
  <si>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</si>
  <si>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</si>
  <si>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</si>
  <si>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</si>
  <si>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</si>
  <si>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</si>
  <si>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</si>
  <si>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</si>
  <si>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</si>
  <si>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</si>
  <si>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</si>
  <si>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</si>
  <si>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</si>
  <si>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</si>
  <si>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</si>
  <si>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</si>
  <si>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</si>
  <si>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</si>
  <si>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</si>
  <si>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</si>
  <si>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Red Hat Enterprise Linux 5 Security Technical Implementation Guide V1R18</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</si>
  <si>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</si>
  <si>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</si>
  <si>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</si>
  <si>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</si>
  <si>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</si>
  <si>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</si>
  <si>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</si>
  <si>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</si>
  <si>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</si>
  <si>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</si>
  <si>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</si>
  <si>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</si>
  <si>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</si>
  <si>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</si>
  <si>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</si>
  <si>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</si>
  <si>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</si>
  <si>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</si>
  <si>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</si>
  <si>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</si>
  <si>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</si>
  <si>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</si>
  <si>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</si>
  <si>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</si>
  <si>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</si>
  <si>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</si>
  <si>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</si>
  <si>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</si>
  <si>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</si>
  <si>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</si>
  <si>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</si>
  <si>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</si>
  <si>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</si>
  <si>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</si>
  <si>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</si>
  <si>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</si>
  <si>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</si>
  <si>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</si>
  <si>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</si>
  <si>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</si>
  <si>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</si>
  <si>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</si>
  <si>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</si>
  <si>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</si>
  <si>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</si>
  <si>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</si>
  <si>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(C69)</t>
  </si>
  <si>
    <t>% Must</t>
  </si>
  <si>
    <t>Should Count (C70)</t>
  </si>
  <si>
    <t>% Should</t>
  </si>
  <si>
    <t>Could Count (C71)</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</si>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</sst>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6AB8-45BC-AAF6-47485C32FEFA}"/>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6AB8-45BC-AAF6-47485C32FEFA}"/>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571</c:v>
                </c:pt>
              </c:numCache>
            </c:numRef>
          </c:val>
          <c:extLst>
            <c:ext xmlns:c16="http://schemas.microsoft.com/office/drawing/2014/chart" uri="{C3380CC4-5D6E-409C-BE32-E72D297353CC}">
              <c16:uniqueId val="{00000002-6AB8-45BC-AAF6-47485C32FEFA}"/>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4774-4DD7-9968-26378DD826A6}"/>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4774-4DD7-9968-26378DD826A6}"/>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571</c:v>
                </c:pt>
              </c:numCache>
            </c:numRef>
          </c:val>
          <c:extLst>
            <c:ext xmlns:c16="http://schemas.microsoft.com/office/drawing/2014/chart" uri="{C3380CC4-5D6E-409C-BE32-E72D297353CC}">
              <c16:uniqueId val="{00000002-4774-4DD7-9968-26378DD826A6}"/>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Dashboard!$C$52:$C$54</c:f>
              <c:numCache>
                <c:formatCode>General</c:formatCode>
                <c:ptCount val="3"/>
                <c:pt idx="0">
                  <c:v>0</c:v>
                </c:pt>
                <c:pt idx="1">
                  <c:v>0</c:v>
                </c:pt>
                <c:pt idx="2">
                  <c:v>0</c:v>
                </c:pt>
              </c:numCache>
            </c:numRef>
          </c:val>
          <c:extLst>
            <c:ext xmlns:c16="http://schemas.microsoft.com/office/drawing/2014/chart" uri="{C3380CC4-5D6E-409C-BE32-E72D297353CC}">
              <c16:uniqueId val="{00000000-D81B-4C48-A1C7-62E6849BF23E}"/>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Dashboard!$D$52:$D$54</c:f>
              <c:numCache>
                <c:formatCode>General</c:formatCode>
                <c:ptCount val="3"/>
                <c:pt idx="0">
                  <c:v>0</c:v>
                </c:pt>
                <c:pt idx="1">
                  <c:v>0</c:v>
                </c:pt>
                <c:pt idx="2">
                  <c:v>0</c:v>
                </c:pt>
              </c:numCache>
            </c:numRef>
          </c:val>
          <c:extLst>
            <c:ext xmlns:c16="http://schemas.microsoft.com/office/drawing/2014/chart" uri="{C3380CC4-5D6E-409C-BE32-E72D297353CC}">
              <c16:uniqueId val="{00000001-D81B-4C48-A1C7-62E6849BF23E}"/>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Dashboard!$E$52:$E$54</c:f>
              <c:numCache>
                <c:formatCode>General</c:formatCode>
                <c:ptCount val="3"/>
                <c:pt idx="0">
                  <c:v>30</c:v>
                </c:pt>
                <c:pt idx="1">
                  <c:v>473</c:v>
                </c:pt>
                <c:pt idx="2">
                  <c:v>68</c:v>
                </c:pt>
              </c:numCache>
            </c:numRef>
          </c:val>
          <c:extLst>
            <c:ext xmlns:c16="http://schemas.microsoft.com/office/drawing/2014/chart" uri="{C3380CC4-5D6E-409C-BE32-E72D297353CC}">
              <c16:uniqueId val="{00000002-D81B-4C48-A1C7-62E6849BF23E}"/>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Dashboard!$C$69:$C$73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2C00-40C8-8E2C-64CEE96F296B}"/>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Dashboard!$D$69:$D$73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2C00-40C8-8E2C-64CEE96F296B}"/>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Dashboard!$E$69:$E$73</c:f>
              <c:numCache>
                <c:formatCode>General</c:formatCode>
                <c:ptCount val="5"/>
                <c:pt idx="0">
                  <c:v>0</c:v>
                </c:pt>
                <c:pt idx="1">
                  <c:v>0</c:v>
                </c:pt>
                <c:pt idx="2">
                  <c:v>0</c:v>
                </c:pt>
                <c:pt idx="3">
                  <c:v>0</c:v>
                </c:pt>
                <c:pt idx="4">
                  <c:v>571</c:v>
                </c:pt>
              </c:numCache>
            </c:numRef>
          </c:val>
          <c:extLst>
            <c:ext xmlns:c16="http://schemas.microsoft.com/office/drawing/2014/chart" uri="{C3380CC4-5D6E-409C-BE32-E72D297353CC}">
              <c16:uniqueId val="{00000002-2C00-40C8-8E2C-64CEE96F296B}"/>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Dashboard!$C$90:$C$93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B1BF-4193-9181-001B21B8BE9E}"/>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Dashboard!$D$90:$D$93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B1BF-4193-9181-001B21B8BE9E}"/>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Dashboard!$E$90:$E$93</c:f>
              <c:numCache>
                <c:formatCode>General</c:formatCode>
                <c:ptCount val="4"/>
                <c:pt idx="0">
                  <c:v>0</c:v>
                </c:pt>
                <c:pt idx="1">
                  <c:v>0</c:v>
                </c:pt>
                <c:pt idx="2">
                  <c:v>0</c:v>
                </c:pt>
                <c:pt idx="3">
                  <c:v>571</c:v>
                </c:pt>
              </c:numCache>
            </c:numRef>
          </c:val>
          <c:extLst>
            <c:ext xmlns:c16="http://schemas.microsoft.com/office/drawing/2014/chart" uri="{C3380CC4-5D6E-409C-BE32-E72D297353CC}">
              <c16:uniqueId val="{00000002-B1BF-4193-9181-001B21B8BE9E}"/>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Dashboard!$P$126:$P$155</c:f>
              <c:numCache>
                <c:formatCode>yyyy\-mm\-dd</c:formatCode>
                <c:ptCount val="30"/>
              </c:numCache>
            </c:numRef>
          </c:cat>
          <c:val>
            <c:numRef>
              <c:f>Dashboard!$R$126:$R$155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C375-4966-9DBE-B971ABAE8943}"/>
            </c:ext>
          </c:extLst>
        </c:ser>
        <c:ser>
          <c:idx val="1"/>
          <c:order val="1"/>
          <c:tx>
            <c:v>Must % Resolved</c:v>
          </c:tx>
          <c:spPr>
            <a:ln w="22225" cap="rnd">
              <a:solidFill>
                <a:schemeClr val="accent2"/>
              </a:solidFill>
              <a:round/>
            </a:ln>
            <a:effectLst/>
          </c:spPr>
          <c:marker>
            <c:symbol val="none"/>
          </c:marker>
          <c:cat>
            <c:numRef>
              <c:f>Dashboard!$P$126:$P$155</c:f>
              <c:numCache>
                <c:formatCode>yyyy\-mm\-dd</c:formatCode>
                <c:ptCount val="30"/>
              </c:numCache>
            </c:numRef>
          </c:cat>
          <c:val>
            <c:numRef>
              <c:f>Dashboard!$T$126:$T$155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C375-4966-9DBE-B971ABAE8943}"/>
            </c:ext>
          </c:extLst>
        </c:ser>
        <c:ser>
          <c:idx val="2"/>
          <c:order val="2"/>
          <c:tx>
            <c:v>Should % Resolved</c:v>
          </c:tx>
          <c:spPr>
            <a:ln w="22225" cap="rnd">
              <a:solidFill>
                <a:schemeClr val="accent3"/>
              </a:solidFill>
              <a:round/>
            </a:ln>
            <a:effectLst/>
          </c:spPr>
          <c:marker>
            <c:symbol val="none"/>
          </c:marker>
          <c:cat>
            <c:numRef>
              <c:f>Dashboard!$P$126:$P$155</c:f>
              <c:numCache>
                <c:formatCode>yyyy\-mm\-dd</c:formatCode>
                <c:ptCount val="30"/>
              </c:numCache>
            </c:numRef>
          </c:cat>
          <c:val>
            <c:numRef>
              <c:f>Dashboard!$V$126:$V$155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C375-4966-9DBE-B971ABAE8943}"/>
            </c:ext>
          </c:extLst>
        </c:ser>
        <c:ser>
          <c:idx val="3"/>
          <c:order val="3"/>
          <c:tx>
            <c:v>Could % Resolved</c:v>
          </c:tx>
          <c:spPr>
            <a:ln w="22225" cap="rnd">
              <a:solidFill>
                <a:schemeClr val="accent4"/>
              </a:solidFill>
              <a:round/>
            </a:ln>
            <a:effectLst/>
          </c:spPr>
          <c:marker>
            <c:symbol val="none"/>
          </c:marker>
          <c:cat>
            <c:numRef>
              <c:f>Dashboard!$P$126:$P$155</c:f>
              <c:numCache>
                <c:formatCode>yyyy\-mm\-dd</c:formatCode>
                <c:ptCount val="30"/>
              </c:numCache>
            </c:numRef>
          </c:cat>
          <c:val>
            <c:numRef>
              <c:f>Dashboard!$X$126:$X$155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C375-4966-9DBE-B971ABAE8943}"/>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Dashboard!$P$168:$P$187</c:f>
              <c:numCache>
                <c:formatCode>yyyy\-mm\-dd</c:formatCode>
                <c:ptCount val="20"/>
              </c:numCache>
            </c:numRef>
          </c:cat>
          <c:val>
            <c:numRef>
              <c:f>Dashboard!$R$168:$R$187</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4024-4702-BF8C-656C94C81ACC}"/>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xjuovy">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wthko5">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220mey">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65</xdr:row>
      <xdr:rowOff>95250</xdr:rowOff>
    </xdr:from>
    <xdr:to>
      <xdr:col>15</xdr:col>
      <xdr:colOff>28575</xdr:colOff>
      <xdr:row>81</xdr:row>
      <xdr:rowOff>0</xdr:rowOff>
    </xdr:to>
    <xdr:graphicFrame macro="">
      <xdr:nvGraphicFramePr>
        <xdr:cNvPr id="5" name="Chart4wdo2u">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84</xdr:row>
      <xdr:rowOff>95250</xdr:rowOff>
    </xdr:from>
    <xdr:to>
      <xdr:col>15</xdr:col>
      <xdr:colOff>28575</xdr:colOff>
      <xdr:row>99</xdr:row>
      <xdr:rowOff>142875</xdr:rowOff>
    </xdr:to>
    <xdr:graphicFrame macro="">
      <xdr:nvGraphicFramePr>
        <xdr:cNvPr id="6" name="Chartjytpix">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121</xdr:row>
      <xdr:rowOff>95250</xdr:rowOff>
    </xdr:from>
    <xdr:to>
      <xdr:col>14</xdr:col>
      <xdr:colOff>0</xdr:colOff>
      <xdr:row>144</xdr:row>
      <xdr:rowOff>38100</xdr:rowOff>
    </xdr:to>
    <xdr:graphicFrame macro="">
      <xdr:nvGraphicFramePr>
        <xdr:cNvPr id="7" name="Chartghv3wa">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162</xdr:row>
      <xdr:rowOff>95250</xdr:rowOff>
    </xdr:from>
    <xdr:to>
      <xdr:col>14</xdr:col>
      <xdr:colOff>0</xdr:colOff>
      <xdr:row>180</xdr:row>
      <xdr:rowOff>123825</xdr:rowOff>
    </xdr:to>
    <xdr:graphicFrame macro="">
      <xdr:nvGraphicFramePr>
        <xdr:cNvPr id="8" name="Charta0zlbc">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572">
  <autoFilter ref="A1:M572"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2712</v>
      </c>
    </row>
    <row r="3" spans="2:3" ht="15" customHeight="1" x14ac:dyDescent="0.35"/>
    <row r="4" spans="2:3" ht="58" x14ac:dyDescent="0.35">
      <c r="B4" s="18" t="s">
        <v>2713</v>
      </c>
      <c r="C4" s="19" t="s">
        <v>2714</v>
      </c>
    </row>
    <row r="5" spans="2:3" x14ac:dyDescent="0.35">
      <c r="C5" s="19" t="s">
        <v>2715</v>
      </c>
    </row>
    <row r="6" spans="2:3" x14ac:dyDescent="0.35">
      <c r="C6" s="16" t="s">
        <v>2716</v>
      </c>
    </row>
    <row r="7" spans="2:3" ht="10" customHeight="1" x14ac:dyDescent="0.35"/>
    <row r="8" spans="2:3" ht="232" x14ac:dyDescent="0.35">
      <c r="B8" s="20" t="s">
        <v>2717</v>
      </c>
      <c r="C8" s="19" t="s">
        <v>2718</v>
      </c>
    </row>
    <row r="9" spans="2:3" ht="10" customHeight="1" x14ac:dyDescent="0.35"/>
    <row r="10" spans="2:3" ht="35" customHeight="1" x14ac:dyDescent="0.35">
      <c r="B10" s="20" t="s">
        <v>2719</v>
      </c>
      <c r="C10" s="19" t="s">
        <v>2720</v>
      </c>
    </row>
    <row r="11" spans="2:3" ht="75" customHeight="1" x14ac:dyDescent="0.35">
      <c r="B11" s="16" t="s">
        <v>19</v>
      </c>
      <c r="C11" s="19" t="s">
        <v>2721</v>
      </c>
    </row>
    <row r="12" spans="2:3" ht="47" customHeight="1" x14ac:dyDescent="0.35">
      <c r="B12" s="16" t="s">
        <v>19</v>
      </c>
      <c r="C12" s="19" t="s">
        <v>2722</v>
      </c>
    </row>
    <row r="13" spans="2:3" ht="35" customHeight="1" x14ac:dyDescent="0.35">
      <c r="B13" s="16" t="s">
        <v>19</v>
      </c>
      <c r="C13" s="19" t="s">
        <v>2723</v>
      </c>
    </row>
    <row r="14" spans="2:3" ht="32" customHeight="1" x14ac:dyDescent="0.35">
      <c r="B14" s="16" t="s">
        <v>19</v>
      </c>
      <c r="C14" s="19" t="s">
        <v>2724</v>
      </c>
    </row>
    <row r="15" spans="2:3" ht="30" customHeight="1" x14ac:dyDescent="0.35">
      <c r="B15" s="16" t="s">
        <v>19</v>
      </c>
      <c r="C15" s="19" t="s">
        <v>2725</v>
      </c>
    </row>
    <row r="16" spans="2:3" ht="10" customHeight="1" x14ac:dyDescent="0.35"/>
    <row r="17" spans="1:3" ht="145" customHeight="1" x14ac:dyDescent="0.35">
      <c r="B17" s="20" t="s">
        <v>2726</v>
      </c>
      <c r="C17" s="19" t="s">
        <v>2727</v>
      </c>
    </row>
    <row r="18" spans="1:3" ht="10" customHeight="1" x14ac:dyDescent="0.35"/>
    <row r="19" spans="1:3" ht="3" customHeight="1" x14ac:dyDescent="0.35">
      <c r="B19" s="21"/>
      <c r="C19" s="21"/>
    </row>
    <row r="20" spans="1:3" ht="12" customHeight="1" x14ac:dyDescent="0.35"/>
    <row r="21" spans="1:3" ht="35" customHeight="1" x14ac:dyDescent="0.35">
      <c r="A21" s="23"/>
      <c r="B21" s="24" t="s">
        <v>2728</v>
      </c>
      <c r="C21" s="25" t="s">
        <v>2729</v>
      </c>
    </row>
    <row r="22" spans="1:3" ht="18" customHeight="1" x14ac:dyDescent="0.35">
      <c r="A22" s="23"/>
      <c r="B22" s="23" t="s">
        <v>19</v>
      </c>
      <c r="C22" s="25" t="s">
        <v>2730</v>
      </c>
    </row>
    <row r="23" spans="1:3" ht="18" customHeight="1" x14ac:dyDescent="0.35">
      <c r="A23" s="23"/>
      <c r="B23" s="23" t="s">
        <v>19</v>
      </c>
      <c r="C23" s="25" t="s">
        <v>2731</v>
      </c>
    </row>
    <row r="24" spans="1:3" ht="18" customHeight="1" x14ac:dyDescent="0.35">
      <c r="A24" s="23"/>
      <c r="B24" s="23" t="s">
        <v>19</v>
      </c>
      <c r="C24" s="25" t="s">
        <v>2732</v>
      </c>
    </row>
    <row r="25" spans="1:3" ht="18" customHeight="1" x14ac:dyDescent="0.35">
      <c r="A25" s="23"/>
      <c r="B25" s="23" t="s">
        <v>19</v>
      </c>
      <c r="C25" s="25" t="s">
        <v>2733</v>
      </c>
    </row>
    <row r="26" spans="1:3" ht="18" customHeight="1" x14ac:dyDescent="0.35">
      <c r="A26" s="23"/>
      <c r="B26" s="23" t="s">
        <v>19</v>
      </c>
      <c r="C26" s="25" t="s">
        <v>2734</v>
      </c>
    </row>
    <row r="27" spans="1:3" ht="18" customHeight="1" x14ac:dyDescent="0.35">
      <c r="A27" s="23"/>
      <c r="B27" s="23" t="s">
        <v>19</v>
      </c>
      <c r="C27" s="25" t="s">
        <v>2735</v>
      </c>
    </row>
    <row r="28" spans="1:3" ht="18" customHeight="1" x14ac:dyDescent="0.35">
      <c r="A28" s="23"/>
      <c r="B28" s="23" t="s">
        <v>19</v>
      </c>
      <c r="C28" s="25" t="s">
        <v>2736</v>
      </c>
    </row>
    <row r="29" spans="1:3" ht="18" customHeight="1" x14ac:dyDescent="0.35">
      <c r="A29" s="23"/>
      <c r="B29" s="23" t="s">
        <v>19</v>
      </c>
      <c r="C29" s="25" t="s">
        <v>2737</v>
      </c>
    </row>
    <row r="30" spans="1:3" ht="44" customHeight="1" x14ac:dyDescent="0.35">
      <c r="A30" s="23"/>
      <c r="B30" s="23" t="s">
        <v>19</v>
      </c>
      <c r="C30" s="26" t="s">
        <v>2738</v>
      </c>
    </row>
    <row r="31" spans="1:3" ht="10" customHeight="1" x14ac:dyDescent="0.35"/>
    <row r="32" spans="1:3" ht="3" customHeight="1" x14ac:dyDescent="0.35">
      <c r="B32" s="21"/>
      <c r="C32" s="21"/>
    </row>
    <row r="33" spans="2:3" ht="12" customHeight="1" x14ac:dyDescent="0.35"/>
    <row r="34" spans="2:3" ht="24" customHeight="1" x14ac:dyDescent="0.35">
      <c r="B34" s="27" t="s">
        <v>2739</v>
      </c>
      <c r="C34" s="28" t="s">
        <v>2740</v>
      </c>
    </row>
    <row r="35" spans="2:3" ht="18.5" x14ac:dyDescent="0.35">
      <c r="B35" s="27" t="s">
        <v>2741</v>
      </c>
      <c r="C35" s="29" t="s">
        <v>2742</v>
      </c>
    </row>
    <row r="36" spans="2:3" ht="27" customHeight="1" x14ac:dyDescent="0.35">
      <c r="B36" s="30" t="s">
        <v>2743</v>
      </c>
      <c r="C36" s="22" t="s">
        <v>2744</v>
      </c>
    </row>
    <row r="37" spans="2:3" x14ac:dyDescent="0.35">
      <c r="B37" s="27" t="s">
        <v>2745</v>
      </c>
      <c r="C37" s="31" t="s">
        <v>2746</v>
      </c>
    </row>
    <row r="38" spans="2:3" ht="10" customHeight="1" x14ac:dyDescent="0.35"/>
    <row r="39" spans="2:3" ht="188.5" x14ac:dyDescent="0.35">
      <c r="B39" s="27" t="s">
        <v>2747</v>
      </c>
      <c r="C39" s="32" t="s">
        <v>2748</v>
      </c>
    </row>
    <row r="40" spans="2:3" ht="10" customHeight="1" x14ac:dyDescent="0.35"/>
    <row r="41" spans="2:3" ht="43.5" x14ac:dyDescent="0.35">
      <c r="B41" s="27" t="s">
        <v>2749</v>
      </c>
      <c r="C41" s="19" t="s">
        <v>2750</v>
      </c>
    </row>
    <row r="42" spans="2:3" ht="10" customHeight="1" x14ac:dyDescent="0.35"/>
    <row r="43" spans="2:3" ht="15.5" x14ac:dyDescent="0.35">
      <c r="C43" s="33" t="s">
        <v>65</v>
      </c>
    </row>
    <row r="44" spans="2:3" ht="29" x14ac:dyDescent="0.35">
      <c r="C44" s="19" t="s">
        <v>2751</v>
      </c>
    </row>
    <row r="45" spans="2:3" ht="10" customHeight="1" x14ac:dyDescent="0.35"/>
    <row r="46" spans="2:3" ht="15.5" x14ac:dyDescent="0.35">
      <c r="C46" s="34" t="s">
        <v>15</v>
      </c>
    </row>
    <row r="47" spans="2:3" ht="29" x14ac:dyDescent="0.35">
      <c r="C47" s="19" t="s">
        <v>2752</v>
      </c>
    </row>
    <row r="48" spans="2:3" ht="10" customHeight="1" x14ac:dyDescent="0.35"/>
    <row r="49" spans="2:3" ht="15.5" x14ac:dyDescent="0.35">
      <c r="C49" s="35" t="s">
        <v>76</v>
      </c>
    </row>
    <row r="50" spans="2:3" ht="29" x14ac:dyDescent="0.35">
      <c r="C50" s="19" t="s">
        <v>2753</v>
      </c>
    </row>
    <row r="51" spans="2:3" ht="10" customHeight="1" x14ac:dyDescent="0.35"/>
    <row r="52" spans="2:3" ht="3" customHeight="1" x14ac:dyDescent="0.35">
      <c r="B52" s="21"/>
      <c r="C52" s="21"/>
    </row>
    <row r="53" spans="2:3" ht="12" customHeight="1" x14ac:dyDescent="0.35"/>
    <row r="54" spans="2:3" ht="130.5" x14ac:dyDescent="0.35">
      <c r="B54" s="18" t="s">
        <v>2754</v>
      </c>
      <c r="C54" s="19" t="s">
        <v>2755</v>
      </c>
    </row>
    <row r="55" spans="2:3" ht="6" customHeight="1" x14ac:dyDescent="0.35"/>
    <row r="56" spans="2:3" ht="217.5" x14ac:dyDescent="0.35">
      <c r="C56" s="19" t="s">
        <v>2756</v>
      </c>
    </row>
    <row r="57" spans="2:3" ht="6" customHeight="1" x14ac:dyDescent="0.35"/>
    <row r="58" spans="2:3" ht="43.5" x14ac:dyDescent="0.35">
      <c r="C58" s="19" t="s">
        <v>2757</v>
      </c>
    </row>
    <row r="59" spans="2:3" ht="10" customHeight="1" x14ac:dyDescent="0.35"/>
    <row r="60" spans="2:3" ht="3" customHeight="1" x14ac:dyDescent="0.35">
      <c r="B60" s="21"/>
      <c r="C60" s="21"/>
    </row>
    <row r="61" spans="2:3" ht="12" customHeight="1" x14ac:dyDescent="0.35"/>
    <row r="62" spans="2:3" ht="145" x14ac:dyDescent="0.35">
      <c r="B62" s="18" t="s">
        <v>2758</v>
      </c>
      <c r="C62" s="19" t="s">
        <v>2759</v>
      </c>
    </row>
    <row r="63" spans="2:3" ht="6" customHeight="1" x14ac:dyDescent="0.35"/>
    <row r="64" spans="2:3" ht="203" x14ac:dyDescent="0.35">
      <c r="C64" s="19" t="s">
        <v>2760</v>
      </c>
    </row>
    <row r="65" spans="2:3" ht="6" customHeight="1" x14ac:dyDescent="0.35"/>
    <row r="66" spans="2:3" ht="43.5" x14ac:dyDescent="0.35">
      <c r="C66" s="19" t="s">
        <v>2761</v>
      </c>
    </row>
    <row r="67" spans="2:3" ht="10" customHeight="1" x14ac:dyDescent="0.35"/>
    <row r="68" spans="2:3" ht="3" customHeight="1" x14ac:dyDescent="0.35">
      <c r="B68" s="21"/>
      <c r="C68" s="21"/>
    </row>
    <row r="69" spans="2:3" ht="12" customHeight="1" x14ac:dyDescent="0.35"/>
    <row r="70" spans="2:3" ht="101.5" x14ac:dyDescent="0.35">
      <c r="B70" s="18" t="s">
        <v>2762</v>
      </c>
      <c r="C70" s="19" t="s">
        <v>2763</v>
      </c>
    </row>
    <row r="71" spans="2:3" ht="6" customHeight="1" x14ac:dyDescent="0.35"/>
    <row r="72" spans="2:3" ht="145" x14ac:dyDescent="0.35">
      <c r="C72" s="19" t="s">
        <v>2764</v>
      </c>
    </row>
    <row r="73" spans="2:3" ht="6" customHeight="1" x14ac:dyDescent="0.35"/>
    <row r="74" spans="2:3" ht="43.5" x14ac:dyDescent="0.35">
      <c r="C74" s="19" t="s">
        <v>2765</v>
      </c>
    </row>
    <row r="78" spans="2:3" ht="32" customHeight="1" x14ac:dyDescent="0.35">
      <c r="B78" s="78" t="s">
        <v>2711</v>
      </c>
      <c r="C78" s="78"/>
    </row>
  </sheetData>
  <sheetProtection password="90EA" sheet="1"/>
  <mergeCells count="1">
    <mergeCell ref="B78:C78"/>
  </mergeCells>
  <hyperlinks>
    <hyperlink ref="C5" r:id="rId1" xr:uid="{00000000-0004-0000-0000-000000000000}"/>
    <hyperlink ref="C6" r:id="rId2" xr:uid="{00000000-0004-0000-0000-000001000000}"/>
    <hyperlink ref="C37" r:id="rId3" xr:uid="{00000000-0004-0000-0000-000002000000}"/>
    <hyperlink ref="B7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91"/>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79" t="s">
        <v>2766</v>
      </c>
      <c r="C2" s="80"/>
      <c r="D2" s="80"/>
      <c r="E2" s="80"/>
      <c r="F2" s="80"/>
      <c r="G2" s="80"/>
      <c r="H2" s="80"/>
      <c r="I2" s="80"/>
    </row>
    <row r="4" spans="2:15" ht="18.5" x14ac:dyDescent="0.45">
      <c r="B4" s="37" t="s">
        <v>2767</v>
      </c>
    </row>
    <row r="5" spans="2:15" x14ac:dyDescent="0.35">
      <c r="B5" s="39" t="s">
        <v>19</v>
      </c>
      <c r="C5" s="39" t="s">
        <v>2768</v>
      </c>
      <c r="D5" s="39" t="s">
        <v>2769</v>
      </c>
      <c r="F5" s="81" t="s">
        <v>2770</v>
      </c>
      <c r="G5" s="81"/>
      <c r="H5" s="81"/>
      <c r="I5" s="82" t="s">
        <v>2771</v>
      </c>
      <c r="J5" s="82"/>
      <c r="K5" s="82"/>
      <c r="L5" s="82"/>
      <c r="M5" s="82"/>
      <c r="N5" s="82"/>
      <c r="O5" s="82"/>
    </row>
    <row r="6" spans="2:15" x14ac:dyDescent="0.35">
      <c r="B6" s="45" t="s">
        <v>2772</v>
      </c>
      <c r="C6" s="46">
        <v>571</v>
      </c>
      <c r="D6" s="47" t="s">
        <v>19</v>
      </c>
      <c r="F6" s="81" t="s">
        <v>2773</v>
      </c>
      <c r="G6" s="81"/>
      <c r="H6" s="81"/>
      <c r="I6" s="83" t="s">
        <v>2774</v>
      </c>
      <c r="J6" s="83"/>
      <c r="K6" s="83"/>
      <c r="L6" s="83"/>
      <c r="M6" s="83"/>
      <c r="N6" s="83"/>
      <c r="O6" s="83"/>
    </row>
    <row r="7" spans="2:15" x14ac:dyDescent="0.35">
      <c r="B7" s="48" t="s">
        <v>2775</v>
      </c>
      <c r="C7" s="49">
        <f>C6-C8-C9</f>
        <v>571</v>
      </c>
      <c r="D7" s="50">
        <f>IF(C6&gt;0,C7/C6,0)</f>
        <v>1</v>
      </c>
      <c r="F7" s="81" t="s">
        <v>2776</v>
      </c>
      <c r="G7" s="81"/>
      <c r="H7" s="81"/>
      <c r="I7" s="83" t="s">
        <v>2774</v>
      </c>
      <c r="J7" s="83"/>
      <c r="K7" s="83"/>
      <c r="L7" s="83"/>
      <c r="M7" s="83"/>
      <c r="N7" s="83"/>
      <c r="O7" s="83"/>
    </row>
    <row r="8" spans="2:15" x14ac:dyDescent="0.35">
      <c r="B8" s="41" t="s">
        <v>2777</v>
      </c>
      <c r="C8" s="42">
        <f>COUNTIF('Recommendations'!G:G,"Risk Accepted")</f>
        <v>0</v>
      </c>
      <c r="D8" s="43">
        <f>IF(C6&gt;0,C8/C6,0)</f>
        <v>0</v>
      </c>
      <c r="F8" s="81" t="s">
        <v>2778</v>
      </c>
      <c r="G8" s="81"/>
      <c r="H8" s="81"/>
      <c r="I8" s="83" t="s">
        <v>2774</v>
      </c>
      <c r="J8" s="83"/>
      <c r="K8" s="83"/>
      <c r="L8" s="83"/>
      <c r="M8" s="83"/>
      <c r="N8" s="83"/>
      <c r="O8" s="83"/>
    </row>
    <row r="9" spans="2:15" x14ac:dyDescent="0.35">
      <c r="B9" s="41" t="s">
        <v>2779</v>
      </c>
      <c r="C9" s="42">
        <f>COUNTIF('Recommendations'!G:G,"N/A")</f>
        <v>0</v>
      </c>
      <c r="D9" s="43">
        <f>IF(C6&gt;0,C9/C6,0)</f>
        <v>0</v>
      </c>
      <c r="F9" s="81" t="s">
        <v>2780</v>
      </c>
      <c r="G9" s="81"/>
      <c r="H9" s="81"/>
      <c r="I9" s="83" t="s">
        <v>2774</v>
      </c>
      <c r="J9" s="83"/>
      <c r="K9" s="83"/>
      <c r="L9" s="83"/>
      <c r="M9" s="83"/>
      <c r="N9" s="83"/>
      <c r="O9" s="83"/>
    </row>
    <row r="12" spans="2:15" ht="18.5" x14ac:dyDescent="0.45">
      <c r="B12" s="37" t="s">
        <v>2781</v>
      </c>
    </row>
    <row r="14" spans="2:15" x14ac:dyDescent="0.35">
      <c r="B14" s="51" t="s">
        <v>2782</v>
      </c>
    </row>
    <row r="15" spans="2:15" x14ac:dyDescent="0.35">
      <c r="B15" s="39" t="s">
        <v>19</v>
      </c>
      <c r="C15" s="39" t="s">
        <v>2783</v>
      </c>
      <c r="D15" s="39" t="s">
        <v>2784</v>
      </c>
      <c r="E15" s="39" t="s">
        <v>2785</v>
      </c>
      <c r="F15" s="39" t="s">
        <v>2786</v>
      </c>
    </row>
    <row r="16" spans="2:15" x14ac:dyDescent="0.35">
      <c r="B16" s="41" t="s">
        <v>2787</v>
      </c>
      <c r="C16" s="42">
        <f>COUNTIF('Recommendations'!L:L,"Resolved")</f>
        <v>0</v>
      </c>
      <c r="D16" s="42">
        <f>COUNTIF('Recommendations'!L:L,"Testing")</f>
        <v>0</v>
      </c>
      <c r="E16" s="42">
        <f>COUNTIF('Recommendations'!L:L,"Outstanding")</f>
        <v>571</v>
      </c>
      <c r="F16" s="42">
        <f>SUM(C16:E16)</f>
        <v>571</v>
      </c>
    </row>
    <row r="18" spans="2:6" x14ac:dyDescent="0.35">
      <c r="B18" s="51" t="s">
        <v>2788</v>
      </c>
    </row>
    <row r="19" spans="2:6" x14ac:dyDescent="0.35">
      <c r="B19" s="52" t="s">
        <v>19</v>
      </c>
      <c r="C19" s="52" t="s">
        <v>2783</v>
      </c>
      <c r="D19" s="52" t="s">
        <v>2784</v>
      </c>
      <c r="E19" s="52" t="s">
        <v>2785</v>
      </c>
      <c r="F19" s="52" t="s">
        <v>19</v>
      </c>
    </row>
    <row r="20" spans="2:6" x14ac:dyDescent="0.35">
      <c r="B20" s="41" t="s">
        <v>2787</v>
      </c>
      <c r="C20" s="43">
        <f>IF(F16&gt;0, C16/F16, 0)</f>
        <v>0</v>
      </c>
      <c r="D20" s="43">
        <f>IF(F16&gt;0, D16/F16, 0)</f>
        <v>0</v>
      </c>
      <c r="E20" s="43">
        <f>IF(F16&gt;0, E16/F16, 0)</f>
        <v>1</v>
      </c>
      <c r="F20" s="44" t="s">
        <v>19</v>
      </c>
    </row>
    <row r="25" spans="2:6" ht="18.5" x14ac:dyDescent="0.45">
      <c r="B25" s="37" t="s">
        <v>2789</v>
      </c>
    </row>
    <row r="27" spans="2:6" x14ac:dyDescent="0.35">
      <c r="B27" s="51" t="s">
        <v>2782</v>
      </c>
    </row>
    <row r="28" spans="2:6" x14ac:dyDescent="0.35">
      <c r="B28" s="39" t="s">
        <v>5</v>
      </c>
      <c r="C28" s="39" t="s">
        <v>2783</v>
      </c>
      <c r="D28" s="39" t="s">
        <v>2784</v>
      </c>
      <c r="E28" s="39" t="s">
        <v>2785</v>
      </c>
      <c r="F28" s="39" t="s">
        <v>2786</v>
      </c>
    </row>
    <row r="29" spans="2:6" x14ac:dyDescent="0.35">
      <c r="B29" s="41" t="s">
        <v>2790</v>
      </c>
      <c r="C29" s="42">
        <f>COUNTIFS('Recommendations'!F:F,"Phase1",'Recommendations'!L:L,"=Resolved")</f>
        <v>0</v>
      </c>
      <c r="D29" s="42">
        <f>COUNTIFS('Recommendations'!F:F,"=Phase1",'Recommendations'!L:L,"=Testing")</f>
        <v>0</v>
      </c>
      <c r="E29" s="42">
        <f>COUNTIFS('Recommendations'!F:F,"=Phase1",'Recommendations'!L:L,"=Outstanding")</f>
        <v>0</v>
      </c>
      <c r="F29" s="42">
        <f t="shared" ref="F29:F34" si="0">SUM(C29:E29)</f>
        <v>0</v>
      </c>
    </row>
    <row r="30" spans="2:6" x14ac:dyDescent="0.35">
      <c r="B30" s="41" t="s">
        <v>2791</v>
      </c>
      <c r="C30" s="42">
        <f>COUNTIFS('Recommendations'!F:F,"Phase2",'Recommendations'!L:L,"=Resolved")</f>
        <v>0</v>
      </c>
      <c r="D30" s="42">
        <f>COUNTIFS('Recommendations'!F:F,"=Phase2",'Recommendations'!L:L,"=Testing")</f>
        <v>0</v>
      </c>
      <c r="E30" s="42">
        <f>COUNTIFS('Recommendations'!F:F,"=Phase2",'Recommendations'!L:L,"=Outstanding")</f>
        <v>0</v>
      </c>
      <c r="F30" s="42">
        <f t="shared" si="0"/>
        <v>0</v>
      </c>
    </row>
    <row r="31" spans="2:6" x14ac:dyDescent="0.35">
      <c r="B31" s="41" t="s">
        <v>2792</v>
      </c>
      <c r="C31" s="42">
        <f>COUNTIFS('Recommendations'!F:F,"Phase3",'Recommendations'!L:L,"=Resolved")</f>
        <v>0</v>
      </c>
      <c r="D31" s="42">
        <f>COUNTIFS('Recommendations'!F:F,"=Phase3",'Recommendations'!L:L,"=Testing")</f>
        <v>0</v>
      </c>
      <c r="E31" s="42">
        <f>COUNTIFS('Recommendations'!F:F,"=Phase3",'Recommendations'!L:L,"=Outstanding")</f>
        <v>0</v>
      </c>
      <c r="F31" s="42">
        <f t="shared" si="0"/>
        <v>0</v>
      </c>
    </row>
    <row r="32" spans="2:6" x14ac:dyDescent="0.35">
      <c r="B32" s="41" t="s">
        <v>2793</v>
      </c>
      <c r="C32" s="42">
        <f>COUNTIFS('Recommendations'!F:F,"Phase4",'Recommendations'!L:L,"=Resolved")</f>
        <v>0</v>
      </c>
      <c r="D32" s="42">
        <f>COUNTIFS('Recommendations'!F:F,"=Phase4",'Recommendations'!L:L,"=Testing")</f>
        <v>0</v>
      </c>
      <c r="E32" s="42">
        <f>COUNTIFS('Recommendations'!F:F,"=Phase4",'Recommendations'!L:L,"=Outstanding")</f>
        <v>0</v>
      </c>
      <c r="F32" s="42">
        <f t="shared" si="0"/>
        <v>0</v>
      </c>
    </row>
    <row r="33" spans="2:6" x14ac:dyDescent="0.35">
      <c r="B33" s="41" t="s">
        <v>2794</v>
      </c>
      <c r="C33" s="42">
        <f>COUNTIFS('Recommendations'!F:F,"Phase5",'Recommendations'!L:L,"=Resolved")</f>
        <v>0</v>
      </c>
      <c r="D33" s="42">
        <f>COUNTIFS('Recommendations'!F:F,"=Phase5",'Recommendations'!L:L,"=Testing")</f>
        <v>0</v>
      </c>
      <c r="E33" s="42">
        <f>COUNTIFS('Recommendations'!F:F,"=Phase5",'Recommendations'!L:L,"=Outstanding")</f>
        <v>0</v>
      </c>
      <c r="F33" s="42">
        <f t="shared" si="0"/>
        <v>0</v>
      </c>
    </row>
    <row r="34" spans="2:6" x14ac:dyDescent="0.35">
      <c r="B34" s="41" t="s">
        <v>18</v>
      </c>
      <c r="C34" s="42">
        <f>COUNTIFS('Recommendations'!F:F,"Pending",'Recommendations'!L:L,"=Resolved")</f>
        <v>0</v>
      </c>
      <c r="D34" s="42">
        <f>COUNTIFS('Recommendations'!F:F,"=Pending",'Recommendations'!L:L,"=Testing")</f>
        <v>0</v>
      </c>
      <c r="E34" s="42">
        <f>COUNTIFS('Recommendations'!F:F,"=Pending",'Recommendations'!L:L,"=Outstanding")</f>
        <v>571</v>
      </c>
      <c r="F34" s="42">
        <f t="shared" si="0"/>
        <v>571</v>
      </c>
    </row>
    <row r="36" spans="2:6" x14ac:dyDescent="0.35">
      <c r="B36" s="51" t="s">
        <v>2788</v>
      </c>
    </row>
    <row r="37" spans="2:6" x14ac:dyDescent="0.35">
      <c r="B37" s="52" t="s">
        <v>5</v>
      </c>
      <c r="C37" s="52" t="s">
        <v>2783</v>
      </c>
      <c r="D37" s="52" t="s">
        <v>2784</v>
      </c>
      <c r="E37" s="52" t="s">
        <v>2785</v>
      </c>
      <c r="F37" s="52" t="s">
        <v>19</v>
      </c>
    </row>
    <row r="38" spans="2:6" x14ac:dyDescent="0.35">
      <c r="B38" s="41" t="s">
        <v>2790</v>
      </c>
      <c r="C38" s="43">
        <f t="shared" ref="C38:C43" si="1">IF(F29&gt;0, C29/F29, 0)</f>
        <v>0</v>
      </c>
      <c r="D38" s="43">
        <f t="shared" ref="D38:D43" si="2">IF(F29&gt;0, D29/F29, 0)</f>
        <v>0</v>
      </c>
      <c r="E38" s="43">
        <f t="shared" ref="E38:E43" si="3">IF(F29&gt;0, E29/F29, 0)</f>
        <v>0</v>
      </c>
      <c r="F38" s="44" t="s">
        <v>19</v>
      </c>
    </row>
    <row r="39" spans="2:6" x14ac:dyDescent="0.35">
      <c r="B39" s="41" t="s">
        <v>2791</v>
      </c>
      <c r="C39" s="43">
        <f t="shared" si="1"/>
        <v>0</v>
      </c>
      <c r="D39" s="43">
        <f t="shared" si="2"/>
        <v>0</v>
      </c>
      <c r="E39" s="43">
        <f t="shared" si="3"/>
        <v>0</v>
      </c>
      <c r="F39" s="44" t="s">
        <v>19</v>
      </c>
    </row>
    <row r="40" spans="2:6" x14ac:dyDescent="0.35">
      <c r="B40" s="41" t="s">
        <v>2792</v>
      </c>
      <c r="C40" s="43">
        <f t="shared" si="1"/>
        <v>0</v>
      </c>
      <c r="D40" s="43">
        <f t="shared" si="2"/>
        <v>0</v>
      </c>
      <c r="E40" s="43">
        <f t="shared" si="3"/>
        <v>0</v>
      </c>
      <c r="F40" s="44" t="s">
        <v>19</v>
      </c>
    </row>
    <row r="41" spans="2:6" x14ac:dyDescent="0.35">
      <c r="B41" s="41" t="s">
        <v>2793</v>
      </c>
      <c r="C41" s="43">
        <f t="shared" si="1"/>
        <v>0</v>
      </c>
      <c r="D41" s="43">
        <f t="shared" si="2"/>
        <v>0</v>
      </c>
      <c r="E41" s="43">
        <f t="shared" si="3"/>
        <v>0</v>
      </c>
      <c r="F41" s="44" t="s">
        <v>19</v>
      </c>
    </row>
    <row r="42" spans="2:6" x14ac:dyDescent="0.35">
      <c r="B42" s="41" t="s">
        <v>2794</v>
      </c>
      <c r="C42" s="43">
        <f t="shared" si="1"/>
        <v>0</v>
      </c>
      <c r="D42" s="43">
        <f t="shared" si="2"/>
        <v>0</v>
      </c>
      <c r="E42" s="43">
        <f t="shared" si="3"/>
        <v>0</v>
      </c>
      <c r="F42" s="44" t="s">
        <v>19</v>
      </c>
    </row>
    <row r="43" spans="2:6" x14ac:dyDescent="0.35">
      <c r="B43" s="41" t="s">
        <v>18</v>
      </c>
      <c r="C43" s="43">
        <f t="shared" si="1"/>
        <v>0</v>
      </c>
      <c r="D43" s="43">
        <f t="shared" si="2"/>
        <v>0</v>
      </c>
      <c r="E43" s="43">
        <f t="shared" si="3"/>
        <v>1</v>
      </c>
      <c r="F43" s="44" t="s">
        <v>19</v>
      </c>
    </row>
    <row r="48" spans="2:6" ht="18.5" x14ac:dyDescent="0.45">
      <c r="B48" s="37" t="s">
        <v>2795</v>
      </c>
    </row>
    <row r="50" spans="2:6" x14ac:dyDescent="0.35">
      <c r="B50" s="51" t="s">
        <v>2782</v>
      </c>
    </row>
    <row r="51" spans="2:6" x14ac:dyDescent="0.35">
      <c r="B51" s="39" t="s">
        <v>2</v>
      </c>
      <c r="C51" s="39" t="s">
        <v>2783</v>
      </c>
      <c r="D51" s="39" t="s">
        <v>2784</v>
      </c>
      <c r="E51" s="39" t="s">
        <v>2785</v>
      </c>
      <c r="F51" s="39" t="s">
        <v>2786</v>
      </c>
    </row>
    <row r="52" spans="2:6" x14ac:dyDescent="0.35">
      <c r="B52" s="41" t="s">
        <v>65</v>
      </c>
      <c r="C52" s="42">
        <f>COUNTIFS('Recommendations'!C:C,"CAT I (High)",'Recommendations'!L:L,"=Resolved")</f>
        <v>0</v>
      </c>
      <c r="D52" s="42">
        <f>COUNTIFS('Recommendations'!C:C,"=CAT I (High)",'Recommendations'!L:L,"=Testing")</f>
        <v>0</v>
      </c>
      <c r="E52" s="42">
        <f>COUNTIFS('Recommendations'!C:C,"=CAT I (High)",'Recommendations'!L:L,"=Outstanding")</f>
        <v>30</v>
      </c>
      <c r="F52" s="42">
        <f>SUM(C52:E52)</f>
        <v>30</v>
      </c>
    </row>
    <row r="53" spans="2:6" x14ac:dyDescent="0.35">
      <c r="B53" s="41" t="s">
        <v>15</v>
      </c>
      <c r="C53" s="42">
        <f>COUNTIFS('Recommendations'!C:C,"CAT II (Medium)",'Recommendations'!L:L,"=Resolved")</f>
        <v>0</v>
      </c>
      <c r="D53" s="42">
        <f>COUNTIFS('Recommendations'!C:C,"=CAT II (Medium)",'Recommendations'!L:L,"=Testing")</f>
        <v>0</v>
      </c>
      <c r="E53" s="42">
        <f>COUNTIFS('Recommendations'!C:C,"=CAT II (Medium)",'Recommendations'!L:L,"=Outstanding")</f>
        <v>473</v>
      </c>
      <c r="F53" s="42">
        <f>SUM(C53:E53)</f>
        <v>473</v>
      </c>
    </row>
    <row r="54" spans="2:6" x14ac:dyDescent="0.35">
      <c r="B54" s="41" t="s">
        <v>76</v>
      </c>
      <c r="C54" s="42">
        <f>COUNTIFS('Recommendations'!C:C,"CAT III (Low)",'Recommendations'!L:L,"=Resolved")</f>
        <v>0</v>
      </c>
      <c r="D54" s="42">
        <f>COUNTIFS('Recommendations'!C:C,"=CAT III (Low)",'Recommendations'!L:L,"=Testing")</f>
        <v>0</v>
      </c>
      <c r="E54" s="42">
        <f>COUNTIFS('Recommendations'!C:C,"=CAT III (Low)",'Recommendations'!L:L,"=Outstanding")</f>
        <v>68</v>
      </c>
      <c r="F54" s="42">
        <f>SUM(C54:E54)</f>
        <v>68</v>
      </c>
    </row>
    <row r="56" spans="2:6" x14ac:dyDescent="0.35">
      <c r="B56" s="51" t="s">
        <v>2788</v>
      </c>
    </row>
    <row r="57" spans="2:6" x14ac:dyDescent="0.35">
      <c r="B57" s="52" t="s">
        <v>2</v>
      </c>
      <c r="C57" s="52" t="s">
        <v>2783</v>
      </c>
      <c r="D57" s="52" t="s">
        <v>2784</v>
      </c>
      <c r="E57" s="52" t="s">
        <v>2785</v>
      </c>
      <c r="F57" s="52" t="s">
        <v>19</v>
      </c>
    </row>
    <row r="58" spans="2:6" x14ac:dyDescent="0.35">
      <c r="B58" s="41" t="s">
        <v>65</v>
      </c>
      <c r="C58" s="43">
        <f>IF(F52&gt;0, C52/F52, 0)</f>
        <v>0</v>
      </c>
      <c r="D58" s="43">
        <f>IF(F52&gt;0, D52/F52, 0)</f>
        <v>0</v>
      </c>
      <c r="E58" s="43">
        <f>IF(F52&gt;0, E52/F52, 0)</f>
        <v>1</v>
      </c>
      <c r="F58" s="44" t="s">
        <v>19</v>
      </c>
    </row>
    <row r="59" spans="2:6" x14ac:dyDescent="0.35">
      <c r="B59" s="41" t="s">
        <v>15</v>
      </c>
      <c r="C59" s="43">
        <f>IF(F53&gt;0, C53/F53, 0)</f>
        <v>0</v>
      </c>
      <c r="D59" s="43">
        <f>IF(F53&gt;0, D53/F53, 0)</f>
        <v>0</v>
      </c>
      <c r="E59" s="43">
        <f>IF(F53&gt;0, E53/F53, 0)</f>
        <v>1</v>
      </c>
      <c r="F59" s="44" t="s">
        <v>19</v>
      </c>
    </row>
    <row r="60" spans="2:6" x14ac:dyDescent="0.35">
      <c r="B60" s="41" t="s">
        <v>76</v>
      </c>
      <c r="C60" s="43">
        <f>IF(F54&gt;0, C54/F54, 0)</f>
        <v>0</v>
      </c>
      <c r="D60" s="43">
        <f>IF(F54&gt;0, D54/F54, 0)</f>
        <v>0</v>
      </c>
      <c r="E60" s="43">
        <f>IF(F54&gt;0, E54/F54, 0)</f>
        <v>1</v>
      </c>
      <c r="F60" s="44" t="s">
        <v>19</v>
      </c>
    </row>
    <row r="65" spans="2:6" ht="18.5" x14ac:dyDescent="0.45">
      <c r="B65" s="37" t="s">
        <v>2796</v>
      </c>
    </row>
    <row r="67" spans="2:6" x14ac:dyDescent="0.35">
      <c r="B67" s="51" t="s">
        <v>2782</v>
      </c>
    </row>
    <row r="68" spans="2:6" x14ac:dyDescent="0.35">
      <c r="B68" s="39" t="s">
        <v>3</v>
      </c>
      <c r="C68" s="39" t="s">
        <v>2783</v>
      </c>
      <c r="D68" s="39" t="s">
        <v>2784</v>
      </c>
      <c r="E68" s="39" t="s">
        <v>2785</v>
      </c>
      <c r="F68" s="39" t="s">
        <v>2786</v>
      </c>
    </row>
    <row r="69" spans="2:6" x14ac:dyDescent="0.35">
      <c r="B69" s="41" t="s">
        <v>2797</v>
      </c>
      <c r="C69" s="42">
        <f>COUNTIFS('Recommendations'!D:D,"Must",'Recommendations'!L:L,"=Resolved")</f>
        <v>0</v>
      </c>
      <c r="D69" s="42">
        <f>COUNTIFS('Recommendations'!D:D,"=Must",'Recommendations'!L:L,"=Testing")</f>
        <v>0</v>
      </c>
      <c r="E69" s="42">
        <f>COUNTIFS('Recommendations'!D:D,"=Must",'Recommendations'!L:L,"=Outstanding")</f>
        <v>0</v>
      </c>
      <c r="F69" s="42">
        <f>SUM(C69:E69)</f>
        <v>0</v>
      </c>
    </row>
    <row r="70" spans="2:6" x14ac:dyDescent="0.35">
      <c r="B70" s="41" t="s">
        <v>2798</v>
      </c>
      <c r="C70" s="42">
        <f>COUNTIFS('Recommendations'!D:D,"Should",'Recommendations'!L:L,"=Resolved")</f>
        <v>0</v>
      </c>
      <c r="D70" s="42">
        <f>COUNTIFS('Recommendations'!D:D,"=Should",'Recommendations'!L:L,"=Testing")</f>
        <v>0</v>
      </c>
      <c r="E70" s="42">
        <f>COUNTIFS('Recommendations'!D:D,"=Should",'Recommendations'!L:L,"=Outstanding")</f>
        <v>0</v>
      </c>
      <c r="F70" s="42">
        <f>SUM(C70:E70)</f>
        <v>0</v>
      </c>
    </row>
    <row r="71" spans="2:6" x14ac:dyDescent="0.35">
      <c r="B71" s="41" t="s">
        <v>2799</v>
      </c>
      <c r="C71" s="42">
        <f>COUNTIFS('Recommendations'!D:D,"Could",'Recommendations'!L:L,"=Resolved")</f>
        <v>0</v>
      </c>
      <c r="D71" s="42">
        <f>COUNTIFS('Recommendations'!D:D,"=Could",'Recommendations'!L:L,"=Testing")</f>
        <v>0</v>
      </c>
      <c r="E71" s="42">
        <f>COUNTIFS('Recommendations'!D:D,"=Could",'Recommendations'!L:L,"=Outstanding")</f>
        <v>0</v>
      </c>
      <c r="F71" s="42">
        <f>SUM(C71:E71)</f>
        <v>0</v>
      </c>
    </row>
    <row r="72" spans="2:6" x14ac:dyDescent="0.35">
      <c r="B72" s="41" t="s">
        <v>2800</v>
      </c>
      <c r="C72" s="42">
        <f>COUNTIFS('Recommendations'!D:D,"Won't",'Recommendations'!L:L,"=Resolved")</f>
        <v>0</v>
      </c>
      <c r="D72" s="42">
        <f>COUNTIFS('Recommendations'!D:D,"=Won't",'Recommendations'!L:L,"=Testing")</f>
        <v>0</v>
      </c>
      <c r="E72" s="42">
        <f>COUNTIFS('Recommendations'!D:D,"=Won't",'Recommendations'!L:L,"=Outstanding")</f>
        <v>0</v>
      </c>
      <c r="F72" s="42">
        <f>SUM(C72:E72)</f>
        <v>0</v>
      </c>
    </row>
    <row r="73" spans="2:6" x14ac:dyDescent="0.35">
      <c r="B73" s="41" t="s">
        <v>16</v>
      </c>
      <c r="C73" s="42">
        <f>COUNTIFS('Recommendations'!D:D,"Unassigned",'Recommendations'!L:L,"=Resolved")</f>
        <v>0</v>
      </c>
      <c r="D73" s="42">
        <f>COUNTIFS('Recommendations'!D:D,"=Unassigned",'Recommendations'!L:L,"=Testing")</f>
        <v>0</v>
      </c>
      <c r="E73" s="42">
        <f>COUNTIFS('Recommendations'!D:D,"=Unassigned",'Recommendations'!L:L,"=Outstanding")</f>
        <v>571</v>
      </c>
      <c r="F73" s="42">
        <f>SUM(C73:E73)</f>
        <v>571</v>
      </c>
    </row>
    <row r="75" spans="2:6" x14ac:dyDescent="0.35">
      <c r="B75" s="51" t="s">
        <v>2788</v>
      </c>
    </row>
    <row r="76" spans="2:6" x14ac:dyDescent="0.35">
      <c r="B76" s="52" t="s">
        <v>3</v>
      </c>
      <c r="C76" s="52" t="s">
        <v>2783</v>
      </c>
      <c r="D76" s="52" t="s">
        <v>2784</v>
      </c>
      <c r="E76" s="52" t="s">
        <v>2785</v>
      </c>
      <c r="F76" s="52" t="s">
        <v>19</v>
      </c>
    </row>
    <row r="77" spans="2:6" x14ac:dyDescent="0.35">
      <c r="B77" s="41" t="s">
        <v>2797</v>
      </c>
      <c r="C77" s="43">
        <f>IF(F69&gt;0, C69/F69, 0)</f>
        <v>0</v>
      </c>
      <c r="D77" s="43">
        <f>IF(F69&gt;0, D69/F69, 0)</f>
        <v>0</v>
      </c>
      <c r="E77" s="43">
        <f>IF(F69&gt;0, E69/F69, 0)</f>
        <v>0</v>
      </c>
      <c r="F77" s="44" t="s">
        <v>19</v>
      </c>
    </row>
    <row r="78" spans="2:6" x14ac:dyDescent="0.35">
      <c r="B78" s="41" t="s">
        <v>2798</v>
      </c>
      <c r="C78" s="43">
        <f>IF(F70&gt;0, C70/F70, 0)</f>
        <v>0</v>
      </c>
      <c r="D78" s="43">
        <f>IF(F70&gt;0, D70/F70, 0)</f>
        <v>0</v>
      </c>
      <c r="E78" s="43">
        <f>IF(F70&gt;0, E70/F70, 0)</f>
        <v>0</v>
      </c>
      <c r="F78" s="44" t="s">
        <v>19</v>
      </c>
    </row>
    <row r="79" spans="2:6" x14ac:dyDescent="0.35">
      <c r="B79" s="41" t="s">
        <v>2799</v>
      </c>
      <c r="C79" s="43">
        <f>IF(F71&gt;0, C71/F71, 0)</f>
        <v>0</v>
      </c>
      <c r="D79" s="43">
        <f>IF(F71&gt;0, D71/F71, 0)</f>
        <v>0</v>
      </c>
      <c r="E79" s="43">
        <f>IF(F71&gt;0, E71/F71, 0)</f>
        <v>0</v>
      </c>
      <c r="F79" s="44" t="s">
        <v>19</v>
      </c>
    </row>
    <row r="80" spans="2:6" x14ac:dyDescent="0.35">
      <c r="B80" s="41" t="s">
        <v>2800</v>
      </c>
      <c r="C80" s="43">
        <f>IF(F72&gt;0, C72/F72, 0)</f>
        <v>0</v>
      </c>
      <c r="D80" s="43">
        <f>IF(F72&gt;0, D72/F72, 0)</f>
        <v>0</v>
      </c>
      <c r="E80" s="43">
        <f>IF(F72&gt;0, E72/F72, 0)</f>
        <v>0</v>
      </c>
      <c r="F80" s="44" t="s">
        <v>19</v>
      </c>
    </row>
    <row r="81" spans="2:6" x14ac:dyDescent="0.35">
      <c r="B81" s="41" t="s">
        <v>16</v>
      </c>
      <c r="C81" s="43">
        <f>IF(F73&gt;0, C73/F73, 0)</f>
        <v>0</v>
      </c>
      <c r="D81" s="43">
        <f>IF(F73&gt;0, D73/F73, 0)</f>
        <v>0</v>
      </c>
      <c r="E81" s="43">
        <f>IF(F73&gt;0, E73/F73, 0)</f>
        <v>1</v>
      </c>
      <c r="F81" s="44" t="s">
        <v>19</v>
      </c>
    </row>
    <row r="86" spans="2:6" ht="18.5" x14ac:dyDescent="0.45">
      <c r="B86" s="37" t="s">
        <v>2801</v>
      </c>
    </row>
    <row r="88" spans="2:6" x14ac:dyDescent="0.35">
      <c r="B88" s="51" t="s">
        <v>2782</v>
      </c>
    </row>
    <row r="89" spans="2:6" x14ac:dyDescent="0.35">
      <c r="B89" s="39" t="s">
        <v>2802</v>
      </c>
      <c r="C89" s="39" t="s">
        <v>2783</v>
      </c>
      <c r="D89" s="39" t="s">
        <v>2784</v>
      </c>
      <c r="E89" s="39" t="s">
        <v>2785</v>
      </c>
      <c r="F89" s="39" t="s">
        <v>2786</v>
      </c>
    </row>
    <row r="90" spans="2:6" x14ac:dyDescent="0.35">
      <c r="B90" s="41" t="s">
        <v>2803</v>
      </c>
      <c r="C90" s="42">
        <f>COUNTIFS('Recommendations'!E:E,"Low",'Recommendations'!L:L,"=Resolved")</f>
        <v>0</v>
      </c>
      <c r="D90" s="42">
        <f>COUNTIFS('Recommendations'!E:E,"=Low",'Recommendations'!L:L,"=Testing")</f>
        <v>0</v>
      </c>
      <c r="E90" s="42">
        <f>COUNTIFS('Recommendations'!E:E,"=Low",'Recommendations'!L:L,"=Outstanding")</f>
        <v>0</v>
      </c>
      <c r="F90" s="42">
        <f>SUM(C90:E90)</f>
        <v>0</v>
      </c>
    </row>
    <row r="91" spans="2:6" x14ac:dyDescent="0.35">
      <c r="B91" s="41" t="s">
        <v>2804</v>
      </c>
      <c r="C91" s="42">
        <f>COUNTIFS('Recommendations'!E:E,"Medium",'Recommendations'!L:L,"=Resolved")</f>
        <v>0</v>
      </c>
      <c r="D91" s="42">
        <f>COUNTIFS('Recommendations'!E:E,"=Medium",'Recommendations'!L:L,"=Testing")</f>
        <v>0</v>
      </c>
      <c r="E91" s="42">
        <f>COUNTIFS('Recommendations'!E:E,"=Medium",'Recommendations'!L:L,"=Outstanding")</f>
        <v>0</v>
      </c>
      <c r="F91" s="42">
        <f>SUM(C91:E91)</f>
        <v>0</v>
      </c>
    </row>
    <row r="92" spans="2:6" x14ac:dyDescent="0.35">
      <c r="B92" s="41" t="s">
        <v>2805</v>
      </c>
      <c r="C92" s="42">
        <f>COUNTIFS('Recommendations'!E:E,"High",'Recommendations'!L:L,"=Resolved")</f>
        <v>0</v>
      </c>
      <c r="D92" s="42">
        <f>COUNTIFS('Recommendations'!E:E,"=High",'Recommendations'!L:L,"=Testing")</f>
        <v>0</v>
      </c>
      <c r="E92" s="42">
        <f>COUNTIFS('Recommendations'!E:E,"=High",'Recommendations'!L:L,"=Outstanding")</f>
        <v>0</v>
      </c>
      <c r="F92" s="42">
        <f>SUM(C92:E92)</f>
        <v>0</v>
      </c>
    </row>
    <row r="93" spans="2:6" x14ac:dyDescent="0.35">
      <c r="B93" s="41" t="s">
        <v>17</v>
      </c>
      <c r="C93" s="42">
        <f>COUNTIFS('Recommendations'!E:E,"Unassessed",'Recommendations'!L:L,"=Resolved")</f>
        <v>0</v>
      </c>
      <c r="D93" s="42">
        <f>COUNTIFS('Recommendations'!E:E,"=Unassessed",'Recommendations'!L:L,"=Testing")</f>
        <v>0</v>
      </c>
      <c r="E93" s="42">
        <f>COUNTIFS('Recommendations'!E:E,"=Unassessed",'Recommendations'!L:L,"=Outstanding")</f>
        <v>571</v>
      </c>
      <c r="F93" s="42">
        <f>SUM(C93:E93)</f>
        <v>571</v>
      </c>
    </row>
    <row r="95" spans="2:6" x14ac:dyDescent="0.35">
      <c r="B95" s="51" t="s">
        <v>2788</v>
      </c>
    </row>
    <row r="96" spans="2:6" x14ac:dyDescent="0.35">
      <c r="B96" s="52" t="s">
        <v>2802</v>
      </c>
      <c r="C96" s="52" t="s">
        <v>2783</v>
      </c>
      <c r="D96" s="52" t="s">
        <v>2784</v>
      </c>
      <c r="E96" s="52" t="s">
        <v>2785</v>
      </c>
      <c r="F96" s="52" t="s">
        <v>19</v>
      </c>
    </row>
    <row r="97" spans="2:15" x14ac:dyDescent="0.35">
      <c r="B97" s="41" t="s">
        <v>2803</v>
      </c>
      <c r="C97" s="43">
        <f>IF(F90&gt;0, C90/F90, 0)</f>
        <v>0</v>
      </c>
      <c r="D97" s="43">
        <f>IF(F90&gt;0, D90/F90, 0)</f>
        <v>0</v>
      </c>
      <c r="E97" s="43">
        <f>IF(F90&gt;0, E90/F90, 0)</f>
        <v>0</v>
      </c>
      <c r="F97" s="44" t="s">
        <v>19</v>
      </c>
    </row>
    <row r="98" spans="2:15" x14ac:dyDescent="0.35">
      <c r="B98" s="41" t="s">
        <v>2804</v>
      </c>
      <c r="C98" s="43">
        <f>IF(F91&gt;0, C91/F91, 0)</f>
        <v>0</v>
      </c>
      <c r="D98" s="43">
        <f>IF(F91&gt;0, D91/F91, 0)</f>
        <v>0</v>
      </c>
      <c r="E98" s="43">
        <f>IF(F91&gt;0, E91/F91, 0)</f>
        <v>0</v>
      </c>
      <c r="F98" s="44" t="s">
        <v>19</v>
      </c>
    </row>
    <row r="99" spans="2:15" x14ac:dyDescent="0.35">
      <c r="B99" s="41" t="s">
        <v>2805</v>
      </c>
      <c r="C99" s="43">
        <f>IF(F92&gt;0, C92/F92, 0)</f>
        <v>0</v>
      </c>
      <c r="D99" s="43">
        <f>IF(F92&gt;0, D92/F92, 0)</f>
        <v>0</v>
      </c>
      <c r="E99" s="43">
        <f>IF(F92&gt;0, E92/F92, 0)</f>
        <v>0</v>
      </c>
      <c r="F99" s="44" t="s">
        <v>19</v>
      </c>
    </row>
    <row r="100" spans="2:15" x14ac:dyDescent="0.35">
      <c r="B100" s="41" t="s">
        <v>17</v>
      </c>
      <c r="C100" s="43">
        <f>IF(F93&gt;0, C93/F93, 0)</f>
        <v>0</v>
      </c>
      <c r="D100" s="43">
        <f>IF(F93&gt;0, D93/F93, 0)</f>
        <v>0</v>
      </c>
      <c r="E100" s="43">
        <f>IF(F93&gt;0, E93/F93, 0)</f>
        <v>1</v>
      </c>
      <c r="F100" s="44" t="s">
        <v>19</v>
      </c>
    </row>
    <row r="105" spans="2:15" ht="18.5" x14ac:dyDescent="0.45">
      <c r="B105" s="37" t="s">
        <v>2806</v>
      </c>
      <c r="J105" s="37" t="s">
        <v>2807</v>
      </c>
    </row>
    <row r="106" spans="2:15" x14ac:dyDescent="0.35">
      <c r="B106" s="39" t="s">
        <v>5</v>
      </c>
      <c r="C106" s="84" t="s">
        <v>2808</v>
      </c>
      <c r="D106" s="84"/>
      <c r="E106" s="39" t="s">
        <v>2775</v>
      </c>
      <c r="F106" s="39" t="s">
        <v>2783</v>
      </c>
      <c r="G106" s="84" t="s">
        <v>2809</v>
      </c>
      <c r="H106" s="84"/>
      <c r="J106" s="39" t="s">
        <v>5</v>
      </c>
      <c r="K106" s="39" t="s">
        <v>2797</v>
      </c>
      <c r="L106" s="39" t="s">
        <v>2798</v>
      </c>
      <c r="M106" s="39" t="s">
        <v>2799</v>
      </c>
      <c r="N106" s="39" t="s">
        <v>2800</v>
      </c>
      <c r="O106" s="39" t="s">
        <v>16</v>
      </c>
    </row>
    <row r="107" spans="2:15" x14ac:dyDescent="0.35">
      <c r="B107" s="45" t="s">
        <v>2790</v>
      </c>
      <c r="C107" s="85" t="s">
        <v>19</v>
      </c>
      <c r="D107" s="85"/>
      <c r="E107" s="42">
        <f>COUNTIF('Recommendations'!F:F,"Phase1")-COUNTIFS('Recommendations'!F:F,"Phase1",'Recommendations'!G:G,"Risk Accepted")-COUNTIFS('Recommendations'!F:F,"Phase1",'Recommendations'!G:G,"N/A")</f>
        <v>0</v>
      </c>
      <c r="F107" s="42">
        <f>COUNTIFS('Recommendations'!F:F,"Phase1",'Recommendations'!L:L,"Resolved")</f>
        <v>0</v>
      </c>
      <c r="G107" s="86">
        <f t="shared" ref="G107:G112" si="4">IF(E107&gt;0,F107/E107,0)</f>
        <v>0</v>
      </c>
      <c r="H107" s="86"/>
      <c r="J107" s="45" t="s">
        <v>2790</v>
      </c>
      <c r="K107" s="42">
        <f>COUNTIFS('Recommendations'!F:F,"Phase1",'Recommendations'!D:D,"Must")</f>
        <v>0</v>
      </c>
      <c r="L107" s="42">
        <f>COUNTIFS('Recommendations'!F:F,"Phase1",'Recommendations'!D:D,"Should")</f>
        <v>0</v>
      </c>
      <c r="M107" s="42">
        <f>COUNTIFS('Recommendations'!F:F,"Phase1",'Recommendations'!D:D,"Could")</f>
        <v>0</v>
      </c>
      <c r="N107" s="42">
        <f>COUNTIFS('Recommendations'!F:F,"Phase1",'Recommendations'!D:D,"Won't")</f>
        <v>0</v>
      </c>
      <c r="O107" s="42">
        <f>COUNTIFS('Recommendations'!F:F,"Phase1",'Recommendations'!D:D,"Unassigned")</f>
        <v>0</v>
      </c>
    </row>
    <row r="108" spans="2:15" x14ac:dyDescent="0.35">
      <c r="B108" s="45" t="s">
        <v>2791</v>
      </c>
      <c r="C108" s="85" t="s">
        <v>19</v>
      </c>
      <c r="D108" s="85"/>
      <c r="E108" s="42">
        <f>COUNTIF('Recommendations'!F:F,"Phase2")-COUNTIFS('Recommendations'!F:F,"Phase2",'Recommendations'!G:G,"Risk Accepted")-COUNTIFS('Recommendations'!F:F,"Phase2",'Recommendations'!G:G,"N/A")</f>
        <v>0</v>
      </c>
      <c r="F108" s="42">
        <f>COUNTIFS('Recommendations'!F:F,"Phase2",'Recommendations'!L:L,"Resolved")</f>
        <v>0</v>
      </c>
      <c r="G108" s="86">
        <f t="shared" si="4"/>
        <v>0</v>
      </c>
      <c r="H108" s="86"/>
      <c r="J108" s="45" t="s">
        <v>2791</v>
      </c>
      <c r="K108" s="42">
        <f>COUNTIFS('Recommendations'!F:F,"Phase2",'Recommendations'!D:D,"Must")</f>
        <v>0</v>
      </c>
      <c r="L108" s="42">
        <f>COUNTIFS('Recommendations'!F:F,"Phase2",'Recommendations'!D:D,"Should")</f>
        <v>0</v>
      </c>
      <c r="M108" s="42">
        <f>COUNTIFS('Recommendations'!F:F,"Phase2",'Recommendations'!D:D,"Could")</f>
        <v>0</v>
      </c>
      <c r="N108" s="42">
        <f>COUNTIFS('Recommendations'!F:F,"Phase2",'Recommendations'!D:D,"Won't")</f>
        <v>0</v>
      </c>
      <c r="O108" s="42">
        <f>COUNTIFS('Recommendations'!F:F,"Phase2",'Recommendations'!D:D,"Unassigned")</f>
        <v>0</v>
      </c>
    </row>
    <row r="109" spans="2:15" x14ac:dyDescent="0.35">
      <c r="B109" s="45" t="s">
        <v>2792</v>
      </c>
      <c r="C109" s="85" t="s">
        <v>19</v>
      </c>
      <c r="D109" s="85"/>
      <c r="E109" s="42">
        <f>COUNTIF('Recommendations'!F:F,"Phase3")-COUNTIFS('Recommendations'!F:F,"Phase3",'Recommendations'!G:G,"Risk Accepted")-COUNTIFS('Recommendations'!F:F,"Phase3",'Recommendations'!G:G,"N/A")</f>
        <v>0</v>
      </c>
      <c r="F109" s="42">
        <f>COUNTIFS('Recommendations'!F:F,"Phase3",'Recommendations'!L:L,"Resolved")</f>
        <v>0</v>
      </c>
      <c r="G109" s="86">
        <f t="shared" si="4"/>
        <v>0</v>
      </c>
      <c r="H109" s="86"/>
      <c r="J109" s="45" t="s">
        <v>2792</v>
      </c>
      <c r="K109" s="42">
        <f>COUNTIFS('Recommendations'!F:F,"Phase3",'Recommendations'!D:D,"Must")</f>
        <v>0</v>
      </c>
      <c r="L109" s="42">
        <f>COUNTIFS('Recommendations'!F:F,"Phase3",'Recommendations'!D:D,"Should")</f>
        <v>0</v>
      </c>
      <c r="M109" s="42">
        <f>COUNTIFS('Recommendations'!F:F,"Phase3",'Recommendations'!D:D,"Could")</f>
        <v>0</v>
      </c>
      <c r="N109" s="42">
        <f>COUNTIFS('Recommendations'!F:F,"Phase3",'Recommendations'!D:D,"Won't")</f>
        <v>0</v>
      </c>
      <c r="O109" s="42">
        <f>COUNTIFS('Recommendations'!F:F,"Phase3",'Recommendations'!D:D,"Unassigned")</f>
        <v>0</v>
      </c>
    </row>
    <row r="110" spans="2:15" x14ac:dyDescent="0.35">
      <c r="B110" s="45" t="s">
        <v>2793</v>
      </c>
      <c r="C110" s="85" t="s">
        <v>19</v>
      </c>
      <c r="D110" s="85"/>
      <c r="E110" s="42">
        <f>COUNTIF('Recommendations'!F:F,"Phase4")-COUNTIFS('Recommendations'!F:F,"Phase4",'Recommendations'!G:G,"Risk Accepted")-COUNTIFS('Recommendations'!F:F,"Phase4",'Recommendations'!G:G,"N/A")</f>
        <v>0</v>
      </c>
      <c r="F110" s="42">
        <f>COUNTIFS('Recommendations'!F:F,"Phase4",'Recommendations'!L:L,"Resolved")</f>
        <v>0</v>
      </c>
      <c r="G110" s="86">
        <f t="shared" si="4"/>
        <v>0</v>
      </c>
      <c r="H110" s="86"/>
      <c r="J110" s="45" t="s">
        <v>2793</v>
      </c>
      <c r="K110" s="42">
        <f>COUNTIFS('Recommendations'!F:F,"Phase4",'Recommendations'!D:D,"Must")</f>
        <v>0</v>
      </c>
      <c r="L110" s="42">
        <f>COUNTIFS('Recommendations'!F:F,"Phase4",'Recommendations'!D:D,"Should")</f>
        <v>0</v>
      </c>
      <c r="M110" s="42">
        <f>COUNTIFS('Recommendations'!F:F,"Phase4",'Recommendations'!D:D,"Could")</f>
        <v>0</v>
      </c>
      <c r="N110" s="42">
        <f>COUNTIFS('Recommendations'!F:F,"Phase4",'Recommendations'!D:D,"Won't")</f>
        <v>0</v>
      </c>
      <c r="O110" s="42">
        <f>COUNTIFS('Recommendations'!F:F,"Phase4",'Recommendations'!D:D,"Unassigned")</f>
        <v>0</v>
      </c>
    </row>
    <row r="111" spans="2:15" x14ac:dyDescent="0.35">
      <c r="B111" s="45" t="s">
        <v>2794</v>
      </c>
      <c r="C111" s="85" t="s">
        <v>19</v>
      </c>
      <c r="D111" s="85"/>
      <c r="E111" s="42">
        <f>COUNTIF('Recommendations'!F:F,"Phase5")-COUNTIFS('Recommendations'!F:F,"Phase5",'Recommendations'!G:G,"Risk Accepted")-COUNTIFS('Recommendations'!F:F,"Phase5",'Recommendations'!G:G,"N/A")</f>
        <v>0</v>
      </c>
      <c r="F111" s="42">
        <f>COUNTIFS('Recommendations'!F:F,"Phase5",'Recommendations'!L:L,"Resolved")</f>
        <v>0</v>
      </c>
      <c r="G111" s="86">
        <f t="shared" si="4"/>
        <v>0</v>
      </c>
      <c r="H111" s="86"/>
      <c r="J111" s="45" t="s">
        <v>2794</v>
      </c>
      <c r="K111" s="42">
        <f>COUNTIFS('Recommendations'!F:F,"Phase5",'Recommendations'!D:D,"Must")</f>
        <v>0</v>
      </c>
      <c r="L111" s="42">
        <f>COUNTIFS('Recommendations'!F:F,"Phase5",'Recommendations'!D:D,"Should")</f>
        <v>0</v>
      </c>
      <c r="M111" s="42">
        <f>COUNTIFS('Recommendations'!F:F,"Phase5",'Recommendations'!D:D,"Could")</f>
        <v>0</v>
      </c>
      <c r="N111" s="42">
        <f>COUNTIFS('Recommendations'!F:F,"Phase5",'Recommendations'!D:D,"Won't")</f>
        <v>0</v>
      </c>
      <c r="O111" s="42">
        <f>COUNTIFS('Recommendations'!F:F,"Phase5",'Recommendations'!D:D,"Unassigned")</f>
        <v>0</v>
      </c>
    </row>
    <row r="112" spans="2:15" x14ac:dyDescent="0.35">
      <c r="B112" s="45" t="s">
        <v>18</v>
      </c>
      <c r="C112" s="85" t="s">
        <v>19</v>
      </c>
      <c r="D112" s="85"/>
      <c r="E112" s="42">
        <f>COUNTIF('Recommendations'!F:F,"Pending")-COUNTIFS('Recommendations'!F:F,"Pending",'Recommendations'!G:G,"Risk Accepted")-COUNTIFS('Recommendations'!F:F,"Pending",'Recommendations'!G:G,"N/A")</f>
        <v>571</v>
      </c>
      <c r="F112" s="42">
        <f>COUNTIFS('Recommendations'!F:F,"Pending",'Recommendations'!L:L,"Resolved")</f>
        <v>0</v>
      </c>
      <c r="G112" s="86">
        <f t="shared" si="4"/>
        <v>0</v>
      </c>
      <c r="H112" s="86"/>
      <c r="J112" s="45" t="s">
        <v>18</v>
      </c>
      <c r="K112" s="42">
        <f>COUNTIFS('Recommendations'!F:F,"Pending",'Recommendations'!D:D,"Must")</f>
        <v>0</v>
      </c>
      <c r="L112" s="42">
        <f>COUNTIFS('Recommendations'!F:F,"Pending",'Recommendations'!D:D,"Should")</f>
        <v>0</v>
      </c>
      <c r="M112" s="42">
        <f>COUNTIFS('Recommendations'!F:F,"Pending",'Recommendations'!D:D,"Could")</f>
        <v>0</v>
      </c>
      <c r="N112" s="42">
        <f>COUNTIFS('Recommendations'!F:F,"Pending",'Recommendations'!D:D,"Won't")</f>
        <v>0</v>
      </c>
      <c r="O112" s="42">
        <f>COUNTIFS('Recommendations'!F:F,"Pending",'Recommendations'!D:D,"Unassigned")</f>
        <v>571</v>
      </c>
    </row>
    <row r="119" spans="2:24" ht="21" x14ac:dyDescent="0.5">
      <c r="B119" s="37" t="s">
        <v>2810</v>
      </c>
      <c r="P119" s="54" t="s">
        <v>2811</v>
      </c>
    </row>
    <row r="121" spans="2:24" ht="60" customHeight="1" x14ac:dyDescent="0.35">
      <c r="B121" s="87" t="s">
        <v>2812</v>
      </c>
      <c r="C121" s="80"/>
      <c r="D121" s="80"/>
      <c r="E121" s="80"/>
      <c r="F121" s="80"/>
      <c r="P121" s="87" t="s">
        <v>2813</v>
      </c>
      <c r="Q121" s="80"/>
      <c r="R121" s="80"/>
      <c r="S121" s="80"/>
      <c r="T121" s="80"/>
      <c r="U121" s="80"/>
      <c r="V121" s="80"/>
      <c r="W121" s="80"/>
    </row>
    <row r="123" spans="2:24" ht="30" customHeight="1" x14ac:dyDescent="0.35">
      <c r="P123" s="55" t="s">
        <v>2814</v>
      </c>
      <c r="Q123" s="56">
        <f>C16</f>
        <v>0</v>
      </c>
      <c r="R123" s="57"/>
      <c r="S123" s="56">
        <f>C69</f>
        <v>0</v>
      </c>
      <c r="T123" s="57"/>
      <c r="U123" s="56">
        <f>C70</f>
        <v>0</v>
      </c>
      <c r="V123" s="57"/>
      <c r="W123" s="56">
        <f>C71</f>
        <v>0</v>
      </c>
      <c r="X123" s="57"/>
    </row>
    <row r="124" spans="2:24" ht="35" customHeight="1" x14ac:dyDescent="0.35">
      <c r="P124" s="58" t="s">
        <v>2815</v>
      </c>
      <c r="Q124" s="58" t="s">
        <v>2816</v>
      </c>
      <c r="R124" s="58" t="s">
        <v>2817</v>
      </c>
      <c r="S124" s="58" t="s">
        <v>2818</v>
      </c>
      <c r="T124" s="58" t="s">
        <v>2819</v>
      </c>
      <c r="U124" s="58" t="s">
        <v>2820</v>
      </c>
      <c r="V124" s="58" t="s">
        <v>2821</v>
      </c>
      <c r="W124" s="58" t="s">
        <v>2822</v>
      </c>
      <c r="X124" s="58" t="s">
        <v>2823</v>
      </c>
    </row>
    <row r="125" spans="2:24" x14ac:dyDescent="0.35">
      <c r="O125" s="59" t="s">
        <v>2824</v>
      </c>
      <c r="P125" s="60" t="s">
        <v>2825</v>
      </c>
      <c r="Q125" s="61">
        <v>0</v>
      </c>
      <c r="R125" s="62">
        <f>IF(Dashboard!F16&gt;0, Q125/Dashboard!F16, "")</f>
        <v>0</v>
      </c>
      <c r="S125" s="61">
        <v>0</v>
      </c>
      <c r="T125" s="62" t="str">
        <f>IF(AND(NOT(ISBLANK(S125)),Dashboard!F69&gt;0), S125/Dashboard!F69, "")</f>
        <v/>
      </c>
      <c r="U125" s="61">
        <v>0</v>
      </c>
      <c r="V125" s="62" t="str">
        <f>IF(AND(NOT(ISBLANK(U125)),Dashboard!F70&gt;0), U125/Dashboard!F70, "")</f>
        <v/>
      </c>
      <c r="W125" s="61">
        <v>0</v>
      </c>
      <c r="X125" s="62" t="str">
        <f>IF(AND(NOT(ISBLANK(W125)),Dashboard!F71&gt;0), W125/Dashboard!F71, "")</f>
        <v/>
      </c>
    </row>
    <row r="126" spans="2:24" x14ac:dyDescent="0.35">
      <c r="P126" s="53"/>
      <c r="Q126" s="40"/>
      <c r="R126" s="43" t="str">
        <f>IF(AND(NOT(ISBLANK(Q126)),Dashboard!F16&gt;0), Q126/Dashboard!F16, "")</f>
        <v/>
      </c>
      <c r="S126" s="40"/>
      <c r="T126" s="43" t="str">
        <f>IF(AND(NOT(ISBLANK(S126)),Dashboard!F69&gt;0), S126/Dashboard!F69, "")</f>
        <v/>
      </c>
      <c r="U126" s="40"/>
      <c r="V126" s="43" t="str">
        <f>IF(AND(NOT(ISBLANK(U126)),Dashboard!F70&gt;0), U126/Dashboard!F70, "")</f>
        <v/>
      </c>
      <c r="W126" s="40"/>
      <c r="X126" s="43" t="str">
        <f>IF(AND(NOT(ISBLANK(W126)),Dashboard!F71&gt;0), W126/Dashboard!F71, "")</f>
        <v/>
      </c>
    </row>
    <row r="127" spans="2:24" x14ac:dyDescent="0.35">
      <c r="P127" s="53"/>
      <c r="Q127" s="40"/>
      <c r="R127" s="43" t="str">
        <f>IF(AND(NOT(ISBLANK(Q127)),Dashboard!F16&gt;0), Q127/Dashboard!F16, "")</f>
        <v/>
      </c>
      <c r="S127" s="40"/>
      <c r="T127" s="43" t="str">
        <f>IF(AND(NOT(ISBLANK(S127)),Dashboard!F69&gt;0), S127/Dashboard!F69, "")</f>
        <v/>
      </c>
      <c r="U127" s="40"/>
      <c r="V127" s="43" t="str">
        <f>IF(AND(NOT(ISBLANK(U127)),Dashboard!F70&gt;0), U127/Dashboard!F70, "")</f>
        <v/>
      </c>
      <c r="W127" s="40"/>
      <c r="X127" s="43" t="str">
        <f>IF(AND(NOT(ISBLANK(W127)),Dashboard!F71&gt;0), W127/Dashboard!F71, "")</f>
        <v/>
      </c>
    </row>
    <row r="128" spans="2:24" x14ac:dyDescent="0.35">
      <c r="P128" s="53"/>
      <c r="Q128" s="40"/>
      <c r="R128" s="43" t="str">
        <f>IF(AND(NOT(ISBLANK(Q128)),Dashboard!F16&gt;0), Q128/Dashboard!F16, "")</f>
        <v/>
      </c>
      <c r="S128" s="40"/>
      <c r="T128" s="43" t="str">
        <f>IF(AND(NOT(ISBLANK(S128)),Dashboard!F69&gt;0), S128/Dashboard!F69, "")</f>
        <v/>
      </c>
      <c r="U128" s="40"/>
      <c r="V128" s="43" t="str">
        <f>IF(AND(NOT(ISBLANK(U128)),Dashboard!F70&gt;0), U128/Dashboard!F70, "")</f>
        <v/>
      </c>
      <c r="W128" s="40"/>
      <c r="X128" s="43" t="str">
        <f>IF(AND(NOT(ISBLANK(W128)),Dashboard!F71&gt;0), W128/Dashboard!F71, "")</f>
        <v/>
      </c>
    </row>
    <row r="129" spans="16:24" x14ac:dyDescent="0.35">
      <c r="P129" s="53"/>
      <c r="Q129" s="40"/>
      <c r="R129" s="43" t="str">
        <f>IF(AND(NOT(ISBLANK(Q129)),Dashboard!F16&gt;0), Q129/Dashboard!F16, "")</f>
        <v/>
      </c>
      <c r="S129" s="40"/>
      <c r="T129" s="43" t="str">
        <f>IF(AND(NOT(ISBLANK(S129)),Dashboard!F69&gt;0), S129/Dashboard!F69, "")</f>
        <v/>
      </c>
      <c r="U129" s="40"/>
      <c r="V129" s="43" t="str">
        <f>IF(AND(NOT(ISBLANK(U129)),Dashboard!F70&gt;0), U129/Dashboard!F70, "")</f>
        <v/>
      </c>
      <c r="W129" s="40"/>
      <c r="X129" s="43" t="str">
        <f>IF(AND(NOT(ISBLANK(W129)),Dashboard!F71&gt;0), W129/Dashboard!F71, "")</f>
        <v/>
      </c>
    </row>
    <row r="130" spans="16:24" x14ac:dyDescent="0.35">
      <c r="P130" s="53"/>
      <c r="Q130" s="40"/>
      <c r="R130" s="43" t="str">
        <f>IF(AND(NOT(ISBLANK(Q130)),Dashboard!F16&gt;0), Q130/Dashboard!F16, "")</f>
        <v/>
      </c>
      <c r="S130" s="40"/>
      <c r="T130" s="43" t="str">
        <f>IF(AND(NOT(ISBLANK(S130)),Dashboard!F69&gt;0), S130/Dashboard!F69, "")</f>
        <v/>
      </c>
      <c r="U130" s="40"/>
      <c r="V130" s="43" t="str">
        <f>IF(AND(NOT(ISBLANK(U130)),Dashboard!F70&gt;0), U130/Dashboard!F70, "")</f>
        <v/>
      </c>
      <c r="W130" s="40"/>
      <c r="X130" s="43" t="str">
        <f>IF(AND(NOT(ISBLANK(W130)),Dashboard!F71&gt;0), W130/Dashboard!F71, "")</f>
        <v/>
      </c>
    </row>
    <row r="131" spans="16:24" x14ac:dyDescent="0.35">
      <c r="P131" s="53"/>
      <c r="Q131" s="40"/>
      <c r="R131" s="43" t="str">
        <f>IF(AND(NOT(ISBLANK(Q131)),Dashboard!F16&gt;0), Q131/Dashboard!F16, "")</f>
        <v/>
      </c>
      <c r="S131" s="40"/>
      <c r="T131" s="43" t="str">
        <f>IF(AND(NOT(ISBLANK(S131)),Dashboard!F69&gt;0), S131/Dashboard!F69, "")</f>
        <v/>
      </c>
      <c r="U131" s="40"/>
      <c r="V131" s="43" t="str">
        <f>IF(AND(NOT(ISBLANK(U131)),Dashboard!F70&gt;0), U131/Dashboard!F70, "")</f>
        <v/>
      </c>
      <c r="W131" s="40"/>
      <c r="X131" s="43" t="str">
        <f>IF(AND(NOT(ISBLANK(W131)),Dashboard!F71&gt;0), W131/Dashboard!F71, "")</f>
        <v/>
      </c>
    </row>
    <row r="132" spans="16:24" x14ac:dyDescent="0.35">
      <c r="P132" s="53"/>
      <c r="Q132" s="40"/>
      <c r="R132" s="43" t="str">
        <f>IF(AND(NOT(ISBLANK(Q132)),Dashboard!F16&gt;0), Q132/Dashboard!F16, "")</f>
        <v/>
      </c>
      <c r="S132" s="40"/>
      <c r="T132" s="43" t="str">
        <f>IF(AND(NOT(ISBLANK(S132)),Dashboard!F69&gt;0), S132/Dashboard!F69, "")</f>
        <v/>
      </c>
      <c r="U132" s="40"/>
      <c r="V132" s="43" t="str">
        <f>IF(AND(NOT(ISBLANK(U132)),Dashboard!F70&gt;0), U132/Dashboard!F70, "")</f>
        <v/>
      </c>
      <c r="W132" s="40"/>
      <c r="X132" s="43" t="str">
        <f>IF(AND(NOT(ISBLANK(W132)),Dashboard!F71&gt;0), W132/Dashboard!F71, "")</f>
        <v/>
      </c>
    </row>
    <row r="133" spans="16:24" x14ac:dyDescent="0.35">
      <c r="P133" s="53"/>
      <c r="Q133" s="40"/>
      <c r="R133" s="43" t="str">
        <f>IF(AND(NOT(ISBLANK(Q133)),Dashboard!F16&gt;0), Q133/Dashboard!F16, "")</f>
        <v/>
      </c>
      <c r="S133" s="40"/>
      <c r="T133" s="43" t="str">
        <f>IF(AND(NOT(ISBLANK(S133)),Dashboard!F69&gt;0), S133/Dashboard!F69, "")</f>
        <v/>
      </c>
      <c r="U133" s="40"/>
      <c r="V133" s="43" t="str">
        <f>IF(AND(NOT(ISBLANK(U133)),Dashboard!F70&gt;0), U133/Dashboard!F70, "")</f>
        <v/>
      </c>
      <c r="W133" s="40"/>
      <c r="X133" s="43" t="str">
        <f>IF(AND(NOT(ISBLANK(W133)),Dashboard!F71&gt;0), W133/Dashboard!F71, "")</f>
        <v/>
      </c>
    </row>
    <row r="134" spans="16:24" x14ac:dyDescent="0.35">
      <c r="P134" s="53"/>
      <c r="Q134" s="40"/>
      <c r="R134" s="43" t="str">
        <f>IF(AND(NOT(ISBLANK(Q134)),Dashboard!F16&gt;0), Q134/Dashboard!F16, "")</f>
        <v/>
      </c>
      <c r="S134" s="40"/>
      <c r="T134" s="43" t="str">
        <f>IF(AND(NOT(ISBLANK(S134)),Dashboard!F69&gt;0), S134/Dashboard!F69, "")</f>
        <v/>
      </c>
      <c r="U134" s="40"/>
      <c r="V134" s="43" t="str">
        <f>IF(AND(NOT(ISBLANK(U134)),Dashboard!F70&gt;0), U134/Dashboard!F70, "")</f>
        <v/>
      </c>
      <c r="W134" s="40"/>
      <c r="X134" s="43" t="str">
        <f>IF(AND(NOT(ISBLANK(W134)),Dashboard!F71&gt;0), W134/Dashboard!F71, "")</f>
        <v/>
      </c>
    </row>
    <row r="135" spans="16:24" x14ac:dyDescent="0.35">
      <c r="P135" s="53"/>
      <c r="Q135" s="40"/>
      <c r="R135" s="43" t="str">
        <f>IF(AND(NOT(ISBLANK(Q135)),Dashboard!F16&gt;0), Q135/Dashboard!F16, "")</f>
        <v/>
      </c>
      <c r="S135" s="40"/>
      <c r="T135" s="43" t="str">
        <f>IF(AND(NOT(ISBLANK(S135)),Dashboard!F69&gt;0), S135/Dashboard!F69, "")</f>
        <v/>
      </c>
      <c r="U135" s="40"/>
      <c r="V135" s="43" t="str">
        <f>IF(AND(NOT(ISBLANK(U135)),Dashboard!F70&gt;0), U135/Dashboard!F70, "")</f>
        <v/>
      </c>
      <c r="W135" s="40"/>
      <c r="X135" s="43" t="str">
        <f>IF(AND(NOT(ISBLANK(W135)),Dashboard!F71&gt;0), W135/Dashboard!F71, "")</f>
        <v/>
      </c>
    </row>
    <row r="136" spans="16:24" x14ac:dyDescent="0.35">
      <c r="P136" s="53"/>
      <c r="Q136" s="40"/>
      <c r="R136" s="43" t="str">
        <f>IF(AND(NOT(ISBLANK(Q136)),Dashboard!F16&gt;0), Q136/Dashboard!F16, "")</f>
        <v/>
      </c>
      <c r="S136" s="40"/>
      <c r="T136" s="43" t="str">
        <f>IF(AND(NOT(ISBLANK(S136)),Dashboard!F69&gt;0), S136/Dashboard!F69, "")</f>
        <v/>
      </c>
      <c r="U136" s="40"/>
      <c r="V136" s="43" t="str">
        <f>IF(AND(NOT(ISBLANK(U136)),Dashboard!F70&gt;0), U136/Dashboard!F70, "")</f>
        <v/>
      </c>
      <c r="W136" s="40"/>
      <c r="X136" s="43" t="str">
        <f>IF(AND(NOT(ISBLANK(W136)),Dashboard!F71&gt;0), W136/Dashboard!F71, "")</f>
        <v/>
      </c>
    </row>
    <row r="137" spans="16:24" x14ac:dyDescent="0.35">
      <c r="P137" s="53"/>
      <c r="Q137" s="40"/>
      <c r="R137" s="43" t="str">
        <f>IF(AND(NOT(ISBLANK(Q137)),Dashboard!F16&gt;0), Q137/Dashboard!F16, "")</f>
        <v/>
      </c>
      <c r="S137" s="40"/>
      <c r="T137" s="43" t="str">
        <f>IF(AND(NOT(ISBLANK(S137)),Dashboard!F69&gt;0), S137/Dashboard!F69, "")</f>
        <v/>
      </c>
      <c r="U137" s="40"/>
      <c r="V137" s="43" t="str">
        <f>IF(AND(NOT(ISBLANK(U137)),Dashboard!F70&gt;0), U137/Dashboard!F70, "")</f>
        <v/>
      </c>
      <c r="W137" s="40"/>
      <c r="X137" s="43" t="str">
        <f>IF(AND(NOT(ISBLANK(W137)),Dashboard!F71&gt;0), W137/Dashboard!F71, "")</f>
        <v/>
      </c>
    </row>
    <row r="138" spans="16:24" x14ac:dyDescent="0.35">
      <c r="P138" s="53"/>
      <c r="Q138" s="40"/>
      <c r="R138" s="43" t="str">
        <f>IF(AND(NOT(ISBLANK(Q138)),Dashboard!F16&gt;0), Q138/Dashboard!F16, "")</f>
        <v/>
      </c>
      <c r="S138" s="40"/>
      <c r="T138" s="43" t="str">
        <f>IF(AND(NOT(ISBLANK(S138)),Dashboard!F69&gt;0), S138/Dashboard!F69, "")</f>
        <v/>
      </c>
      <c r="U138" s="40"/>
      <c r="V138" s="43" t="str">
        <f>IF(AND(NOT(ISBLANK(U138)),Dashboard!F70&gt;0), U138/Dashboard!F70, "")</f>
        <v/>
      </c>
      <c r="W138" s="40"/>
      <c r="X138" s="43" t="str">
        <f>IF(AND(NOT(ISBLANK(W138)),Dashboard!F71&gt;0), W138/Dashboard!F71, "")</f>
        <v/>
      </c>
    </row>
    <row r="139" spans="16:24" x14ac:dyDescent="0.35">
      <c r="P139" s="53"/>
      <c r="Q139" s="40"/>
      <c r="R139" s="43" t="str">
        <f>IF(AND(NOT(ISBLANK(Q139)),Dashboard!F16&gt;0), Q139/Dashboard!F16, "")</f>
        <v/>
      </c>
      <c r="S139" s="40"/>
      <c r="T139" s="43" t="str">
        <f>IF(AND(NOT(ISBLANK(S139)),Dashboard!F69&gt;0), S139/Dashboard!F69, "")</f>
        <v/>
      </c>
      <c r="U139" s="40"/>
      <c r="V139" s="43" t="str">
        <f>IF(AND(NOT(ISBLANK(U139)),Dashboard!F70&gt;0), U139/Dashboard!F70, "")</f>
        <v/>
      </c>
      <c r="W139" s="40"/>
      <c r="X139" s="43" t="str">
        <f>IF(AND(NOT(ISBLANK(W139)),Dashboard!F71&gt;0), W139/Dashboard!F71, "")</f>
        <v/>
      </c>
    </row>
    <row r="140" spans="16:24" x14ac:dyDescent="0.35">
      <c r="P140" s="53"/>
      <c r="Q140" s="40"/>
      <c r="R140" s="43" t="str">
        <f>IF(AND(NOT(ISBLANK(Q140)),Dashboard!F16&gt;0), Q140/Dashboard!F16, "")</f>
        <v/>
      </c>
      <c r="S140" s="40"/>
      <c r="T140" s="43" t="str">
        <f>IF(AND(NOT(ISBLANK(S140)),Dashboard!F69&gt;0), S140/Dashboard!F69, "")</f>
        <v/>
      </c>
      <c r="U140" s="40"/>
      <c r="V140" s="43" t="str">
        <f>IF(AND(NOT(ISBLANK(U140)),Dashboard!F70&gt;0), U140/Dashboard!F70, "")</f>
        <v/>
      </c>
      <c r="W140" s="40"/>
      <c r="X140" s="43" t="str">
        <f>IF(AND(NOT(ISBLANK(W140)),Dashboard!F71&gt;0), W140/Dashboard!F71, "")</f>
        <v/>
      </c>
    </row>
    <row r="141" spans="16:24" x14ac:dyDescent="0.35">
      <c r="P141" s="53"/>
      <c r="Q141" s="40"/>
      <c r="R141" s="43" t="str">
        <f>IF(AND(NOT(ISBLANK(Q141)),Dashboard!F16&gt;0), Q141/Dashboard!F16, "")</f>
        <v/>
      </c>
      <c r="S141" s="40"/>
      <c r="T141" s="43" t="str">
        <f>IF(AND(NOT(ISBLANK(S141)),Dashboard!F69&gt;0), S141/Dashboard!F69, "")</f>
        <v/>
      </c>
      <c r="U141" s="40"/>
      <c r="V141" s="43" t="str">
        <f>IF(AND(NOT(ISBLANK(U141)),Dashboard!F70&gt;0), U141/Dashboard!F70, "")</f>
        <v/>
      </c>
      <c r="W141" s="40"/>
      <c r="X141" s="43" t="str">
        <f>IF(AND(NOT(ISBLANK(W141)),Dashboard!F71&gt;0), W141/Dashboard!F71, "")</f>
        <v/>
      </c>
    </row>
    <row r="142" spans="16:24" x14ac:dyDescent="0.35">
      <c r="P142" s="53"/>
      <c r="Q142" s="40"/>
      <c r="R142" s="43" t="str">
        <f>IF(AND(NOT(ISBLANK(Q142)),Dashboard!F16&gt;0), Q142/Dashboard!F16, "")</f>
        <v/>
      </c>
      <c r="S142" s="40"/>
      <c r="T142" s="43" t="str">
        <f>IF(AND(NOT(ISBLANK(S142)),Dashboard!F69&gt;0), S142/Dashboard!F69, "")</f>
        <v/>
      </c>
      <c r="U142" s="40"/>
      <c r="V142" s="43" t="str">
        <f>IF(AND(NOT(ISBLANK(U142)),Dashboard!F70&gt;0), U142/Dashboard!F70, "")</f>
        <v/>
      </c>
      <c r="W142" s="40"/>
      <c r="X142" s="43" t="str">
        <f>IF(AND(NOT(ISBLANK(W142)),Dashboard!F71&gt;0), W142/Dashboard!F71, "")</f>
        <v/>
      </c>
    </row>
    <row r="143" spans="16:24" x14ac:dyDescent="0.35">
      <c r="P143" s="53"/>
      <c r="Q143" s="40"/>
      <c r="R143" s="43" t="str">
        <f>IF(AND(NOT(ISBLANK(Q143)),Dashboard!F16&gt;0), Q143/Dashboard!F16, "")</f>
        <v/>
      </c>
      <c r="S143" s="40"/>
      <c r="T143" s="43" t="str">
        <f>IF(AND(NOT(ISBLANK(S143)),Dashboard!F69&gt;0), S143/Dashboard!F69, "")</f>
        <v/>
      </c>
      <c r="U143" s="40"/>
      <c r="V143" s="43" t="str">
        <f>IF(AND(NOT(ISBLANK(U143)),Dashboard!F70&gt;0), U143/Dashboard!F70, "")</f>
        <v/>
      </c>
      <c r="W143" s="40"/>
      <c r="X143" s="43" t="str">
        <f>IF(AND(NOT(ISBLANK(W143)),Dashboard!F71&gt;0), W143/Dashboard!F71, "")</f>
        <v/>
      </c>
    </row>
    <row r="144" spans="16:24" x14ac:dyDescent="0.35">
      <c r="P144" s="53"/>
      <c r="Q144" s="40"/>
      <c r="R144" s="43" t="str">
        <f>IF(AND(NOT(ISBLANK(Q144)),Dashboard!F16&gt;0), Q144/Dashboard!F16, "")</f>
        <v/>
      </c>
      <c r="S144" s="40"/>
      <c r="T144" s="43" t="str">
        <f>IF(AND(NOT(ISBLANK(S144)),Dashboard!F69&gt;0), S144/Dashboard!F69, "")</f>
        <v/>
      </c>
      <c r="U144" s="40"/>
      <c r="V144" s="43" t="str">
        <f>IF(AND(NOT(ISBLANK(U144)),Dashboard!F70&gt;0), U144/Dashboard!F70, "")</f>
        <v/>
      </c>
      <c r="W144" s="40"/>
      <c r="X144" s="43" t="str">
        <f>IF(AND(NOT(ISBLANK(W144)),Dashboard!F71&gt;0), W144/Dashboard!F71, "")</f>
        <v/>
      </c>
    </row>
    <row r="145" spans="2:24" x14ac:dyDescent="0.35">
      <c r="P145" s="53"/>
      <c r="Q145" s="40"/>
      <c r="R145" s="43" t="str">
        <f>IF(AND(NOT(ISBLANK(Q145)),Dashboard!F16&gt;0), Q145/Dashboard!F16, "")</f>
        <v/>
      </c>
      <c r="S145" s="40"/>
      <c r="T145" s="43" t="str">
        <f>IF(AND(NOT(ISBLANK(S145)),Dashboard!F69&gt;0), S145/Dashboard!F69, "")</f>
        <v/>
      </c>
      <c r="U145" s="40"/>
      <c r="V145" s="43" t="str">
        <f>IF(AND(NOT(ISBLANK(U145)),Dashboard!F70&gt;0), U145/Dashboard!F70, "")</f>
        <v/>
      </c>
      <c r="W145" s="40"/>
      <c r="X145" s="43" t="str">
        <f>IF(AND(NOT(ISBLANK(W145)),Dashboard!F71&gt;0), W145/Dashboard!F71, "")</f>
        <v/>
      </c>
    </row>
    <row r="146" spans="2:24" x14ac:dyDescent="0.35">
      <c r="P146" s="53"/>
      <c r="Q146" s="40"/>
      <c r="R146" s="43" t="str">
        <f>IF(AND(NOT(ISBLANK(Q146)),Dashboard!F16&gt;0), Q146/Dashboard!F16, "")</f>
        <v/>
      </c>
      <c r="S146" s="40"/>
      <c r="T146" s="43" t="str">
        <f>IF(AND(NOT(ISBLANK(S146)),Dashboard!F69&gt;0), S146/Dashboard!F69, "")</f>
        <v/>
      </c>
      <c r="U146" s="40"/>
      <c r="V146" s="43" t="str">
        <f>IF(AND(NOT(ISBLANK(U146)),Dashboard!F70&gt;0), U146/Dashboard!F70, "")</f>
        <v/>
      </c>
      <c r="W146" s="40"/>
      <c r="X146" s="43" t="str">
        <f>IF(AND(NOT(ISBLANK(W146)),Dashboard!F71&gt;0), W146/Dashboard!F71, "")</f>
        <v/>
      </c>
    </row>
    <row r="147" spans="2:24" x14ac:dyDescent="0.35">
      <c r="P147" s="53"/>
      <c r="Q147" s="40"/>
      <c r="R147" s="43" t="str">
        <f>IF(AND(NOT(ISBLANK(Q147)),Dashboard!F16&gt;0), Q147/Dashboard!F16, "")</f>
        <v/>
      </c>
      <c r="S147" s="40"/>
      <c r="T147" s="43" t="str">
        <f>IF(AND(NOT(ISBLANK(S147)),Dashboard!F69&gt;0), S147/Dashboard!F69, "")</f>
        <v/>
      </c>
      <c r="U147" s="40"/>
      <c r="V147" s="43" t="str">
        <f>IF(AND(NOT(ISBLANK(U147)),Dashboard!F70&gt;0), U147/Dashboard!F70, "")</f>
        <v/>
      </c>
      <c r="W147" s="40"/>
      <c r="X147" s="43" t="str">
        <f>IF(AND(NOT(ISBLANK(W147)),Dashboard!F71&gt;0), W147/Dashboard!F71, "")</f>
        <v/>
      </c>
    </row>
    <row r="148" spans="2:24" x14ac:dyDescent="0.35">
      <c r="P148" s="53"/>
      <c r="Q148" s="40"/>
      <c r="R148" s="43" t="str">
        <f>IF(AND(NOT(ISBLANK(Q148)),Dashboard!F16&gt;0), Q148/Dashboard!F16, "")</f>
        <v/>
      </c>
      <c r="S148" s="40"/>
      <c r="T148" s="43" t="str">
        <f>IF(AND(NOT(ISBLANK(S148)),Dashboard!F69&gt;0), S148/Dashboard!F69, "")</f>
        <v/>
      </c>
      <c r="U148" s="40"/>
      <c r="V148" s="43" t="str">
        <f>IF(AND(NOT(ISBLANK(U148)),Dashboard!F70&gt;0), U148/Dashboard!F70, "")</f>
        <v/>
      </c>
      <c r="W148" s="40"/>
      <c r="X148" s="43" t="str">
        <f>IF(AND(NOT(ISBLANK(W148)),Dashboard!F71&gt;0), W148/Dashboard!F71, "")</f>
        <v/>
      </c>
    </row>
    <row r="149" spans="2:24" x14ac:dyDescent="0.35">
      <c r="P149" s="53"/>
      <c r="Q149" s="40"/>
      <c r="R149" s="43" t="str">
        <f>IF(AND(NOT(ISBLANK(Q149)),Dashboard!F16&gt;0), Q149/Dashboard!F16, "")</f>
        <v/>
      </c>
      <c r="S149" s="40"/>
      <c r="T149" s="43" t="str">
        <f>IF(AND(NOT(ISBLANK(S149)),Dashboard!F69&gt;0), S149/Dashboard!F69, "")</f>
        <v/>
      </c>
      <c r="U149" s="40"/>
      <c r="V149" s="43" t="str">
        <f>IF(AND(NOT(ISBLANK(U149)),Dashboard!F70&gt;0), U149/Dashboard!F70, "")</f>
        <v/>
      </c>
      <c r="W149" s="40"/>
      <c r="X149" s="43" t="str">
        <f>IF(AND(NOT(ISBLANK(W149)),Dashboard!F71&gt;0), W149/Dashboard!F71, "")</f>
        <v/>
      </c>
    </row>
    <row r="150" spans="2:24" x14ac:dyDescent="0.35">
      <c r="P150" s="53"/>
      <c r="Q150" s="40"/>
      <c r="R150" s="43" t="str">
        <f>IF(AND(NOT(ISBLANK(Q150)),Dashboard!F16&gt;0), Q150/Dashboard!F16, "")</f>
        <v/>
      </c>
      <c r="S150" s="40"/>
      <c r="T150" s="43" t="str">
        <f>IF(AND(NOT(ISBLANK(S150)),Dashboard!F69&gt;0), S150/Dashboard!F69, "")</f>
        <v/>
      </c>
      <c r="U150" s="40"/>
      <c r="V150" s="43" t="str">
        <f>IF(AND(NOT(ISBLANK(U150)),Dashboard!F70&gt;0), U150/Dashboard!F70, "")</f>
        <v/>
      </c>
      <c r="W150" s="40"/>
      <c r="X150" s="43" t="str">
        <f>IF(AND(NOT(ISBLANK(W150)),Dashboard!F71&gt;0), W150/Dashboard!F71, "")</f>
        <v/>
      </c>
    </row>
    <row r="151" spans="2:24" x14ac:dyDescent="0.35">
      <c r="P151" s="53"/>
      <c r="Q151" s="40"/>
      <c r="R151" s="43" t="str">
        <f>IF(AND(NOT(ISBLANK(Q151)),Dashboard!F16&gt;0), Q151/Dashboard!F16, "")</f>
        <v/>
      </c>
      <c r="S151" s="40"/>
      <c r="T151" s="43" t="str">
        <f>IF(AND(NOT(ISBLANK(S151)),Dashboard!F69&gt;0), S151/Dashboard!F69, "")</f>
        <v/>
      </c>
      <c r="U151" s="40"/>
      <c r="V151" s="43" t="str">
        <f>IF(AND(NOT(ISBLANK(U151)),Dashboard!F70&gt;0), U151/Dashboard!F70, "")</f>
        <v/>
      </c>
      <c r="W151" s="40"/>
      <c r="X151" s="43" t="str">
        <f>IF(AND(NOT(ISBLANK(W151)),Dashboard!F71&gt;0), W151/Dashboard!F71, "")</f>
        <v/>
      </c>
    </row>
    <row r="152" spans="2:24" x14ac:dyDescent="0.35">
      <c r="P152" s="53"/>
      <c r="Q152" s="40"/>
      <c r="R152" s="43" t="str">
        <f>IF(AND(NOT(ISBLANK(Q152)),Dashboard!F16&gt;0), Q152/Dashboard!F16, "")</f>
        <v/>
      </c>
      <c r="S152" s="40"/>
      <c r="T152" s="43" t="str">
        <f>IF(AND(NOT(ISBLANK(S152)),Dashboard!F69&gt;0), S152/Dashboard!F69, "")</f>
        <v/>
      </c>
      <c r="U152" s="40"/>
      <c r="V152" s="43" t="str">
        <f>IF(AND(NOT(ISBLANK(U152)),Dashboard!F70&gt;0), U152/Dashboard!F70, "")</f>
        <v/>
      </c>
      <c r="W152" s="40"/>
      <c r="X152" s="43" t="str">
        <f>IF(AND(NOT(ISBLANK(W152)),Dashboard!F71&gt;0), W152/Dashboard!F71, "")</f>
        <v/>
      </c>
    </row>
    <row r="153" spans="2:24" x14ac:dyDescent="0.35">
      <c r="P153" s="53"/>
      <c r="Q153" s="40"/>
      <c r="R153" s="43" t="str">
        <f>IF(AND(NOT(ISBLANK(Q153)),Dashboard!F16&gt;0), Q153/Dashboard!F16, "")</f>
        <v/>
      </c>
      <c r="S153" s="40"/>
      <c r="T153" s="43" t="str">
        <f>IF(AND(NOT(ISBLANK(S153)),Dashboard!F69&gt;0), S153/Dashboard!F69, "")</f>
        <v/>
      </c>
      <c r="U153" s="40"/>
      <c r="V153" s="43" t="str">
        <f>IF(AND(NOT(ISBLANK(U153)),Dashboard!F70&gt;0), U153/Dashboard!F70, "")</f>
        <v/>
      </c>
      <c r="W153" s="40"/>
      <c r="X153" s="43" t="str">
        <f>IF(AND(NOT(ISBLANK(W153)),Dashboard!F71&gt;0), W153/Dashboard!F71, "")</f>
        <v/>
      </c>
    </row>
    <row r="154" spans="2:24" x14ac:dyDescent="0.35">
      <c r="P154" s="53"/>
      <c r="Q154" s="40"/>
      <c r="R154" s="43" t="str">
        <f>IF(AND(NOT(ISBLANK(Q154)),Dashboard!F16&gt;0), Q154/Dashboard!F16, "")</f>
        <v/>
      </c>
      <c r="S154" s="40"/>
      <c r="T154" s="43" t="str">
        <f>IF(AND(NOT(ISBLANK(S154)),Dashboard!F69&gt;0), S154/Dashboard!F69, "")</f>
        <v/>
      </c>
      <c r="U154" s="40"/>
      <c r="V154" s="43" t="str">
        <f>IF(AND(NOT(ISBLANK(U154)),Dashboard!F70&gt;0), U154/Dashboard!F70, "")</f>
        <v/>
      </c>
      <c r="W154" s="40"/>
      <c r="X154" s="43" t="str">
        <f>IF(AND(NOT(ISBLANK(W154)),Dashboard!F71&gt;0), W154/Dashboard!F71, "")</f>
        <v/>
      </c>
    </row>
    <row r="155" spans="2:24" x14ac:dyDescent="0.35">
      <c r="P155" s="53"/>
      <c r="Q155" s="40"/>
      <c r="R155" s="43" t="str">
        <f>IF(AND(NOT(ISBLANK(Q155)),Dashboard!F16&gt;0), Q155/Dashboard!F16, "")</f>
        <v/>
      </c>
      <c r="S155" s="40"/>
      <c r="T155" s="43" t="str">
        <f>IF(AND(NOT(ISBLANK(S155)),Dashboard!F69&gt;0), S155/Dashboard!F69, "")</f>
        <v/>
      </c>
      <c r="U155" s="40"/>
      <c r="V155" s="43" t="str">
        <f>IF(AND(NOT(ISBLANK(U155)),Dashboard!F70&gt;0), U155/Dashboard!F70, "")</f>
        <v/>
      </c>
      <c r="W155" s="40"/>
      <c r="X155" s="43" t="str">
        <f>IF(AND(NOT(ISBLANK(W155)),Dashboard!F71&gt;0), W155/Dashboard!F71, "")</f>
        <v/>
      </c>
    </row>
    <row r="160" spans="2:24" ht="21" x14ac:dyDescent="0.5">
      <c r="B160" s="37" t="s">
        <v>2826</v>
      </c>
      <c r="P160" s="54" t="s">
        <v>2827</v>
      </c>
    </row>
    <row r="162" spans="2:22" ht="45" customHeight="1" x14ac:dyDescent="0.35">
      <c r="B162" s="87" t="s">
        <v>2828</v>
      </c>
      <c r="C162" s="80"/>
      <c r="D162" s="80"/>
      <c r="E162" s="80"/>
      <c r="F162" s="80"/>
      <c r="P162" s="87" t="s">
        <v>2829</v>
      </c>
      <c r="Q162" s="80"/>
      <c r="R162" s="80"/>
      <c r="S162" s="80"/>
      <c r="T162" s="80"/>
      <c r="U162" s="80"/>
    </row>
    <row r="163" spans="2:22" ht="35" customHeight="1" x14ac:dyDescent="0.35">
      <c r="P163" s="84" t="s">
        <v>2830</v>
      </c>
      <c r="Q163" s="84"/>
      <c r="R163" s="84" t="s">
        <v>2831</v>
      </c>
      <c r="S163" s="84"/>
      <c r="T163" s="84"/>
    </row>
    <row r="164" spans="2:22" ht="30" customHeight="1" x14ac:dyDescent="0.35">
      <c r="P164" s="88">
        <v>0</v>
      </c>
      <c r="Q164" s="89"/>
      <c r="R164" s="90" t="s">
        <v>2832</v>
      </c>
      <c r="S164" s="91"/>
      <c r="T164" s="91"/>
    </row>
    <row r="167" spans="2:22" ht="25" customHeight="1" x14ac:dyDescent="0.35">
      <c r="P167" s="63" t="s">
        <v>2815</v>
      </c>
      <c r="Q167" s="63" t="s">
        <v>2833</v>
      </c>
      <c r="R167" s="63" t="s">
        <v>2834</v>
      </c>
      <c r="S167" s="92" t="s">
        <v>7</v>
      </c>
      <c r="T167" s="92"/>
      <c r="U167" s="92"/>
      <c r="V167" s="80"/>
    </row>
    <row r="168" spans="2:22" ht="20" customHeight="1" x14ac:dyDescent="0.35">
      <c r="P168" s="65"/>
      <c r="Q168" s="66"/>
      <c r="R168" s="67" t="str">
        <f>IF(AND(NOT(ISBLANK(Q168)), Dashboard!$P164&gt;0), Q168/Dashboard!$P164, "")</f>
        <v/>
      </c>
      <c r="S168" s="93"/>
      <c r="T168" s="94"/>
      <c r="U168" s="94"/>
      <c r="V168" s="94"/>
    </row>
    <row r="169" spans="2:22" ht="20" customHeight="1" x14ac:dyDescent="0.35">
      <c r="P169" s="65"/>
      <c r="Q169" s="66"/>
      <c r="R169" s="67" t="str">
        <f>IF(AND(NOT(ISBLANK(Q169)), Dashboard!$P164&gt;0), Q169/Dashboard!$P164, "")</f>
        <v/>
      </c>
      <c r="S169" s="93"/>
      <c r="T169" s="94"/>
      <c r="U169" s="94"/>
      <c r="V169" s="94"/>
    </row>
    <row r="170" spans="2:22" ht="20" customHeight="1" x14ac:dyDescent="0.35">
      <c r="P170" s="65"/>
      <c r="Q170" s="66"/>
      <c r="R170" s="67" t="str">
        <f>IF(AND(NOT(ISBLANK(Q170)), Dashboard!$P164&gt;0), Q170/Dashboard!$P164, "")</f>
        <v/>
      </c>
      <c r="S170" s="93"/>
      <c r="T170" s="94"/>
      <c r="U170" s="94"/>
      <c r="V170" s="94"/>
    </row>
    <row r="171" spans="2:22" ht="20" customHeight="1" x14ac:dyDescent="0.35">
      <c r="P171" s="65"/>
      <c r="Q171" s="66"/>
      <c r="R171" s="67" t="str">
        <f>IF(AND(NOT(ISBLANK(Q171)), Dashboard!$P164&gt;0), Q171/Dashboard!$P164, "")</f>
        <v/>
      </c>
      <c r="S171" s="93"/>
      <c r="T171" s="94"/>
      <c r="U171" s="94"/>
      <c r="V171" s="94"/>
    </row>
    <row r="172" spans="2:22" ht="20" customHeight="1" x14ac:dyDescent="0.35">
      <c r="P172" s="65"/>
      <c r="Q172" s="66"/>
      <c r="R172" s="67" t="str">
        <f>IF(AND(NOT(ISBLANK(Q172)), Dashboard!$P164&gt;0), Q172/Dashboard!$P164, "")</f>
        <v/>
      </c>
      <c r="S172" s="93"/>
      <c r="T172" s="94"/>
      <c r="U172" s="94"/>
      <c r="V172" s="94"/>
    </row>
    <row r="173" spans="2:22" ht="20" customHeight="1" x14ac:dyDescent="0.35">
      <c r="P173" s="65"/>
      <c r="Q173" s="66"/>
      <c r="R173" s="67" t="str">
        <f>IF(AND(NOT(ISBLANK(Q173)), Dashboard!$P164&gt;0), Q173/Dashboard!$P164, "")</f>
        <v/>
      </c>
      <c r="S173" s="93"/>
      <c r="T173" s="94"/>
      <c r="U173" s="94"/>
      <c r="V173" s="94"/>
    </row>
    <row r="174" spans="2:22" ht="20" customHeight="1" x14ac:dyDescent="0.35">
      <c r="P174" s="65"/>
      <c r="Q174" s="66"/>
      <c r="R174" s="67" t="str">
        <f>IF(AND(NOT(ISBLANK(Q174)), Dashboard!$P164&gt;0), Q174/Dashboard!$P164, "")</f>
        <v/>
      </c>
      <c r="S174" s="93"/>
      <c r="T174" s="94"/>
      <c r="U174" s="94"/>
      <c r="V174" s="94"/>
    </row>
    <row r="175" spans="2:22" ht="20" customHeight="1" x14ac:dyDescent="0.35">
      <c r="P175" s="65"/>
      <c r="Q175" s="66"/>
      <c r="R175" s="67" t="str">
        <f>IF(AND(NOT(ISBLANK(Q175)), Dashboard!$P164&gt;0), Q175/Dashboard!$P164, "")</f>
        <v/>
      </c>
      <c r="S175" s="93"/>
      <c r="T175" s="94"/>
      <c r="U175" s="94"/>
      <c r="V175" s="94"/>
    </row>
    <row r="176" spans="2:22" ht="20" customHeight="1" x14ac:dyDescent="0.35">
      <c r="P176" s="65"/>
      <c r="Q176" s="66"/>
      <c r="R176" s="67" t="str">
        <f>IF(AND(NOT(ISBLANK(Q176)), Dashboard!$P164&gt;0), Q176/Dashboard!$P164, "")</f>
        <v/>
      </c>
      <c r="S176" s="93"/>
      <c r="T176" s="94"/>
      <c r="U176" s="94"/>
      <c r="V176" s="94"/>
    </row>
    <row r="177" spans="2:22" ht="20" customHeight="1" x14ac:dyDescent="0.35">
      <c r="P177" s="65"/>
      <c r="Q177" s="66"/>
      <c r="R177" s="67" t="str">
        <f>IF(AND(NOT(ISBLANK(Q177)), Dashboard!$P164&gt;0), Q177/Dashboard!$P164, "")</f>
        <v/>
      </c>
      <c r="S177" s="93"/>
      <c r="T177" s="94"/>
      <c r="U177" s="94"/>
      <c r="V177" s="94"/>
    </row>
    <row r="178" spans="2:22" ht="20" customHeight="1" x14ac:dyDescent="0.35">
      <c r="P178" s="65"/>
      <c r="Q178" s="66"/>
      <c r="R178" s="67" t="str">
        <f>IF(AND(NOT(ISBLANK(Q178)), Dashboard!$P164&gt;0), Q178/Dashboard!$P164, "")</f>
        <v/>
      </c>
      <c r="S178" s="93"/>
      <c r="T178" s="94"/>
      <c r="U178" s="94"/>
      <c r="V178" s="94"/>
    </row>
    <row r="179" spans="2:22" ht="20" customHeight="1" x14ac:dyDescent="0.35">
      <c r="P179" s="65"/>
      <c r="Q179" s="66"/>
      <c r="R179" s="67" t="str">
        <f>IF(AND(NOT(ISBLANK(Q179)), Dashboard!$P164&gt;0), Q179/Dashboard!$P164, "")</f>
        <v/>
      </c>
      <c r="S179" s="93"/>
      <c r="T179" s="94"/>
      <c r="U179" s="94"/>
      <c r="V179" s="94"/>
    </row>
    <row r="180" spans="2:22" ht="20" customHeight="1" x14ac:dyDescent="0.35">
      <c r="P180" s="65"/>
      <c r="Q180" s="66"/>
      <c r="R180" s="67" t="str">
        <f>IF(AND(NOT(ISBLANK(Q180)), Dashboard!$P164&gt;0), Q180/Dashboard!$P164, "")</f>
        <v/>
      </c>
      <c r="S180" s="93"/>
      <c r="T180" s="94"/>
      <c r="U180" s="94"/>
      <c r="V180" s="94"/>
    </row>
    <row r="181" spans="2:22" ht="20" customHeight="1" x14ac:dyDescent="0.35">
      <c r="P181" s="65"/>
      <c r="Q181" s="66"/>
      <c r="R181" s="67" t="str">
        <f>IF(AND(NOT(ISBLANK(Q181)), Dashboard!$P164&gt;0), Q181/Dashboard!$P164, "")</f>
        <v/>
      </c>
      <c r="S181" s="93"/>
      <c r="T181" s="94"/>
      <c r="U181" s="94"/>
      <c r="V181" s="94"/>
    </row>
    <row r="182" spans="2:22" ht="20" customHeight="1" x14ac:dyDescent="0.35">
      <c r="P182" s="65"/>
      <c r="Q182" s="66"/>
      <c r="R182" s="67" t="str">
        <f>IF(AND(NOT(ISBLANK(Q182)), Dashboard!$P164&gt;0), Q182/Dashboard!$P164, "")</f>
        <v/>
      </c>
      <c r="S182" s="93"/>
      <c r="T182" s="94"/>
      <c r="U182" s="94"/>
      <c r="V182" s="94"/>
    </row>
    <row r="183" spans="2:22" ht="20" customHeight="1" x14ac:dyDescent="0.35">
      <c r="P183" s="65"/>
      <c r="Q183" s="66"/>
      <c r="R183" s="67" t="str">
        <f>IF(AND(NOT(ISBLANK(Q183)), Dashboard!$P164&gt;0), Q183/Dashboard!$P164, "")</f>
        <v/>
      </c>
      <c r="S183" s="93"/>
      <c r="T183" s="94"/>
      <c r="U183" s="94"/>
      <c r="V183" s="94"/>
    </row>
    <row r="184" spans="2:22" ht="20" customHeight="1" x14ac:dyDescent="0.35">
      <c r="P184" s="65"/>
      <c r="Q184" s="66"/>
      <c r="R184" s="67" t="str">
        <f>IF(AND(NOT(ISBLANK(Q184)), Dashboard!$P164&gt;0), Q184/Dashboard!$P164, "")</f>
        <v/>
      </c>
      <c r="S184" s="93"/>
      <c r="T184" s="94"/>
      <c r="U184" s="94"/>
      <c r="V184" s="94"/>
    </row>
    <row r="185" spans="2:22" ht="20" customHeight="1" x14ac:dyDescent="0.35">
      <c r="P185" s="65"/>
      <c r="Q185" s="66"/>
      <c r="R185" s="67" t="str">
        <f>IF(AND(NOT(ISBLANK(Q185)), Dashboard!$P164&gt;0), Q185/Dashboard!$P164, "")</f>
        <v/>
      </c>
      <c r="S185" s="93"/>
      <c r="T185" s="94"/>
      <c r="U185" s="94"/>
      <c r="V185" s="94"/>
    </row>
    <row r="186" spans="2:22" ht="20" customHeight="1" x14ac:dyDescent="0.35">
      <c r="P186" s="65"/>
      <c r="Q186" s="66"/>
      <c r="R186" s="67" t="str">
        <f>IF(AND(NOT(ISBLANK(Q186)), Dashboard!$P164&gt;0), Q186/Dashboard!$P164, "")</f>
        <v/>
      </c>
      <c r="S186" s="93"/>
      <c r="T186" s="94"/>
      <c r="U186" s="94"/>
      <c r="V186" s="94"/>
    </row>
    <row r="187" spans="2:22" ht="20" customHeight="1" x14ac:dyDescent="0.35">
      <c r="P187" s="65"/>
      <c r="Q187" s="66"/>
      <c r="R187" s="67" t="str">
        <f>IF(AND(NOT(ISBLANK(Q187)), Dashboard!$P164&gt;0), Q187/Dashboard!$P164, "")</f>
        <v/>
      </c>
      <c r="S187" s="93"/>
      <c r="T187" s="94"/>
      <c r="U187" s="94"/>
      <c r="V187" s="94"/>
    </row>
    <row r="191" spans="2:22" ht="32" customHeight="1" x14ac:dyDescent="0.35">
      <c r="B191" s="78" t="s">
        <v>2711</v>
      </c>
      <c r="C191" s="78"/>
      <c r="D191" s="78"/>
      <c r="E191" s="78"/>
      <c r="F191" s="78"/>
      <c r="G191" s="78"/>
      <c r="H191" s="78"/>
      <c r="I191" s="78"/>
    </row>
  </sheetData>
  <mergeCells count="55">
    <mergeCell ref="B191:I191"/>
    <mergeCell ref="S183:V183"/>
    <mergeCell ref="S184:V184"/>
    <mergeCell ref="S185:V185"/>
    <mergeCell ref="S186:V186"/>
    <mergeCell ref="S187:V187"/>
    <mergeCell ref="S178:V178"/>
    <mergeCell ref="S179:V179"/>
    <mergeCell ref="S180:V180"/>
    <mergeCell ref="S181:V181"/>
    <mergeCell ref="S182:V182"/>
    <mergeCell ref="S173:V173"/>
    <mergeCell ref="S174:V174"/>
    <mergeCell ref="S175:V175"/>
    <mergeCell ref="S176:V176"/>
    <mergeCell ref="S177:V177"/>
    <mergeCell ref="S168:V168"/>
    <mergeCell ref="S169:V169"/>
    <mergeCell ref="S170:V170"/>
    <mergeCell ref="S171:V171"/>
    <mergeCell ref="S172:V172"/>
    <mergeCell ref="P163:Q163"/>
    <mergeCell ref="R163:T163"/>
    <mergeCell ref="P164:Q164"/>
    <mergeCell ref="R164:T164"/>
    <mergeCell ref="S167:V167"/>
    <mergeCell ref="C112:D112"/>
    <mergeCell ref="G112:H112"/>
    <mergeCell ref="B121:F121"/>
    <mergeCell ref="P121:W121"/>
    <mergeCell ref="B162:F162"/>
    <mergeCell ref="P162:U162"/>
    <mergeCell ref="C109:D109"/>
    <mergeCell ref="G109:H109"/>
    <mergeCell ref="C110:D110"/>
    <mergeCell ref="G110:H110"/>
    <mergeCell ref="C111:D111"/>
    <mergeCell ref="G111:H111"/>
    <mergeCell ref="C106:D106"/>
    <mergeCell ref="G106:H106"/>
    <mergeCell ref="C107:D107"/>
    <mergeCell ref="G107:H107"/>
    <mergeCell ref="C108:D108"/>
    <mergeCell ref="G108:H108"/>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07:H112">
    <cfRule type="expression" dxfId="32" priority="4">
      <formula>$G107&gt;=0.8</formula>
    </cfRule>
    <cfRule type="expression" dxfId="31" priority="5">
      <formula>AND($G107&gt;=0.5,$G107&lt;0.8)</formula>
    </cfRule>
    <cfRule type="expression" dxfId="30" priority="6">
      <formula>$G107&lt;0.5</formula>
    </cfRule>
  </conditionalFormatting>
  <conditionalFormatting sqref="K107:K112">
    <cfRule type="cellIs" dxfId="29" priority="7" operator="greaterThan">
      <formula>0</formula>
    </cfRule>
  </conditionalFormatting>
  <conditionalFormatting sqref="L107:L112">
    <cfRule type="cellIs" dxfId="28" priority="8" operator="greaterThan">
      <formula>0</formula>
    </cfRule>
  </conditionalFormatting>
  <conditionalFormatting sqref="M107:M112">
    <cfRule type="cellIs" dxfId="27" priority="9" operator="greaterThan">
      <formula>0</formula>
    </cfRule>
  </conditionalFormatting>
  <conditionalFormatting sqref="N107:N112">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26" xr:uid="{00000000-0002-0000-0100-000000000000}">
      <formula1>0</formula1>
      <formula2>C16</formula2>
    </dataValidation>
    <dataValidation type="whole" allowBlank="1" showErrorMessage="1" errorTitle="Invalid count" error="Value must be between 0 and the current implemented total." sqref="S126" xr:uid="{00000000-0002-0000-0100-000001000000}">
      <formula1>0</formula1>
      <formula2>C69</formula2>
    </dataValidation>
    <dataValidation type="whole" allowBlank="1" showErrorMessage="1" errorTitle="Invalid count" error="Value must be between 0 and the current implemented total." sqref="U126" xr:uid="{00000000-0002-0000-0100-000002000000}">
      <formula1>0</formula1>
      <formula2>C70</formula2>
    </dataValidation>
    <dataValidation type="whole" allowBlank="1" showErrorMessage="1" errorTitle="Invalid count" error="Value must be between 0 and the current implemented total." sqref="W126" xr:uid="{00000000-0002-0000-0100-000003000000}">
      <formula1>0</formula1>
      <formula2>C71</formula2>
    </dataValidation>
    <dataValidation type="whole" allowBlank="1" showErrorMessage="1" errorTitle="Invalid overall count" error="Overall count must be between 0 and the current implemented total." sqref="Q127" xr:uid="{00000000-0002-0000-0100-000004000000}">
      <formula1>0</formula1>
      <formula2>C16</formula2>
    </dataValidation>
    <dataValidation type="whole" allowBlank="1" showErrorMessage="1" errorTitle="Invalid count" error="Value must be between 0 and the current implemented total." sqref="S127" xr:uid="{00000000-0002-0000-0100-000005000000}">
      <formula1>0</formula1>
      <formula2>C69</formula2>
    </dataValidation>
    <dataValidation type="whole" allowBlank="1" showErrorMessage="1" errorTitle="Invalid count" error="Value must be between 0 and the current implemented total." sqref="U127" xr:uid="{00000000-0002-0000-0100-000006000000}">
      <formula1>0</formula1>
      <formula2>C70</formula2>
    </dataValidation>
    <dataValidation type="whole" allowBlank="1" showErrorMessage="1" errorTitle="Invalid count" error="Value must be between 0 and the current implemented total." sqref="W127" xr:uid="{00000000-0002-0000-0100-000007000000}">
      <formula1>0</formula1>
      <formula2>C71</formula2>
    </dataValidation>
    <dataValidation type="whole" allowBlank="1" showErrorMessage="1" errorTitle="Invalid overall count" error="Overall count must be between 0 and the current implemented total." sqref="Q128" xr:uid="{00000000-0002-0000-0100-000008000000}">
      <formula1>0</formula1>
      <formula2>C16</formula2>
    </dataValidation>
    <dataValidation type="whole" allowBlank="1" showErrorMessage="1" errorTitle="Invalid count" error="Value must be between 0 and the current implemented total." sqref="S128" xr:uid="{00000000-0002-0000-0100-000009000000}">
      <formula1>0</formula1>
      <formula2>C69</formula2>
    </dataValidation>
    <dataValidation type="whole" allowBlank="1" showErrorMessage="1" errorTitle="Invalid count" error="Value must be between 0 and the current implemented total." sqref="U128" xr:uid="{00000000-0002-0000-0100-00000A000000}">
      <formula1>0</formula1>
      <formula2>C70</formula2>
    </dataValidation>
    <dataValidation type="whole" allowBlank="1" showErrorMessage="1" errorTitle="Invalid count" error="Value must be between 0 and the current implemented total." sqref="W128" xr:uid="{00000000-0002-0000-0100-00000B000000}">
      <formula1>0</formula1>
      <formula2>C71</formula2>
    </dataValidation>
    <dataValidation type="whole" allowBlank="1" showErrorMessage="1" errorTitle="Invalid overall count" error="Overall count must be between 0 and the current implemented total." sqref="Q129" xr:uid="{00000000-0002-0000-0100-00000C000000}">
      <formula1>0</formula1>
      <formula2>C16</formula2>
    </dataValidation>
    <dataValidation type="whole" allowBlank="1" showErrorMessage="1" errorTitle="Invalid count" error="Value must be between 0 and the current implemented total." sqref="S129" xr:uid="{00000000-0002-0000-0100-00000D000000}">
      <formula1>0</formula1>
      <formula2>C69</formula2>
    </dataValidation>
    <dataValidation type="whole" allowBlank="1" showErrorMessage="1" errorTitle="Invalid count" error="Value must be between 0 and the current implemented total." sqref="U129" xr:uid="{00000000-0002-0000-0100-00000E000000}">
      <formula1>0</formula1>
      <formula2>C70</formula2>
    </dataValidation>
    <dataValidation type="whole" allowBlank="1" showErrorMessage="1" errorTitle="Invalid count" error="Value must be between 0 and the current implemented total." sqref="W129" xr:uid="{00000000-0002-0000-0100-00000F000000}">
      <formula1>0</formula1>
      <formula2>C71</formula2>
    </dataValidation>
    <dataValidation type="whole" allowBlank="1" showErrorMessage="1" errorTitle="Invalid overall count" error="Overall count must be between 0 and the current implemented total." sqref="Q130" xr:uid="{00000000-0002-0000-0100-000010000000}">
      <formula1>0</formula1>
      <formula2>C16</formula2>
    </dataValidation>
    <dataValidation type="whole" allowBlank="1" showErrorMessage="1" errorTitle="Invalid count" error="Value must be between 0 and the current implemented total." sqref="S130" xr:uid="{00000000-0002-0000-0100-000011000000}">
      <formula1>0</formula1>
      <formula2>C69</formula2>
    </dataValidation>
    <dataValidation type="whole" allowBlank="1" showErrorMessage="1" errorTitle="Invalid count" error="Value must be between 0 and the current implemented total." sqref="U130" xr:uid="{00000000-0002-0000-0100-000012000000}">
      <formula1>0</formula1>
      <formula2>C70</formula2>
    </dataValidation>
    <dataValidation type="whole" allowBlank="1" showErrorMessage="1" errorTitle="Invalid count" error="Value must be between 0 and the current implemented total." sqref="W130" xr:uid="{00000000-0002-0000-0100-000013000000}">
      <formula1>0</formula1>
      <formula2>C71</formula2>
    </dataValidation>
    <dataValidation type="whole" allowBlank="1" showErrorMessage="1" errorTitle="Invalid overall count" error="Overall count must be between 0 and the current implemented total." sqref="Q131" xr:uid="{00000000-0002-0000-0100-000014000000}">
      <formula1>0</formula1>
      <formula2>C16</formula2>
    </dataValidation>
    <dataValidation type="whole" allowBlank="1" showErrorMessage="1" errorTitle="Invalid count" error="Value must be between 0 and the current implemented total." sqref="S131" xr:uid="{00000000-0002-0000-0100-000015000000}">
      <formula1>0</formula1>
      <formula2>C69</formula2>
    </dataValidation>
    <dataValidation type="whole" allowBlank="1" showErrorMessage="1" errorTitle="Invalid count" error="Value must be between 0 and the current implemented total." sqref="U131" xr:uid="{00000000-0002-0000-0100-000016000000}">
      <formula1>0</formula1>
      <formula2>C70</formula2>
    </dataValidation>
    <dataValidation type="whole" allowBlank="1" showErrorMessage="1" errorTitle="Invalid count" error="Value must be between 0 and the current implemented total." sqref="W131" xr:uid="{00000000-0002-0000-0100-000017000000}">
      <formula1>0</formula1>
      <formula2>C71</formula2>
    </dataValidation>
    <dataValidation type="whole" allowBlank="1" showErrorMessage="1" errorTitle="Invalid overall count" error="Overall count must be between 0 and the current implemented total." sqref="Q132" xr:uid="{00000000-0002-0000-0100-000018000000}">
      <formula1>0</formula1>
      <formula2>C16</formula2>
    </dataValidation>
    <dataValidation type="whole" allowBlank="1" showErrorMessage="1" errorTitle="Invalid count" error="Value must be between 0 and the current implemented total." sqref="S132" xr:uid="{00000000-0002-0000-0100-000019000000}">
      <formula1>0</formula1>
      <formula2>C69</formula2>
    </dataValidation>
    <dataValidation type="whole" allowBlank="1" showErrorMessage="1" errorTitle="Invalid count" error="Value must be between 0 and the current implemented total." sqref="U132" xr:uid="{00000000-0002-0000-0100-00001A000000}">
      <formula1>0</formula1>
      <formula2>C70</formula2>
    </dataValidation>
    <dataValidation type="whole" allowBlank="1" showErrorMessage="1" errorTitle="Invalid count" error="Value must be between 0 and the current implemented total." sqref="W132" xr:uid="{00000000-0002-0000-0100-00001B000000}">
      <formula1>0</formula1>
      <formula2>C71</formula2>
    </dataValidation>
    <dataValidation type="whole" allowBlank="1" showErrorMessage="1" errorTitle="Invalid overall count" error="Overall count must be between 0 and the current implemented total." sqref="Q133" xr:uid="{00000000-0002-0000-0100-00001C000000}">
      <formula1>0</formula1>
      <formula2>C16</formula2>
    </dataValidation>
    <dataValidation type="whole" allowBlank="1" showErrorMessage="1" errorTitle="Invalid count" error="Value must be between 0 and the current implemented total." sqref="S133" xr:uid="{00000000-0002-0000-0100-00001D000000}">
      <formula1>0</formula1>
      <formula2>C69</formula2>
    </dataValidation>
    <dataValidation type="whole" allowBlank="1" showErrorMessage="1" errorTitle="Invalid count" error="Value must be between 0 and the current implemented total." sqref="U133" xr:uid="{00000000-0002-0000-0100-00001E000000}">
      <formula1>0</formula1>
      <formula2>C70</formula2>
    </dataValidation>
    <dataValidation type="whole" allowBlank="1" showErrorMessage="1" errorTitle="Invalid count" error="Value must be between 0 and the current implemented total." sqref="W133" xr:uid="{00000000-0002-0000-0100-00001F000000}">
      <formula1>0</formula1>
      <formula2>C71</formula2>
    </dataValidation>
    <dataValidation type="whole" allowBlank="1" showErrorMessage="1" errorTitle="Invalid overall count" error="Overall count must be between 0 and the current implemented total." sqref="Q134" xr:uid="{00000000-0002-0000-0100-000020000000}">
      <formula1>0</formula1>
      <formula2>C16</formula2>
    </dataValidation>
    <dataValidation type="whole" allowBlank="1" showErrorMessage="1" errorTitle="Invalid count" error="Value must be between 0 and the current implemented total." sqref="S134" xr:uid="{00000000-0002-0000-0100-000021000000}">
      <formula1>0</formula1>
      <formula2>C69</formula2>
    </dataValidation>
    <dataValidation type="whole" allowBlank="1" showErrorMessage="1" errorTitle="Invalid count" error="Value must be between 0 and the current implemented total." sqref="U134" xr:uid="{00000000-0002-0000-0100-000022000000}">
      <formula1>0</formula1>
      <formula2>C70</formula2>
    </dataValidation>
    <dataValidation type="whole" allowBlank="1" showErrorMessage="1" errorTitle="Invalid count" error="Value must be between 0 and the current implemented total." sqref="W134" xr:uid="{00000000-0002-0000-0100-000023000000}">
      <formula1>0</formula1>
      <formula2>C71</formula2>
    </dataValidation>
    <dataValidation type="whole" allowBlank="1" showErrorMessage="1" errorTitle="Invalid overall count" error="Overall count must be between 0 and the current implemented total." sqref="Q135" xr:uid="{00000000-0002-0000-0100-000024000000}">
      <formula1>0</formula1>
      <formula2>C16</formula2>
    </dataValidation>
    <dataValidation type="whole" allowBlank="1" showErrorMessage="1" errorTitle="Invalid count" error="Value must be between 0 and the current implemented total." sqref="S135" xr:uid="{00000000-0002-0000-0100-000025000000}">
      <formula1>0</formula1>
      <formula2>C69</formula2>
    </dataValidation>
    <dataValidation type="whole" allowBlank="1" showErrorMessage="1" errorTitle="Invalid count" error="Value must be between 0 and the current implemented total." sqref="U135" xr:uid="{00000000-0002-0000-0100-000026000000}">
      <formula1>0</formula1>
      <formula2>C70</formula2>
    </dataValidation>
    <dataValidation type="whole" allowBlank="1" showErrorMessage="1" errorTitle="Invalid count" error="Value must be between 0 and the current implemented total." sqref="W135" xr:uid="{00000000-0002-0000-0100-000027000000}">
      <formula1>0</formula1>
      <formula2>C71</formula2>
    </dataValidation>
    <dataValidation type="whole" allowBlank="1" showErrorMessage="1" errorTitle="Invalid overall count" error="Overall count must be between 0 and the current implemented total." sqref="Q136" xr:uid="{00000000-0002-0000-0100-000028000000}">
      <formula1>0</formula1>
      <formula2>C16</formula2>
    </dataValidation>
    <dataValidation type="whole" allowBlank="1" showErrorMessage="1" errorTitle="Invalid count" error="Value must be between 0 and the current implemented total." sqref="S136" xr:uid="{00000000-0002-0000-0100-000029000000}">
      <formula1>0</formula1>
      <formula2>C69</formula2>
    </dataValidation>
    <dataValidation type="whole" allowBlank="1" showErrorMessage="1" errorTitle="Invalid count" error="Value must be between 0 and the current implemented total." sqref="U136" xr:uid="{00000000-0002-0000-0100-00002A000000}">
      <formula1>0</formula1>
      <formula2>C70</formula2>
    </dataValidation>
    <dataValidation type="whole" allowBlank="1" showErrorMessage="1" errorTitle="Invalid count" error="Value must be between 0 and the current implemented total." sqref="W136" xr:uid="{00000000-0002-0000-0100-00002B000000}">
      <formula1>0</formula1>
      <formula2>C71</formula2>
    </dataValidation>
    <dataValidation type="whole" allowBlank="1" showErrorMessage="1" errorTitle="Invalid overall count" error="Overall count must be between 0 and the current implemented total." sqref="Q137" xr:uid="{00000000-0002-0000-0100-00002C000000}">
      <formula1>0</formula1>
      <formula2>C16</formula2>
    </dataValidation>
    <dataValidation type="whole" allowBlank="1" showErrorMessage="1" errorTitle="Invalid count" error="Value must be between 0 and the current implemented total." sqref="S137" xr:uid="{00000000-0002-0000-0100-00002D000000}">
      <formula1>0</formula1>
      <formula2>C69</formula2>
    </dataValidation>
    <dataValidation type="whole" allowBlank="1" showErrorMessage="1" errorTitle="Invalid count" error="Value must be between 0 and the current implemented total." sqref="U137" xr:uid="{00000000-0002-0000-0100-00002E000000}">
      <formula1>0</formula1>
      <formula2>C70</formula2>
    </dataValidation>
    <dataValidation type="whole" allowBlank="1" showErrorMessage="1" errorTitle="Invalid count" error="Value must be between 0 and the current implemented total." sqref="W137" xr:uid="{00000000-0002-0000-0100-00002F000000}">
      <formula1>0</formula1>
      <formula2>C71</formula2>
    </dataValidation>
    <dataValidation type="whole" allowBlank="1" showErrorMessage="1" errorTitle="Invalid overall count" error="Overall count must be between 0 and the current implemented total." sqref="Q138" xr:uid="{00000000-0002-0000-0100-000030000000}">
      <formula1>0</formula1>
      <formula2>C16</formula2>
    </dataValidation>
    <dataValidation type="whole" allowBlank="1" showErrorMessage="1" errorTitle="Invalid count" error="Value must be between 0 and the current implemented total." sqref="S138" xr:uid="{00000000-0002-0000-0100-000031000000}">
      <formula1>0</formula1>
      <formula2>C69</formula2>
    </dataValidation>
    <dataValidation type="whole" allowBlank="1" showErrorMessage="1" errorTitle="Invalid count" error="Value must be between 0 and the current implemented total." sqref="U138" xr:uid="{00000000-0002-0000-0100-000032000000}">
      <formula1>0</formula1>
      <formula2>C70</formula2>
    </dataValidation>
    <dataValidation type="whole" allowBlank="1" showErrorMessage="1" errorTitle="Invalid count" error="Value must be between 0 and the current implemented total." sqref="W138" xr:uid="{00000000-0002-0000-0100-000033000000}">
      <formula1>0</formula1>
      <formula2>C71</formula2>
    </dataValidation>
    <dataValidation type="whole" allowBlank="1" showErrorMessage="1" errorTitle="Invalid overall count" error="Overall count must be between 0 and the current implemented total." sqref="Q139" xr:uid="{00000000-0002-0000-0100-000034000000}">
      <formula1>0</formula1>
      <formula2>C16</formula2>
    </dataValidation>
    <dataValidation type="whole" allowBlank="1" showErrorMessage="1" errorTitle="Invalid count" error="Value must be between 0 and the current implemented total." sqref="S139" xr:uid="{00000000-0002-0000-0100-000035000000}">
      <formula1>0</formula1>
      <formula2>C69</formula2>
    </dataValidation>
    <dataValidation type="whole" allowBlank="1" showErrorMessage="1" errorTitle="Invalid count" error="Value must be between 0 and the current implemented total." sqref="U139" xr:uid="{00000000-0002-0000-0100-000036000000}">
      <formula1>0</formula1>
      <formula2>C70</formula2>
    </dataValidation>
    <dataValidation type="whole" allowBlank="1" showErrorMessage="1" errorTitle="Invalid count" error="Value must be between 0 and the current implemented total." sqref="W139" xr:uid="{00000000-0002-0000-0100-000037000000}">
      <formula1>0</formula1>
      <formula2>C71</formula2>
    </dataValidation>
    <dataValidation type="whole" allowBlank="1" showErrorMessage="1" errorTitle="Invalid overall count" error="Overall count must be between 0 and the current implemented total." sqref="Q140" xr:uid="{00000000-0002-0000-0100-000038000000}">
      <formula1>0</formula1>
      <formula2>C16</formula2>
    </dataValidation>
    <dataValidation type="whole" allowBlank="1" showErrorMessage="1" errorTitle="Invalid count" error="Value must be between 0 and the current implemented total." sqref="S140" xr:uid="{00000000-0002-0000-0100-000039000000}">
      <formula1>0</formula1>
      <formula2>C69</formula2>
    </dataValidation>
    <dataValidation type="whole" allowBlank="1" showErrorMessage="1" errorTitle="Invalid count" error="Value must be between 0 and the current implemented total." sqref="U140" xr:uid="{00000000-0002-0000-0100-00003A000000}">
      <formula1>0</formula1>
      <formula2>C70</formula2>
    </dataValidation>
    <dataValidation type="whole" allowBlank="1" showErrorMessage="1" errorTitle="Invalid count" error="Value must be between 0 and the current implemented total." sqref="W140" xr:uid="{00000000-0002-0000-0100-00003B000000}">
      <formula1>0</formula1>
      <formula2>C71</formula2>
    </dataValidation>
    <dataValidation type="whole" allowBlank="1" showErrorMessage="1" errorTitle="Invalid overall count" error="Overall count must be between 0 and the current implemented total." sqref="Q141" xr:uid="{00000000-0002-0000-0100-00003C000000}">
      <formula1>0</formula1>
      <formula2>C16</formula2>
    </dataValidation>
    <dataValidation type="whole" allowBlank="1" showErrorMessage="1" errorTitle="Invalid count" error="Value must be between 0 and the current implemented total." sqref="S141" xr:uid="{00000000-0002-0000-0100-00003D000000}">
      <formula1>0</formula1>
      <formula2>C69</formula2>
    </dataValidation>
    <dataValidation type="whole" allowBlank="1" showErrorMessage="1" errorTitle="Invalid count" error="Value must be between 0 and the current implemented total." sqref="U141" xr:uid="{00000000-0002-0000-0100-00003E000000}">
      <formula1>0</formula1>
      <formula2>C70</formula2>
    </dataValidation>
    <dataValidation type="whole" allowBlank="1" showErrorMessage="1" errorTitle="Invalid count" error="Value must be between 0 and the current implemented total." sqref="W141" xr:uid="{00000000-0002-0000-0100-00003F000000}">
      <formula1>0</formula1>
      <formula2>C71</formula2>
    </dataValidation>
    <dataValidation type="whole" allowBlank="1" showErrorMessage="1" errorTitle="Invalid overall count" error="Overall count must be between 0 and the current implemented total." sqref="Q142" xr:uid="{00000000-0002-0000-0100-000040000000}">
      <formula1>0</formula1>
      <formula2>C16</formula2>
    </dataValidation>
    <dataValidation type="whole" allowBlank="1" showErrorMessage="1" errorTitle="Invalid count" error="Value must be between 0 and the current implemented total." sqref="S142" xr:uid="{00000000-0002-0000-0100-000041000000}">
      <formula1>0</formula1>
      <formula2>C69</formula2>
    </dataValidation>
    <dataValidation type="whole" allowBlank="1" showErrorMessage="1" errorTitle="Invalid count" error="Value must be between 0 and the current implemented total." sqref="U142" xr:uid="{00000000-0002-0000-0100-000042000000}">
      <formula1>0</formula1>
      <formula2>C70</formula2>
    </dataValidation>
    <dataValidation type="whole" allowBlank="1" showErrorMessage="1" errorTitle="Invalid count" error="Value must be between 0 and the current implemented total." sqref="W142" xr:uid="{00000000-0002-0000-0100-000043000000}">
      <formula1>0</formula1>
      <formula2>C71</formula2>
    </dataValidation>
    <dataValidation type="whole" allowBlank="1" showErrorMessage="1" errorTitle="Invalid overall count" error="Overall count must be between 0 and the current implemented total." sqref="Q143" xr:uid="{00000000-0002-0000-0100-000044000000}">
      <formula1>0</formula1>
      <formula2>C16</formula2>
    </dataValidation>
    <dataValidation type="whole" allowBlank="1" showErrorMessage="1" errorTitle="Invalid count" error="Value must be between 0 and the current implemented total." sqref="S143" xr:uid="{00000000-0002-0000-0100-000045000000}">
      <formula1>0</formula1>
      <formula2>C69</formula2>
    </dataValidation>
    <dataValidation type="whole" allowBlank="1" showErrorMessage="1" errorTitle="Invalid count" error="Value must be between 0 and the current implemented total." sqref="U143" xr:uid="{00000000-0002-0000-0100-000046000000}">
      <formula1>0</formula1>
      <formula2>C70</formula2>
    </dataValidation>
    <dataValidation type="whole" allowBlank="1" showErrorMessage="1" errorTitle="Invalid count" error="Value must be between 0 and the current implemented total." sqref="W143" xr:uid="{00000000-0002-0000-0100-000047000000}">
      <formula1>0</formula1>
      <formula2>C71</formula2>
    </dataValidation>
    <dataValidation type="whole" allowBlank="1" showErrorMessage="1" errorTitle="Invalid overall count" error="Overall count must be between 0 and the current implemented total." sqref="Q144" xr:uid="{00000000-0002-0000-0100-000048000000}">
      <formula1>0</formula1>
      <formula2>C16</formula2>
    </dataValidation>
    <dataValidation type="whole" allowBlank="1" showErrorMessage="1" errorTitle="Invalid count" error="Value must be between 0 and the current implemented total." sqref="S144" xr:uid="{00000000-0002-0000-0100-000049000000}">
      <formula1>0</formula1>
      <formula2>C69</formula2>
    </dataValidation>
    <dataValidation type="whole" allowBlank="1" showErrorMessage="1" errorTitle="Invalid count" error="Value must be between 0 and the current implemented total." sqref="U144" xr:uid="{00000000-0002-0000-0100-00004A000000}">
      <formula1>0</formula1>
      <formula2>C70</formula2>
    </dataValidation>
    <dataValidation type="whole" allowBlank="1" showErrorMessage="1" errorTitle="Invalid count" error="Value must be between 0 and the current implemented total." sqref="W144" xr:uid="{00000000-0002-0000-0100-00004B000000}">
      <formula1>0</formula1>
      <formula2>C71</formula2>
    </dataValidation>
    <dataValidation type="whole" allowBlank="1" showErrorMessage="1" errorTitle="Invalid overall count" error="Overall count must be between 0 and the current implemented total." sqref="Q145" xr:uid="{00000000-0002-0000-0100-00004C000000}">
      <formula1>0</formula1>
      <formula2>C16</formula2>
    </dataValidation>
    <dataValidation type="whole" allowBlank="1" showErrorMessage="1" errorTitle="Invalid count" error="Value must be between 0 and the current implemented total." sqref="S145" xr:uid="{00000000-0002-0000-0100-00004D000000}">
      <formula1>0</formula1>
      <formula2>C69</formula2>
    </dataValidation>
    <dataValidation type="whole" allowBlank="1" showErrorMessage="1" errorTitle="Invalid count" error="Value must be between 0 and the current implemented total." sqref="U145" xr:uid="{00000000-0002-0000-0100-00004E000000}">
      <formula1>0</formula1>
      <formula2>C70</formula2>
    </dataValidation>
    <dataValidation type="whole" allowBlank="1" showErrorMessage="1" errorTitle="Invalid count" error="Value must be between 0 and the current implemented total." sqref="W145" xr:uid="{00000000-0002-0000-0100-00004F000000}">
      <formula1>0</formula1>
      <formula2>C71</formula2>
    </dataValidation>
    <dataValidation type="whole" allowBlank="1" showErrorMessage="1" errorTitle="Invalid overall count" error="Overall count must be between 0 and the current implemented total." sqref="Q146" xr:uid="{00000000-0002-0000-0100-000050000000}">
      <formula1>0</formula1>
      <formula2>C16</formula2>
    </dataValidation>
    <dataValidation type="whole" allowBlank="1" showErrorMessage="1" errorTitle="Invalid count" error="Value must be between 0 and the current implemented total." sqref="S146" xr:uid="{00000000-0002-0000-0100-000051000000}">
      <formula1>0</formula1>
      <formula2>C69</formula2>
    </dataValidation>
    <dataValidation type="whole" allowBlank="1" showErrorMessage="1" errorTitle="Invalid count" error="Value must be between 0 and the current implemented total." sqref="U146" xr:uid="{00000000-0002-0000-0100-000052000000}">
      <formula1>0</formula1>
      <formula2>C70</formula2>
    </dataValidation>
    <dataValidation type="whole" allowBlank="1" showErrorMessage="1" errorTitle="Invalid count" error="Value must be between 0 and the current implemented total." sqref="W146" xr:uid="{00000000-0002-0000-0100-000053000000}">
      <formula1>0</formula1>
      <formula2>C71</formula2>
    </dataValidation>
    <dataValidation type="whole" allowBlank="1" showErrorMessage="1" errorTitle="Invalid overall count" error="Overall count must be between 0 and the current implemented total." sqref="Q147" xr:uid="{00000000-0002-0000-0100-000054000000}">
      <formula1>0</formula1>
      <formula2>C16</formula2>
    </dataValidation>
    <dataValidation type="whole" allowBlank="1" showErrorMessage="1" errorTitle="Invalid count" error="Value must be between 0 and the current implemented total." sqref="S147" xr:uid="{00000000-0002-0000-0100-000055000000}">
      <formula1>0</formula1>
      <formula2>C69</formula2>
    </dataValidation>
    <dataValidation type="whole" allowBlank="1" showErrorMessage="1" errorTitle="Invalid count" error="Value must be between 0 and the current implemented total." sqref="U147" xr:uid="{00000000-0002-0000-0100-000056000000}">
      <formula1>0</formula1>
      <formula2>C70</formula2>
    </dataValidation>
    <dataValidation type="whole" allowBlank="1" showErrorMessage="1" errorTitle="Invalid count" error="Value must be between 0 and the current implemented total." sqref="W147" xr:uid="{00000000-0002-0000-0100-000057000000}">
      <formula1>0</formula1>
      <formula2>C71</formula2>
    </dataValidation>
    <dataValidation type="whole" allowBlank="1" showErrorMessage="1" errorTitle="Invalid overall count" error="Overall count must be between 0 and the current implemented total." sqref="Q148" xr:uid="{00000000-0002-0000-0100-000058000000}">
      <formula1>0</formula1>
      <formula2>C16</formula2>
    </dataValidation>
    <dataValidation type="whole" allowBlank="1" showErrorMessage="1" errorTitle="Invalid count" error="Value must be between 0 and the current implemented total." sqref="S148" xr:uid="{00000000-0002-0000-0100-000059000000}">
      <formula1>0</formula1>
      <formula2>C69</formula2>
    </dataValidation>
    <dataValidation type="whole" allowBlank="1" showErrorMessage="1" errorTitle="Invalid count" error="Value must be between 0 and the current implemented total." sqref="U148" xr:uid="{00000000-0002-0000-0100-00005A000000}">
      <formula1>0</formula1>
      <formula2>C70</formula2>
    </dataValidation>
    <dataValidation type="whole" allowBlank="1" showErrorMessage="1" errorTitle="Invalid count" error="Value must be between 0 and the current implemented total." sqref="W148" xr:uid="{00000000-0002-0000-0100-00005B000000}">
      <formula1>0</formula1>
      <formula2>C71</formula2>
    </dataValidation>
    <dataValidation type="whole" allowBlank="1" showErrorMessage="1" errorTitle="Invalid overall count" error="Overall count must be between 0 and the current implemented total." sqref="Q149" xr:uid="{00000000-0002-0000-0100-00005C000000}">
      <formula1>0</formula1>
      <formula2>C16</formula2>
    </dataValidation>
    <dataValidation type="whole" allowBlank="1" showErrorMessage="1" errorTitle="Invalid count" error="Value must be between 0 and the current implemented total." sqref="S149" xr:uid="{00000000-0002-0000-0100-00005D000000}">
      <formula1>0</formula1>
      <formula2>C69</formula2>
    </dataValidation>
    <dataValidation type="whole" allowBlank="1" showErrorMessage="1" errorTitle="Invalid count" error="Value must be between 0 and the current implemented total." sqref="U149" xr:uid="{00000000-0002-0000-0100-00005E000000}">
      <formula1>0</formula1>
      <formula2>C70</formula2>
    </dataValidation>
    <dataValidation type="whole" allowBlank="1" showErrorMessage="1" errorTitle="Invalid count" error="Value must be between 0 and the current implemented total." sqref="W149" xr:uid="{00000000-0002-0000-0100-00005F000000}">
      <formula1>0</formula1>
      <formula2>C71</formula2>
    </dataValidation>
    <dataValidation type="whole" allowBlank="1" showErrorMessage="1" errorTitle="Invalid overall count" error="Overall count must be between 0 and the current implemented total." sqref="Q150" xr:uid="{00000000-0002-0000-0100-000060000000}">
      <formula1>0</formula1>
      <formula2>C16</formula2>
    </dataValidation>
    <dataValidation type="whole" allowBlank="1" showErrorMessage="1" errorTitle="Invalid count" error="Value must be between 0 and the current implemented total." sqref="S150" xr:uid="{00000000-0002-0000-0100-000061000000}">
      <formula1>0</formula1>
      <formula2>C69</formula2>
    </dataValidation>
    <dataValidation type="whole" allowBlank="1" showErrorMessage="1" errorTitle="Invalid count" error="Value must be between 0 and the current implemented total." sqref="U150" xr:uid="{00000000-0002-0000-0100-000062000000}">
      <formula1>0</formula1>
      <formula2>C70</formula2>
    </dataValidation>
    <dataValidation type="whole" allowBlank="1" showErrorMessage="1" errorTitle="Invalid count" error="Value must be between 0 and the current implemented total." sqref="W150" xr:uid="{00000000-0002-0000-0100-000063000000}">
      <formula1>0</formula1>
      <formula2>C71</formula2>
    </dataValidation>
    <dataValidation type="whole" allowBlank="1" showErrorMessage="1" errorTitle="Invalid overall count" error="Overall count must be between 0 and the current implemented total." sqref="Q151" xr:uid="{00000000-0002-0000-0100-000064000000}">
      <formula1>0</formula1>
      <formula2>C16</formula2>
    </dataValidation>
    <dataValidation type="whole" allowBlank="1" showErrorMessage="1" errorTitle="Invalid count" error="Value must be between 0 and the current implemented total." sqref="S151" xr:uid="{00000000-0002-0000-0100-000065000000}">
      <formula1>0</formula1>
      <formula2>C69</formula2>
    </dataValidation>
    <dataValidation type="whole" allowBlank="1" showErrorMessage="1" errorTitle="Invalid count" error="Value must be between 0 and the current implemented total." sqref="U151" xr:uid="{00000000-0002-0000-0100-000066000000}">
      <formula1>0</formula1>
      <formula2>C70</formula2>
    </dataValidation>
    <dataValidation type="whole" allowBlank="1" showErrorMessage="1" errorTitle="Invalid count" error="Value must be between 0 and the current implemented total." sqref="W151" xr:uid="{00000000-0002-0000-0100-000067000000}">
      <formula1>0</formula1>
      <formula2>C71</formula2>
    </dataValidation>
    <dataValidation type="whole" allowBlank="1" showErrorMessage="1" errorTitle="Invalid overall count" error="Overall count must be between 0 and the current implemented total." sqref="Q152" xr:uid="{00000000-0002-0000-0100-000068000000}">
      <formula1>0</formula1>
      <formula2>C16</formula2>
    </dataValidation>
    <dataValidation type="whole" allowBlank="1" showErrorMessage="1" errorTitle="Invalid count" error="Value must be between 0 and the current implemented total." sqref="S152" xr:uid="{00000000-0002-0000-0100-000069000000}">
      <formula1>0</formula1>
      <formula2>C69</formula2>
    </dataValidation>
    <dataValidation type="whole" allowBlank="1" showErrorMessage="1" errorTitle="Invalid count" error="Value must be between 0 and the current implemented total." sqref="U152" xr:uid="{00000000-0002-0000-0100-00006A000000}">
      <formula1>0</formula1>
      <formula2>C70</formula2>
    </dataValidation>
    <dataValidation type="whole" allowBlank="1" showErrorMessage="1" errorTitle="Invalid count" error="Value must be between 0 and the current implemented total." sqref="W152" xr:uid="{00000000-0002-0000-0100-00006B000000}">
      <formula1>0</formula1>
      <formula2>C71</formula2>
    </dataValidation>
    <dataValidation type="whole" allowBlank="1" showErrorMessage="1" errorTitle="Invalid overall count" error="Overall count must be between 0 and the current implemented total." sqref="Q153" xr:uid="{00000000-0002-0000-0100-00006C000000}">
      <formula1>0</formula1>
      <formula2>C16</formula2>
    </dataValidation>
    <dataValidation type="whole" allowBlank="1" showErrorMessage="1" errorTitle="Invalid count" error="Value must be between 0 and the current implemented total." sqref="S153" xr:uid="{00000000-0002-0000-0100-00006D000000}">
      <formula1>0</formula1>
      <formula2>C69</formula2>
    </dataValidation>
    <dataValidation type="whole" allowBlank="1" showErrorMessage="1" errorTitle="Invalid count" error="Value must be between 0 and the current implemented total." sqref="U153" xr:uid="{00000000-0002-0000-0100-00006E000000}">
      <formula1>0</formula1>
      <formula2>C70</formula2>
    </dataValidation>
    <dataValidation type="whole" allowBlank="1" showErrorMessage="1" errorTitle="Invalid count" error="Value must be between 0 and the current implemented total." sqref="W153" xr:uid="{00000000-0002-0000-0100-00006F000000}">
      <formula1>0</formula1>
      <formula2>C71</formula2>
    </dataValidation>
    <dataValidation type="whole" allowBlank="1" showErrorMessage="1" errorTitle="Invalid overall count" error="Overall count must be between 0 and the current implemented total." sqref="Q154" xr:uid="{00000000-0002-0000-0100-000070000000}">
      <formula1>0</formula1>
      <formula2>C16</formula2>
    </dataValidation>
    <dataValidation type="whole" allowBlank="1" showErrorMessage="1" errorTitle="Invalid count" error="Value must be between 0 and the current implemented total." sqref="S154" xr:uid="{00000000-0002-0000-0100-000071000000}">
      <formula1>0</formula1>
      <formula2>C69</formula2>
    </dataValidation>
    <dataValidation type="whole" allowBlank="1" showErrorMessage="1" errorTitle="Invalid count" error="Value must be between 0 and the current implemented total." sqref="U154" xr:uid="{00000000-0002-0000-0100-000072000000}">
      <formula1>0</formula1>
      <formula2>C70</formula2>
    </dataValidation>
    <dataValidation type="whole" allowBlank="1" showErrorMessage="1" errorTitle="Invalid count" error="Value must be between 0 and the current implemented total." sqref="W154" xr:uid="{00000000-0002-0000-0100-000073000000}">
      <formula1>0</formula1>
      <formula2>C71</formula2>
    </dataValidation>
    <dataValidation type="whole" allowBlank="1" showErrorMessage="1" errorTitle="Invalid overall count" error="Overall count must be between 0 and the current implemented total." sqref="Q155" xr:uid="{00000000-0002-0000-0100-000074000000}">
      <formula1>0</formula1>
      <formula2>C16</formula2>
    </dataValidation>
    <dataValidation type="whole" allowBlank="1" showErrorMessage="1" errorTitle="Invalid count" error="Value must be between 0 and the current implemented total." sqref="S155" xr:uid="{00000000-0002-0000-0100-000075000000}">
      <formula1>0</formula1>
      <formula2>C69</formula2>
    </dataValidation>
    <dataValidation type="whole" allowBlank="1" showErrorMessage="1" errorTitle="Invalid count" error="Value must be between 0 and the current implemented total." sqref="U155" xr:uid="{00000000-0002-0000-0100-000076000000}">
      <formula1>0</formula1>
      <formula2>C70</formula2>
    </dataValidation>
    <dataValidation type="whole" allowBlank="1" showErrorMessage="1" errorTitle="Invalid count" error="Value must be between 0 and the current implemented total." sqref="W155" xr:uid="{00000000-0002-0000-0100-000077000000}">
      <formula1>0</formula1>
      <formula2>C71</formula2>
    </dataValidation>
    <dataValidation type="whole" allowBlank="1" showErrorMessage="1" errorTitle="Invalid Asset Count" error="Value must be between 0 and the Total Asset Numbers above." sqref="Q168" xr:uid="{00000000-0002-0000-0100-000078000000}">
      <formula1>0</formula1>
      <formula2>$P164</formula2>
    </dataValidation>
    <dataValidation type="whole" allowBlank="1" showErrorMessage="1" errorTitle="Invalid Asset Count" error="Value must be between 0 and the Total Asset Numbers above." sqref="Q169" xr:uid="{00000000-0002-0000-0100-000079000000}">
      <formula1>0</formula1>
      <formula2>$P164</formula2>
    </dataValidation>
    <dataValidation type="whole" allowBlank="1" showErrorMessage="1" errorTitle="Invalid Asset Count" error="Value must be between 0 and the Total Asset Numbers above." sqref="Q170" xr:uid="{00000000-0002-0000-0100-00007A000000}">
      <formula1>0</formula1>
      <formula2>$P164</formula2>
    </dataValidation>
    <dataValidation type="whole" allowBlank="1" showErrorMessage="1" errorTitle="Invalid Asset Count" error="Value must be between 0 and the Total Asset Numbers above." sqref="Q171" xr:uid="{00000000-0002-0000-0100-00007B000000}">
      <formula1>0</formula1>
      <formula2>$P164</formula2>
    </dataValidation>
    <dataValidation type="whole" allowBlank="1" showErrorMessage="1" errorTitle="Invalid Asset Count" error="Value must be between 0 and the Total Asset Numbers above." sqref="Q172" xr:uid="{00000000-0002-0000-0100-00007C000000}">
      <formula1>0</formula1>
      <formula2>$P164</formula2>
    </dataValidation>
    <dataValidation type="whole" allowBlank="1" showErrorMessage="1" errorTitle="Invalid Asset Count" error="Value must be between 0 and the Total Asset Numbers above." sqref="Q173" xr:uid="{00000000-0002-0000-0100-00007D000000}">
      <formula1>0</formula1>
      <formula2>$P164</formula2>
    </dataValidation>
    <dataValidation type="whole" allowBlank="1" showErrorMessage="1" errorTitle="Invalid Asset Count" error="Value must be between 0 and the Total Asset Numbers above." sqref="Q174" xr:uid="{00000000-0002-0000-0100-00007E000000}">
      <formula1>0</formula1>
      <formula2>$P164</formula2>
    </dataValidation>
    <dataValidation type="whole" allowBlank="1" showErrorMessage="1" errorTitle="Invalid Asset Count" error="Value must be between 0 and the Total Asset Numbers above." sqref="Q175" xr:uid="{00000000-0002-0000-0100-00007F000000}">
      <formula1>0</formula1>
      <formula2>$P164</formula2>
    </dataValidation>
    <dataValidation type="whole" allowBlank="1" showErrorMessage="1" errorTitle="Invalid Asset Count" error="Value must be between 0 and the Total Asset Numbers above." sqref="Q176" xr:uid="{00000000-0002-0000-0100-000080000000}">
      <formula1>0</formula1>
      <formula2>$P164</formula2>
    </dataValidation>
    <dataValidation type="whole" allowBlank="1" showErrorMessage="1" errorTitle="Invalid Asset Count" error="Value must be between 0 and the Total Asset Numbers above." sqref="Q177" xr:uid="{00000000-0002-0000-0100-000081000000}">
      <formula1>0</formula1>
      <formula2>$P164</formula2>
    </dataValidation>
    <dataValidation type="whole" allowBlank="1" showErrorMessage="1" errorTitle="Invalid Asset Count" error="Value must be between 0 and the Total Asset Numbers above." sqref="Q178" xr:uid="{00000000-0002-0000-0100-000082000000}">
      <formula1>0</formula1>
      <formula2>$P164</formula2>
    </dataValidation>
    <dataValidation type="whole" allowBlank="1" showErrorMessage="1" errorTitle="Invalid Asset Count" error="Value must be between 0 and the Total Asset Numbers above." sqref="Q179" xr:uid="{00000000-0002-0000-0100-000083000000}">
      <formula1>0</formula1>
      <formula2>$P164</formula2>
    </dataValidation>
    <dataValidation type="whole" allowBlank="1" showErrorMessage="1" errorTitle="Invalid Asset Count" error="Value must be between 0 and the Total Asset Numbers above." sqref="Q180" xr:uid="{00000000-0002-0000-0100-000084000000}">
      <formula1>0</formula1>
      <formula2>$P164</formula2>
    </dataValidation>
    <dataValidation type="whole" allowBlank="1" showErrorMessage="1" errorTitle="Invalid Asset Count" error="Value must be between 0 and the Total Asset Numbers above." sqref="Q181" xr:uid="{00000000-0002-0000-0100-000085000000}">
      <formula1>0</formula1>
      <formula2>$P164</formula2>
    </dataValidation>
    <dataValidation type="whole" allowBlank="1" showErrorMessage="1" errorTitle="Invalid Asset Count" error="Value must be between 0 and the Total Asset Numbers above." sqref="Q182" xr:uid="{00000000-0002-0000-0100-000086000000}">
      <formula1>0</formula1>
      <formula2>$P164</formula2>
    </dataValidation>
    <dataValidation type="whole" allowBlank="1" showErrorMessage="1" errorTitle="Invalid Asset Count" error="Value must be between 0 and the Total Asset Numbers above." sqref="Q183" xr:uid="{00000000-0002-0000-0100-000087000000}">
      <formula1>0</formula1>
      <formula2>$P164</formula2>
    </dataValidation>
    <dataValidation type="whole" allowBlank="1" showErrorMessage="1" errorTitle="Invalid Asset Count" error="Value must be between 0 and the Total Asset Numbers above." sqref="Q184" xr:uid="{00000000-0002-0000-0100-000088000000}">
      <formula1>0</formula1>
      <formula2>$P164</formula2>
    </dataValidation>
    <dataValidation type="whole" allowBlank="1" showErrorMessage="1" errorTitle="Invalid Asset Count" error="Value must be between 0 and the Total Asset Numbers above." sqref="Q185" xr:uid="{00000000-0002-0000-0100-000089000000}">
      <formula1>0</formula1>
      <formula2>$P164</formula2>
    </dataValidation>
    <dataValidation type="whole" allowBlank="1" showErrorMessage="1" errorTitle="Invalid Asset Count" error="Value must be between 0 and the Total Asset Numbers above." sqref="Q186" xr:uid="{00000000-0002-0000-0100-00008A000000}">
      <formula1>0</formula1>
      <formula2>$P164</formula2>
    </dataValidation>
    <dataValidation type="whole" allowBlank="1" showErrorMessage="1" errorTitle="Invalid Asset Count" error="Value must be between 0 and the Total Asset Numbers above." sqref="Q187" xr:uid="{00000000-0002-0000-0100-00008B000000}">
      <formula1>0</formula1>
      <formula2>$P164</formula2>
    </dataValidation>
  </dataValidations>
  <hyperlinks>
    <hyperlink ref="B191"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576"/>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256" si="0">IF(OR(G2="Implemented",G2="Compensated"),"Resolved",IF(OR(G2="Risk Accepted",G2="N/A"),"Excluded",IF(G2="Testing","Testing","Outstanding")))</f>
        <v>Outstanding</v>
      </c>
      <c r="M2" s="11" t="s">
        <v>19</v>
      </c>
    </row>
    <row r="3" spans="1:13" ht="60" customHeight="1" x14ac:dyDescent="0.35">
      <c r="A3" s="9" t="s">
        <v>23</v>
      </c>
      <c r="B3" s="1" t="s">
        <v>24</v>
      </c>
      <c r="C3" s="2" t="s">
        <v>15</v>
      </c>
      <c r="D3" s="3" t="s">
        <v>16</v>
      </c>
      <c r="E3" s="3" t="s">
        <v>17</v>
      </c>
      <c r="F3" s="3" t="s">
        <v>18</v>
      </c>
      <c r="G3" s="3" t="s">
        <v>19</v>
      </c>
      <c r="H3" s="4" t="s">
        <v>19</v>
      </c>
      <c r="I3" s="1" t="s">
        <v>25</v>
      </c>
      <c r="J3" s="1" t="s">
        <v>26</v>
      </c>
      <c r="K3" s="1" t="s">
        <v>27</v>
      </c>
      <c r="L3" s="3" t="str">
        <f t="shared" si="0"/>
        <v>Outstanding</v>
      </c>
      <c r="M3" s="11" t="s">
        <v>19</v>
      </c>
    </row>
    <row r="4" spans="1:13" ht="60" customHeight="1" x14ac:dyDescent="0.35">
      <c r="A4" s="9" t="s">
        <v>28</v>
      </c>
      <c r="B4" s="1" t="s">
        <v>29</v>
      </c>
      <c r="C4" s="2" t="s">
        <v>15</v>
      </c>
      <c r="D4" s="3" t="s">
        <v>16</v>
      </c>
      <c r="E4" s="3" t="s">
        <v>17</v>
      </c>
      <c r="F4" s="3" t="s">
        <v>18</v>
      </c>
      <c r="G4" s="3" t="s">
        <v>19</v>
      </c>
      <c r="H4" s="4" t="s">
        <v>19</v>
      </c>
      <c r="I4" s="1" t="s">
        <v>30</v>
      </c>
      <c r="J4" s="1" t="s">
        <v>31</v>
      </c>
      <c r="K4" s="1" t="s">
        <v>32</v>
      </c>
      <c r="L4" s="3" t="str">
        <f t="shared" si="0"/>
        <v>Outstanding</v>
      </c>
      <c r="M4" s="11" t="s">
        <v>19</v>
      </c>
    </row>
    <row r="5" spans="1:13" ht="60" customHeight="1" x14ac:dyDescent="0.35">
      <c r="A5" s="9" t="s">
        <v>33</v>
      </c>
      <c r="B5" s="1" t="s">
        <v>34</v>
      </c>
      <c r="C5" s="2" t="s">
        <v>15</v>
      </c>
      <c r="D5" s="3" t="s">
        <v>16</v>
      </c>
      <c r="E5" s="3" t="s">
        <v>17</v>
      </c>
      <c r="F5" s="3" t="s">
        <v>18</v>
      </c>
      <c r="G5" s="3" t="s">
        <v>19</v>
      </c>
      <c r="H5" s="4" t="s">
        <v>19</v>
      </c>
      <c r="I5" s="1" t="s">
        <v>35</v>
      </c>
      <c r="J5" s="1" t="s">
        <v>36</v>
      </c>
      <c r="K5" s="1" t="s">
        <v>37</v>
      </c>
      <c r="L5" s="3" t="str">
        <f t="shared" si="0"/>
        <v>Outstanding</v>
      </c>
      <c r="M5" s="11" t="s">
        <v>19</v>
      </c>
    </row>
    <row r="6" spans="1:13" ht="60" customHeight="1" x14ac:dyDescent="0.35">
      <c r="A6" s="9" t="s">
        <v>38</v>
      </c>
      <c r="B6" s="1" t="s">
        <v>39</v>
      </c>
      <c r="C6" s="2" t="s">
        <v>15</v>
      </c>
      <c r="D6" s="3" t="s">
        <v>16</v>
      </c>
      <c r="E6" s="3" t="s">
        <v>17</v>
      </c>
      <c r="F6" s="3" t="s">
        <v>18</v>
      </c>
      <c r="G6" s="3" t="s">
        <v>19</v>
      </c>
      <c r="H6" s="4" t="s">
        <v>19</v>
      </c>
      <c r="I6" s="1" t="s">
        <v>40</v>
      </c>
      <c r="J6" s="1" t="s">
        <v>41</v>
      </c>
      <c r="K6" s="1" t="s">
        <v>42</v>
      </c>
      <c r="L6" s="3" t="str">
        <f t="shared" si="0"/>
        <v>Outstanding</v>
      </c>
      <c r="M6" s="11" t="s">
        <v>19</v>
      </c>
    </row>
    <row r="7" spans="1:13" ht="60" customHeight="1" x14ac:dyDescent="0.35">
      <c r="A7" s="9" t="s">
        <v>43</v>
      </c>
      <c r="B7" s="1" t="s">
        <v>44</v>
      </c>
      <c r="C7" s="2" t="s">
        <v>15</v>
      </c>
      <c r="D7" s="3" t="s">
        <v>16</v>
      </c>
      <c r="E7" s="3" t="s">
        <v>17</v>
      </c>
      <c r="F7" s="3" t="s">
        <v>18</v>
      </c>
      <c r="G7" s="3" t="s">
        <v>19</v>
      </c>
      <c r="H7" s="4" t="s">
        <v>19</v>
      </c>
      <c r="I7" s="1" t="s">
        <v>45</v>
      </c>
      <c r="J7" s="1" t="s">
        <v>46</v>
      </c>
      <c r="K7" s="1" t="s">
        <v>47</v>
      </c>
      <c r="L7" s="3" t="str">
        <f t="shared" si="0"/>
        <v>Outstanding</v>
      </c>
      <c r="M7" s="11" t="s">
        <v>19</v>
      </c>
    </row>
    <row r="8" spans="1:13" ht="60" customHeight="1" x14ac:dyDescent="0.35">
      <c r="A8" s="9" t="s">
        <v>48</v>
      </c>
      <c r="B8" s="1" t="s">
        <v>49</v>
      </c>
      <c r="C8" s="2" t="s">
        <v>15</v>
      </c>
      <c r="D8" s="3" t="s">
        <v>16</v>
      </c>
      <c r="E8" s="3" t="s">
        <v>17</v>
      </c>
      <c r="F8" s="3" t="s">
        <v>18</v>
      </c>
      <c r="G8" s="3" t="s">
        <v>19</v>
      </c>
      <c r="H8" s="4" t="s">
        <v>19</v>
      </c>
      <c r="I8" s="1" t="s">
        <v>50</v>
      </c>
      <c r="J8" s="1" t="s">
        <v>51</v>
      </c>
      <c r="K8" s="1" t="s">
        <v>52</v>
      </c>
      <c r="L8" s="3" t="str">
        <f t="shared" si="0"/>
        <v>Outstanding</v>
      </c>
      <c r="M8" s="11" t="s">
        <v>19</v>
      </c>
    </row>
    <row r="9" spans="1:13" ht="60" customHeight="1" x14ac:dyDescent="0.35">
      <c r="A9" s="9" t="s">
        <v>53</v>
      </c>
      <c r="B9" s="1" t="s">
        <v>54</v>
      </c>
      <c r="C9" s="2" t="s">
        <v>15</v>
      </c>
      <c r="D9" s="3" t="s">
        <v>16</v>
      </c>
      <c r="E9" s="3" t="s">
        <v>17</v>
      </c>
      <c r="F9" s="3" t="s">
        <v>18</v>
      </c>
      <c r="G9" s="3" t="s">
        <v>19</v>
      </c>
      <c r="H9" s="4" t="s">
        <v>19</v>
      </c>
      <c r="I9" s="1" t="s">
        <v>55</v>
      </c>
      <c r="J9" s="1" t="s">
        <v>56</v>
      </c>
      <c r="K9" s="1" t="s">
        <v>57</v>
      </c>
      <c r="L9" s="3" t="str">
        <f t="shared" si="0"/>
        <v>Outstanding</v>
      </c>
      <c r="M9" s="11" t="s">
        <v>19</v>
      </c>
    </row>
    <row r="10" spans="1:13" ht="60" customHeight="1" x14ac:dyDescent="0.35">
      <c r="A10" s="9" t="s">
        <v>58</v>
      </c>
      <c r="B10" s="1" t="s">
        <v>59</v>
      </c>
      <c r="C10" s="2" t="s">
        <v>15</v>
      </c>
      <c r="D10" s="3" t="s">
        <v>16</v>
      </c>
      <c r="E10" s="3" t="s">
        <v>17</v>
      </c>
      <c r="F10" s="3" t="s">
        <v>18</v>
      </c>
      <c r="G10" s="3" t="s">
        <v>19</v>
      </c>
      <c r="H10" s="4" t="s">
        <v>19</v>
      </c>
      <c r="I10" s="1" t="s">
        <v>60</v>
      </c>
      <c r="J10" s="1" t="s">
        <v>61</v>
      </c>
      <c r="K10" s="1" t="s">
        <v>62</v>
      </c>
      <c r="L10" s="3" t="str">
        <f t="shared" si="0"/>
        <v>Outstanding</v>
      </c>
      <c r="M10" s="11" t="s">
        <v>19</v>
      </c>
    </row>
    <row r="11" spans="1:13" ht="60" customHeight="1" x14ac:dyDescent="0.35">
      <c r="A11" s="9" t="s">
        <v>63</v>
      </c>
      <c r="B11" s="1" t="s">
        <v>64</v>
      </c>
      <c r="C11" s="2" t="s">
        <v>65</v>
      </c>
      <c r="D11" s="3" t="s">
        <v>16</v>
      </c>
      <c r="E11" s="3" t="s">
        <v>17</v>
      </c>
      <c r="F11" s="3" t="s">
        <v>18</v>
      </c>
      <c r="G11" s="3" t="s">
        <v>19</v>
      </c>
      <c r="H11" s="4" t="s">
        <v>19</v>
      </c>
      <c r="I11" s="1" t="s">
        <v>66</v>
      </c>
      <c r="J11" s="1" t="s">
        <v>67</v>
      </c>
      <c r="K11" s="1" t="s">
        <v>68</v>
      </c>
      <c r="L11" s="3" t="str">
        <f t="shared" si="0"/>
        <v>Outstanding</v>
      </c>
      <c r="M11" s="11" t="s">
        <v>19</v>
      </c>
    </row>
    <row r="12" spans="1:13" ht="60" customHeight="1" x14ac:dyDescent="0.35">
      <c r="A12" s="9" t="s">
        <v>69</v>
      </c>
      <c r="B12" s="1" t="s">
        <v>70</v>
      </c>
      <c r="C12" s="2" t="s">
        <v>15</v>
      </c>
      <c r="D12" s="3" t="s">
        <v>16</v>
      </c>
      <c r="E12" s="3" t="s">
        <v>17</v>
      </c>
      <c r="F12" s="3" t="s">
        <v>18</v>
      </c>
      <c r="G12" s="3" t="s">
        <v>19</v>
      </c>
      <c r="H12" s="4" t="s">
        <v>19</v>
      </c>
      <c r="I12" s="1" t="s">
        <v>71</v>
      </c>
      <c r="J12" s="1" t="s">
        <v>72</v>
      </c>
      <c r="K12" s="1" t="s">
        <v>73</v>
      </c>
      <c r="L12" s="3" t="str">
        <f t="shared" si="0"/>
        <v>Outstanding</v>
      </c>
      <c r="M12" s="11" t="s">
        <v>19</v>
      </c>
    </row>
    <row r="13" spans="1:13" ht="60" customHeight="1" x14ac:dyDescent="0.35">
      <c r="A13" s="9" t="s">
        <v>74</v>
      </c>
      <c r="B13" s="1" t="s">
        <v>75</v>
      </c>
      <c r="C13" s="2" t="s">
        <v>76</v>
      </c>
      <c r="D13" s="3" t="s">
        <v>16</v>
      </c>
      <c r="E13" s="3" t="s">
        <v>17</v>
      </c>
      <c r="F13" s="3" t="s">
        <v>18</v>
      </c>
      <c r="G13" s="3" t="s">
        <v>19</v>
      </c>
      <c r="H13" s="4" t="s">
        <v>19</v>
      </c>
      <c r="I13" s="1" t="s">
        <v>77</v>
      </c>
      <c r="J13" s="1" t="s">
        <v>78</v>
      </c>
      <c r="K13" s="1" t="s">
        <v>79</v>
      </c>
      <c r="L13" s="3" t="str">
        <f t="shared" si="0"/>
        <v>Outstanding</v>
      </c>
      <c r="M13" s="11" t="s">
        <v>19</v>
      </c>
    </row>
    <row r="14" spans="1:13" ht="60" customHeight="1" x14ac:dyDescent="0.35">
      <c r="A14" s="9" t="s">
        <v>80</v>
      </c>
      <c r="B14" s="1" t="s">
        <v>81</v>
      </c>
      <c r="C14" s="2" t="s">
        <v>15</v>
      </c>
      <c r="D14" s="3" t="s">
        <v>16</v>
      </c>
      <c r="E14" s="3" t="s">
        <v>17</v>
      </c>
      <c r="F14" s="3" t="s">
        <v>18</v>
      </c>
      <c r="G14" s="3" t="s">
        <v>19</v>
      </c>
      <c r="H14" s="4" t="s">
        <v>19</v>
      </c>
      <c r="I14" s="1" t="s">
        <v>82</v>
      </c>
      <c r="J14" s="1" t="s">
        <v>83</v>
      </c>
      <c r="K14" s="1" t="s">
        <v>84</v>
      </c>
      <c r="L14" s="3" t="str">
        <f t="shared" si="0"/>
        <v>Outstanding</v>
      </c>
      <c r="M14" s="11" t="s">
        <v>19</v>
      </c>
    </row>
    <row r="15" spans="1:13" ht="60" customHeight="1" x14ac:dyDescent="0.35">
      <c r="A15" s="9" t="s">
        <v>85</v>
      </c>
      <c r="B15" s="1" t="s">
        <v>86</v>
      </c>
      <c r="C15" s="2" t="s">
        <v>15</v>
      </c>
      <c r="D15" s="3" t="s">
        <v>16</v>
      </c>
      <c r="E15" s="3" t="s">
        <v>17</v>
      </c>
      <c r="F15" s="3" t="s">
        <v>18</v>
      </c>
      <c r="G15" s="3" t="s">
        <v>19</v>
      </c>
      <c r="H15" s="4" t="s">
        <v>19</v>
      </c>
      <c r="I15" s="1" t="s">
        <v>87</v>
      </c>
      <c r="J15" s="1" t="s">
        <v>88</v>
      </c>
      <c r="K15" s="1" t="s">
        <v>89</v>
      </c>
      <c r="L15" s="3" t="str">
        <f t="shared" si="0"/>
        <v>Outstanding</v>
      </c>
      <c r="M15" s="11" t="s">
        <v>19</v>
      </c>
    </row>
    <row r="16" spans="1:13" ht="60" customHeight="1" x14ac:dyDescent="0.35">
      <c r="A16" s="9" t="s">
        <v>90</v>
      </c>
      <c r="B16" s="1" t="s">
        <v>91</v>
      </c>
      <c r="C16" s="2" t="s">
        <v>15</v>
      </c>
      <c r="D16" s="3" t="s">
        <v>16</v>
      </c>
      <c r="E16" s="3" t="s">
        <v>17</v>
      </c>
      <c r="F16" s="3" t="s">
        <v>18</v>
      </c>
      <c r="G16" s="3" t="s">
        <v>19</v>
      </c>
      <c r="H16" s="4" t="s">
        <v>19</v>
      </c>
      <c r="I16" s="1" t="s">
        <v>92</v>
      </c>
      <c r="J16" s="1" t="s">
        <v>93</v>
      </c>
      <c r="K16" s="1" t="s">
        <v>94</v>
      </c>
      <c r="L16" s="3" t="str">
        <f t="shared" si="0"/>
        <v>Outstanding</v>
      </c>
      <c r="M16" s="11" t="s">
        <v>19</v>
      </c>
    </row>
    <row r="17" spans="1:13" ht="60" customHeight="1" x14ac:dyDescent="0.35">
      <c r="A17" s="9" t="s">
        <v>95</v>
      </c>
      <c r="B17" s="1" t="s">
        <v>96</v>
      </c>
      <c r="C17" s="2" t="s">
        <v>15</v>
      </c>
      <c r="D17" s="3" t="s">
        <v>16</v>
      </c>
      <c r="E17" s="3" t="s">
        <v>17</v>
      </c>
      <c r="F17" s="3" t="s">
        <v>18</v>
      </c>
      <c r="G17" s="3" t="s">
        <v>19</v>
      </c>
      <c r="H17" s="4" t="s">
        <v>19</v>
      </c>
      <c r="I17" s="1" t="s">
        <v>97</v>
      </c>
      <c r="J17" s="1" t="s">
        <v>98</v>
      </c>
      <c r="K17" s="1" t="s">
        <v>99</v>
      </c>
      <c r="L17" s="3" t="str">
        <f t="shared" si="0"/>
        <v>Outstanding</v>
      </c>
      <c r="M17" s="11" t="s">
        <v>19</v>
      </c>
    </row>
    <row r="18" spans="1:13" ht="60" customHeight="1" x14ac:dyDescent="0.35">
      <c r="A18" s="9" t="s">
        <v>100</v>
      </c>
      <c r="B18" s="1" t="s">
        <v>101</v>
      </c>
      <c r="C18" s="2" t="s">
        <v>15</v>
      </c>
      <c r="D18" s="3" t="s">
        <v>16</v>
      </c>
      <c r="E18" s="3" t="s">
        <v>17</v>
      </c>
      <c r="F18" s="3" t="s">
        <v>18</v>
      </c>
      <c r="G18" s="3" t="s">
        <v>19</v>
      </c>
      <c r="H18" s="4" t="s">
        <v>19</v>
      </c>
      <c r="I18" s="1" t="s">
        <v>102</v>
      </c>
      <c r="J18" s="1" t="s">
        <v>103</v>
      </c>
      <c r="K18" s="1" t="s">
        <v>104</v>
      </c>
      <c r="L18" s="3" t="str">
        <f t="shared" si="0"/>
        <v>Outstanding</v>
      </c>
      <c r="M18" s="11" t="s">
        <v>19</v>
      </c>
    </row>
    <row r="19" spans="1:13" ht="60" customHeight="1" x14ac:dyDescent="0.35">
      <c r="A19" s="9" t="s">
        <v>105</v>
      </c>
      <c r="B19" s="1" t="s">
        <v>106</v>
      </c>
      <c r="C19" s="2" t="s">
        <v>76</v>
      </c>
      <c r="D19" s="3" t="s">
        <v>16</v>
      </c>
      <c r="E19" s="3" t="s">
        <v>17</v>
      </c>
      <c r="F19" s="3" t="s">
        <v>18</v>
      </c>
      <c r="G19" s="3" t="s">
        <v>19</v>
      </c>
      <c r="H19" s="4" t="s">
        <v>19</v>
      </c>
      <c r="I19" s="1" t="s">
        <v>107</v>
      </c>
      <c r="J19" s="1" t="s">
        <v>108</v>
      </c>
      <c r="K19" s="1" t="s">
        <v>109</v>
      </c>
      <c r="L19" s="3" t="str">
        <f t="shared" si="0"/>
        <v>Outstanding</v>
      </c>
      <c r="M19" s="11" t="s">
        <v>19</v>
      </c>
    </row>
    <row r="20" spans="1:13" ht="60" customHeight="1" x14ac:dyDescent="0.35">
      <c r="A20" s="9" t="s">
        <v>110</v>
      </c>
      <c r="B20" s="1" t="s">
        <v>111</v>
      </c>
      <c r="C20" s="2" t="s">
        <v>15</v>
      </c>
      <c r="D20" s="3" t="s">
        <v>16</v>
      </c>
      <c r="E20" s="3" t="s">
        <v>17</v>
      </c>
      <c r="F20" s="3" t="s">
        <v>18</v>
      </c>
      <c r="G20" s="3" t="s">
        <v>19</v>
      </c>
      <c r="H20" s="4" t="s">
        <v>19</v>
      </c>
      <c r="I20" s="1" t="s">
        <v>112</v>
      </c>
      <c r="J20" s="1" t="s">
        <v>113</v>
      </c>
      <c r="K20" s="1" t="s">
        <v>114</v>
      </c>
      <c r="L20" s="3" t="str">
        <f t="shared" si="0"/>
        <v>Outstanding</v>
      </c>
      <c r="M20" s="11" t="s">
        <v>19</v>
      </c>
    </row>
    <row r="21" spans="1:13" ht="60" customHeight="1" x14ac:dyDescent="0.35">
      <c r="A21" s="9" t="s">
        <v>115</v>
      </c>
      <c r="B21" s="1" t="s">
        <v>116</v>
      </c>
      <c r="C21" s="2" t="s">
        <v>15</v>
      </c>
      <c r="D21" s="3" t="s">
        <v>16</v>
      </c>
      <c r="E21" s="3" t="s">
        <v>17</v>
      </c>
      <c r="F21" s="3" t="s">
        <v>18</v>
      </c>
      <c r="G21" s="3" t="s">
        <v>19</v>
      </c>
      <c r="H21" s="4" t="s">
        <v>19</v>
      </c>
      <c r="I21" s="1" t="s">
        <v>117</v>
      </c>
      <c r="J21" s="1" t="s">
        <v>118</v>
      </c>
      <c r="K21" s="1" t="s">
        <v>119</v>
      </c>
      <c r="L21" s="3" t="str">
        <f t="shared" si="0"/>
        <v>Outstanding</v>
      </c>
      <c r="M21" s="11" t="s">
        <v>19</v>
      </c>
    </row>
    <row r="22" spans="1:13" ht="60" customHeight="1" x14ac:dyDescent="0.35">
      <c r="A22" s="9" t="s">
        <v>120</v>
      </c>
      <c r="B22" s="1" t="s">
        <v>121</v>
      </c>
      <c r="C22" s="2" t="s">
        <v>15</v>
      </c>
      <c r="D22" s="3" t="s">
        <v>16</v>
      </c>
      <c r="E22" s="3" t="s">
        <v>17</v>
      </c>
      <c r="F22" s="3" t="s">
        <v>18</v>
      </c>
      <c r="G22" s="3" t="s">
        <v>19</v>
      </c>
      <c r="H22" s="4" t="s">
        <v>19</v>
      </c>
      <c r="I22" s="1" t="s">
        <v>122</v>
      </c>
      <c r="J22" s="1" t="s">
        <v>123</v>
      </c>
      <c r="K22" s="1" t="s">
        <v>124</v>
      </c>
      <c r="L22" s="3" t="str">
        <f t="shared" si="0"/>
        <v>Outstanding</v>
      </c>
      <c r="M22" s="11" t="s">
        <v>19</v>
      </c>
    </row>
    <row r="23" spans="1:13" ht="60" customHeight="1" x14ac:dyDescent="0.35">
      <c r="A23" s="9" t="s">
        <v>125</v>
      </c>
      <c r="B23" s="1" t="s">
        <v>126</v>
      </c>
      <c r="C23" s="2" t="s">
        <v>15</v>
      </c>
      <c r="D23" s="3" t="s">
        <v>16</v>
      </c>
      <c r="E23" s="3" t="s">
        <v>17</v>
      </c>
      <c r="F23" s="3" t="s">
        <v>18</v>
      </c>
      <c r="G23" s="3" t="s">
        <v>19</v>
      </c>
      <c r="H23" s="4" t="s">
        <v>19</v>
      </c>
      <c r="I23" s="1" t="s">
        <v>127</v>
      </c>
      <c r="J23" s="1" t="s">
        <v>128</v>
      </c>
      <c r="K23" s="1" t="s">
        <v>129</v>
      </c>
      <c r="L23" s="3" t="str">
        <f t="shared" si="0"/>
        <v>Outstanding</v>
      </c>
      <c r="M23" s="11" t="s">
        <v>19</v>
      </c>
    </row>
    <row r="24" spans="1:13" ht="60" customHeight="1" x14ac:dyDescent="0.35">
      <c r="A24" s="9" t="s">
        <v>130</v>
      </c>
      <c r="B24" s="1" t="s">
        <v>131</v>
      </c>
      <c r="C24" s="2" t="s">
        <v>15</v>
      </c>
      <c r="D24" s="3" t="s">
        <v>16</v>
      </c>
      <c r="E24" s="3" t="s">
        <v>17</v>
      </c>
      <c r="F24" s="3" t="s">
        <v>18</v>
      </c>
      <c r="G24" s="3" t="s">
        <v>19</v>
      </c>
      <c r="H24" s="4" t="s">
        <v>19</v>
      </c>
      <c r="I24" s="1" t="s">
        <v>132</v>
      </c>
      <c r="J24" s="1" t="s">
        <v>133</v>
      </c>
      <c r="K24" s="1" t="s">
        <v>134</v>
      </c>
      <c r="L24" s="3" t="str">
        <f t="shared" si="0"/>
        <v>Outstanding</v>
      </c>
      <c r="M24" s="11" t="s">
        <v>19</v>
      </c>
    </row>
    <row r="25" spans="1:13" ht="60" customHeight="1" x14ac:dyDescent="0.35">
      <c r="A25" s="9" t="s">
        <v>135</v>
      </c>
      <c r="B25" s="1" t="s">
        <v>136</v>
      </c>
      <c r="C25" s="2" t="s">
        <v>15</v>
      </c>
      <c r="D25" s="3" t="s">
        <v>16</v>
      </c>
      <c r="E25" s="3" t="s">
        <v>17</v>
      </c>
      <c r="F25" s="3" t="s">
        <v>18</v>
      </c>
      <c r="G25" s="3" t="s">
        <v>19</v>
      </c>
      <c r="H25" s="4" t="s">
        <v>19</v>
      </c>
      <c r="I25" s="1" t="s">
        <v>137</v>
      </c>
      <c r="J25" s="1" t="s">
        <v>138</v>
      </c>
      <c r="K25" s="1" t="s">
        <v>139</v>
      </c>
      <c r="L25" s="3" t="str">
        <f t="shared" si="0"/>
        <v>Outstanding</v>
      </c>
      <c r="M25" s="11" t="s">
        <v>19</v>
      </c>
    </row>
    <row r="26" spans="1:13" ht="60" customHeight="1" x14ac:dyDescent="0.35">
      <c r="A26" s="9" t="s">
        <v>140</v>
      </c>
      <c r="B26" s="1" t="s">
        <v>141</v>
      </c>
      <c r="C26" s="2" t="s">
        <v>15</v>
      </c>
      <c r="D26" s="3" t="s">
        <v>16</v>
      </c>
      <c r="E26" s="3" t="s">
        <v>17</v>
      </c>
      <c r="F26" s="3" t="s">
        <v>18</v>
      </c>
      <c r="G26" s="3" t="s">
        <v>19</v>
      </c>
      <c r="H26" s="4" t="s">
        <v>19</v>
      </c>
      <c r="I26" s="1" t="s">
        <v>142</v>
      </c>
      <c r="J26" s="1" t="s">
        <v>143</v>
      </c>
      <c r="K26" s="1" t="s">
        <v>144</v>
      </c>
      <c r="L26" s="3" t="str">
        <f t="shared" si="0"/>
        <v>Outstanding</v>
      </c>
      <c r="M26" s="11" t="s">
        <v>19</v>
      </c>
    </row>
    <row r="27" spans="1:13" ht="60" customHeight="1" x14ac:dyDescent="0.35">
      <c r="A27" s="9" t="s">
        <v>145</v>
      </c>
      <c r="B27" s="1" t="s">
        <v>146</v>
      </c>
      <c r="C27" s="2" t="s">
        <v>15</v>
      </c>
      <c r="D27" s="3" t="s">
        <v>16</v>
      </c>
      <c r="E27" s="3" t="s">
        <v>17</v>
      </c>
      <c r="F27" s="3" t="s">
        <v>18</v>
      </c>
      <c r="G27" s="3" t="s">
        <v>19</v>
      </c>
      <c r="H27" s="4" t="s">
        <v>19</v>
      </c>
      <c r="I27" s="1" t="s">
        <v>147</v>
      </c>
      <c r="J27" s="1" t="s">
        <v>148</v>
      </c>
      <c r="K27" s="1" t="s">
        <v>149</v>
      </c>
      <c r="L27" s="3" t="str">
        <f t="shared" si="0"/>
        <v>Outstanding</v>
      </c>
      <c r="M27" s="11" t="s">
        <v>19</v>
      </c>
    </row>
    <row r="28" spans="1:13" ht="60" customHeight="1" x14ac:dyDescent="0.35">
      <c r="A28" s="9" t="s">
        <v>150</v>
      </c>
      <c r="B28" s="1" t="s">
        <v>151</v>
      </c>
      <c r="C28" s="2" t="s">
        <v>15</v>
      </c>
      <c r="D28" s="3" t="s">
        <v>16</v>
      </c>
      <c r="E28" s="3" t="s">
        <v>17</v>
      </c>
      <c r="F28" s="3" t="s">
        <v>18</v>
      </c>
      <c r="G28" s="3" t="s">
        <v>19</v>
      </c>
      <c r="H28" s="4" t="s">
        <v>19</v>
      </c>
      <c r="I28" s="1" t="s">
        <v>152</v>
      </c>
      <c r="J28" s="1" t="s">
        <v>153</v>
      </c>
      <c r="K28" s="1" t="s">
        <v>154</v>
      </c>
      <c r="L28" s="3" t="str">
        <f t="shared" si="0"/>
        <v>Outstanding</v>
      </c>
      <c r="M28" s="11" t="s">
        <v>19</v>
      </c>
    </row>
    <row r="29" spans="1:13" ht="60" customHeight="1" x14ac:dyDescent="0.35">
      <c r="A29" s="9" t="s">
        <v>155</v>
      </c>
      <c r="B29" s="1" t="s">
        <v>156</v>
      </c>
      <c r="C29" s="2" t="s">
        <v>15</v>
      </c>
      <c r="D29" s="3" t="s">
        <v>16</v>
      </c>
      <c r="E29" s="3" t="s">
        <v>17</v>
      </c>
      <c r="F29" s="3" t="s">
        <v>18</v>
      </c>
      <c r="G29" s="3" t="s">
        <v>19</v>
      </c>
      <c r="H29" s="4" t="s">
        <v>19</v>
      </c>
      <c r="I29" s="1" t="s">
        <v>157</v>
      </c>
      <c r="J29" s="1" t="s">
        <v>158</v>
      </c>
      <c r="K29" s="1" t="s">
        <v>159</v>
      </c>
      <c r="L29" s="3" t="str">
        <f t="shared" si="0"/>
        <v>Outstanding</v>
      </c>
      <c r="M29" s="11" t="s">
        <v>19</v>
      </c>
    </row>
    <row r="30" spans="1:13" ht="60" customHeight="1" x14ac:dyDescent="0.35">
      <c r="A30" s="9" t="s">
        <v>160</v>
      </c>
      <c r="B30" s="1" t="s">
        <v>161</v>
      </c>
      <c r="C30" s="2" t="s">
        <v>76</v>
      </c>
      <c r="D30" s="3" t="s">
        <v>16</v>
      </c>
      <c r="E30" s="3" t="s">
        <v>17</v>
      </c>
      <c r="F30" s="3" t="s">
        <v>18</v>
      </c>
      <c r="G30" s="3" t="s">
        <v>19</v>
      </c>
      <c r="H30" s="4" t="s">
        <v>19</v>
      </c>
      <c r="I30" s="1" t="s">
        <v>162</v>
      </c>
      <c r="J30" s="1" t="s">
        <v>163</v>
      </c>
      <c r="K30" s="1" t="s">
        <v>164</v>
      </c>
      <c r="L30" s="3" t="str">
        <f t="shared" si="0"/>
        <v>Outstanding</v>
      </c>
      <c r="M30" s="11" t="s">
        <v>19</v>
      </c>
    </row>
    <row r="31" spans="1:13" ht="60" customHeight="1" x14ac:dyDescent="0.35">
      <c r="A31" s="9" t="s">
        <v>165</v>
      </c>
      <c r="B31" s="1" t="s">
        <v>166</v>
      </c>
      <c r="C31" s="2" t="s">
        <v>15</v>
      </c>
      <c r="D31" s="3" t="s">
        <v>16</v>
      </c>
      <c r="E31" s="3" t="s">
        <v>17</v>
      </c>
      <c r="F31" s="3" t="s">
        <v>18</v>
      </c>
      <c r="G31" s="3" t="s">
        <v>19</v>
      </c>
      <c r="H31" s="4" t="s">
        <v>19</v>
      </c>
      <c r="I31" s="1" t="s">
        <v>167</v>
      </c>
      <c r="J31" s="1" t="s">
        <v>168</v>
      </c>
      <c r="K31" s="1" t="s">
        <v>169</v>
      </c>
      <c r="L31" s="3" t="str">
        <f t="shared" si="0"/>
        <v>Outstanding</v>
      </c>
      <c r="M31" s="11" t="s">
        <v>19</v>
      </c>
    </row>
    <row r="32" spans="1:13" ht="60" customHeight="1" x14ac:dyDescent="0.35">
      <c r="A32" s="9" t="s">
        <v>170</v>
      </c>
      <c r="B32" s="1" t="s">
        <v>171</v>
      </c>
      <c r="C32" s="2" t="s">
        <v>15</v>
      </c>
      <c r="D32" s="3" t="s">
        <v>16</v>
      </c>
      <c r="E32" s="3" t="s">
        <v>17</v>
      </c>
      <c r="F32" s="3" t="s">
        <v>18</v>
      </c>
      <c r="G32" s="3" t="s">
        <v>19</v>
      </c>
      <c r="H32" s="4" t="s">
        <v>19</v>
      </c>
      <c r="I32" s="1" t="s">
        <v>172</v>
      </c>
      <c r="J32" s="1" t="s">
        <v>173</v>
      </c>
      <c r="K32" s="1" t="s">
        <v>174</v>
      </c>
      <c r="L32" s="3" t="str">
        <f t="shared" si="0"/>
        <v>Outstanding</v>
      </c>
      <c r="M32" s="11" t="s">
        <v>19</v>
      </c>
    </row>
    <row r="33" spans="1:13" ht="60" customHeight="1" x14ac:dyDescent="0.35">
      <c r="A33" s="9" t="s">
        <v>175</v>
      </c>
      <c r="B33" s="1" t="s">
        <v>176</v>
      </c>
      <c r="C33" s="2" t="s">
        <v>15</v>
      </c>
      <c r="D33" s="3" t="s">
        <v>16</v>
      </c>
      <c r="E33" s="3" t="s">
        <v>17</v>
      </c>
      <c r="F33" s="3" t="s">
        <v>18</v>
      </c>
      <c r="G33" s="3" t="s">
        <v>19</v>
      </c>
      <c r="H33" s="4" t="s">
        <v>19</v>
      </c>
      <c r="I33" s="1" t="s">
        <v>177</v>
      </c>
      <c r="J33" s="1" t="s">
        <v>178</v>
      </c>
      <c r="K33" s="1" t="s">
        <v>179</v>
      </c>
      <c r="L33" s="3" t="str">
        <f t="shared" si="0"/>
        <v>Outstanding</v>
      </c>
      <c r="M33" s="11" t="s">
        <v>19</v>
      </c>
    </row>
    <row r="34" spans="1:13" ht="60" customHeight="1" x14ac:dyDescent="0.35">
      <c r="A34" s="9" t="s">
        <v>180</v>
      </c>
      <c r="B34" s="1" t="s">
        <v>181</v>
      </c>
      <c r="C34" s="2" t="s">
        <v>15</v>
      </c>
      <c r="D34" s="3" t="s">
        <v>16</v>
      </c>
      <c r="E34" s="3" t="s">
        <v>17</v>
      </c>
      <c r="F34" s="3" t="s">
        <v>18</v>
      </c>
      <c r="G34" s="3" t="s">
        <v>19</v>
      </c>
      <c r="H34" s="4" t="s">
        <v>19</v>
      </c>
      <c r="I34" s="1" t="s">
        <v>182</v>
      </c>
      <c r="J34" s="1" t="s">
        <v>178</v>
      </c>
      <c r="K34" s="1" t="s">
        <v>183</v>
      </c>
      <c r="L34" s="3" t="str">
        <f t="shared" si="0"/>
        <v>Outstanding</v>
      </c>
      <c r="M34" s="11" t="s">
        <v>19</v>
      </c>
    </row>
    <row r="35" spans="1:13" ht="60" customHeight="1" x14ac:dyDescent="0.35">
      <c r="A35" s="9" t="s">
        <v>184</v>
      </c>
      <c r="B35" s="1" t="s">
        <v>185</v>
      </c>
      <c r="C35" s="2" t="s">
        <v>15</v>
      </c>
      <c r="D35" s="3" t="s">
        <v>16</v>
      </c>
      <c r="E35" s="3" t="s">
        <v>17</v>
      </c>
      <c r="F35" s="3" t="s">
        <v>18</v>
      </c>
      <c r="G35" s="3" t="s">
        <v>19</v>
      </c>
      <c r="H35" s="4" t="s">
        <v>19</v>
      </c>
      <c r="I35" s="1" t="s">
        <v>186</v>
      </c>
      <c r="J35" s="1" t="s">
        <v>187</v>
      </c>
      <c r="K35" s="1" t="s">
        <v>188</v>
      </c>
      <c r="L35" s="3" t="str">
        <f t="shared" si="0"/>
        <v>Outstanding</v>
      </c>
      <c r="M35" s="11" t="s">
        <v>19</v>
      </c>
    </row>
    <row r="36" spans="1:13" ht="60" customHeight="1" x14ac:dyDescent="0.35">
      <c r="A36" s="9" t="s">
        <v>189</v>
      </c>
      <c r="B36" s="1" t="s">
        <v>190</v>
      </c>
      <c r="C36" s="2" t="s">
        <v>15</v>
      </c>
      <c r="D36" s="3" t="s">
        <v>16</v>
      </c>
      <c r="E36" s="3" t="s">
        <v>17</v>
      </c>
      <c r="F36" s="3" t="s">
        <v>18</v>
      </c>
      <c r="G36" s="3" t="s">
        <v>19</v>
      </c>
      <c r="H36" s="4" t="s">
        <v>19</v>
      </c>
      <c r="I36" s="1" t="s">
        <v>191</v>
      </c>
      <c r="J36" s="1" t="s">
        <v>192</v>
      </c>
      <c r="K36" s="1" t="s">
        <v>193</v>
      </c>
      <c r="L36" s="3" t="str">
        <f t="shared" si="0"/>
        <v>Outstanding</v>
      </c>
      <c r="M36" s="11" t="s">
        <v>19</v>
      </c>
    </row>
    <row r="37" spans="1:13" ht="60" customHeight="1" x14ac:dyDescent="0.35">
      <c r="A37" s="9" t="s">
        <v>194</v>
      </c>
      <c r="B37" s="1" t="s">
        <v>195</v>
      </c>
      <c r="C37" s="2" t="s">
        <v>15</v>
      </c>
      <c r="D37" s="3" t="s">
        <v>16</v>
      </c>
      <c r="E37" s="3" t="s">
        <v>17</v>
      </c>
      <c r="F37" s="3" t="s">
        <v>18</v>
      </c>
      <c r="G37" s="3" t="s">
        <v>19</v>
      </c>
      <c r="H37" s="4" t="s">
        <v>19</v>
      </c>
      <c r="I37" s="1" t="s">
        <v>196</v>
      </c>
      <c r="J37" s="1" t="s">
        <v>197</v>
      </c>
      <c r="K37" s="1" t="s">
        <v>198</v>
      </c>
      <c r="L37" s="3" t="str">
        <f t="shared" si="0"/>
        <v>Outstanding</v>
      </c>
      <c r="M37" s="11" t="s">
        <v>19</v>
      </c>
    </row>
    <row r="38" spans="1:13" ht="60" customHeight="1" x14ac:dyDescent="0.35">
      <c r="A38" s="9" t="s">
        <v>199</v>
      </c>
      <c r="B38" s="1" t="s">
        <v>200</v>
      </c>
      <c r="C38" s="2" t="s">
        <v>15</v>
      </c>
      <c r="D38" s="3" t="s">
        <v>16</v>
      </c>
      <c r="E38" s="3" t="s">
        <v>17</v>
      </c>
      <c r="F38" s="3" t="s">
        <v>18</v>
      </c>
      <c r="G38" s="3" t="s">
        <v>19</v>
      </c>
      <c r="H38" s="4" t="s">
        <v>19</v>
      </c>
      <c r="I38" s="1" t="s">
        <v>201</v>
      </c>
      <c r="J38" s="1" t="s">
        <v>202</v>
      </c>
      <c r="K38" s="1" t="s">
        <v>203</v>
      </c>
      <c r="L38" s="3" t="str">
        <f t="shared" si="0"/>
        <v>Outstanding</v>
      </c>
      <c r="M38" s="11" t="s">
        <v>19</v>
      </c>
    </row>
    <row r="39" spans="1:13" ht="60" customHeight="1" x14ac:dyDescent="0.35">
      <c r="A39" s="9" t="s">
        <v>204</v>
      </c>
      <c r="B39" s="1" t="s">
        <v>205</v>
      </c>
      <c r="C39" s="2" t="s">
        <v>15</v>
      </c>
      <c r="D39" s="3" t="s">
        <v>16</v>
      </c>
      <c r="E39" s="3" t="s">
        <v>17</v>
      </c>
      <c r="F39" s="3" t="s">
        <v>18</v>
      </c>
      <c r="G39" s="3" t="s">
        <v>19</v>
      </c>
      <c r="H39" s="4" t="s">
        <v>19</v>
      </c>
      <c r="I39" s="1" t="s">
        <v>206</v>
      </c>
      <c r="J39" s="1" t="s">
        <v>207</v>
      </c>
      <c r="K39" s="1" t="s">
        <v>208</v>
      </c>
      <c r="L39" s="3" t="str">
        <f t="shared" si="0"/>
        <v>Outstanding</v>
      </c>
      <c r="M39" s="11" t="s">
        <v>19</v>
      </c>
    </row>
    <row r="40" spans="1:13" ht="60" customHeight="1" x14ac:dyDescent="0.35">
      <c r="A40" s="9" t="s">
        <v>209</v>
      </c>
      <c r="B40" s="1" t="s">
        <v>210</v>
      </c>
      <c r="C40" s="2" t="s">
        <v>15</v>
      </c>
      <c r="D40" s="3" t="s">
        <v>16</v>
      </c>
      <c r="E40" s="3" t="s">
        <v>17</v>
      </c>
      <c r="F40" s="3" t="s">
        <v>18</v>
      </c>
      <c r="G40" s="3" t="s">
        <v>19</v>
      </c>
      <c r="H40" s="4" t="s">
        <v>19</v>
      </c>
      <c r="I40" s="1" t="s">
        <v>211</v>
      </c>
      <c r="J40" s="1" t="s">
        <v>212</v>
      </c>
      <c r="K40" s="1" t="s">
        <v>213</v>
      </c>
      <c r="L40" s="3" t="str">
        <f t="shared" si="0"/>
        <v>Outstanding</v>
      </c>
      <c r="M40" s="11" t="s">
        <v>19</v>
      </c>
    </row>
    <row r="41" spans="1:13" ht="60" customHeight="1" x14ac:dyDescent="0.35">
      <c r="A41" s="9" t="s">
        <v>214</v>
      </c>
      <c r="B41" s="1" t="s">
        <v>215</v>
      </c>
      <c r="C41" s="2" t="s">
        <v>15</v>
      </c>
      <c r="D41" s="3" t="s">
        <v>16</v>
      </c>
      <c r="E41" s="3" t="s">
        <v>17</v>
      </c>
      <c r="F41" s="3" t="s">
        <v>18</v>
      </c>
      <c r="G41" s="3" t="s">
        <v>19</v>
      </c>
      <c r="H41" s="4" t="s">
        <v>19</v>
      </c>
      <c r="I41" s="1" t="s">
        <v>216</v>
      </c>
      <c r="J41" s="1" t="s">
        <v>217</v>
      </c>
      <c r="K41" s="1" t="s">
        <v>218</v>
      </c>
      <c r="L41" s="3" t="str">
        <f t="shared" si="0"/>
        <v>Outstanding</v>
      </c>
      <c r="M41" s="11" t="s">
        <v>19</v>
      </c>
    </row>
    <row r="42" spans="1:13" ht="60" customHeight="1" x14ac:dyDescent="0.35">
      <c r="A42" s="9" t="s">
        <v>219</v>
      </c>
      <c r="B42" s="1" t="s">
        <v>220</v>
      </c>
      <c r="C42" s="2" t="s">
        <v>15</v>
      </c>
      <c r="D42" s="3" t="s">
        <v>16</v>
      </c>
      <c r="E42" s="3" t="s">
        <v>17</v>
      </c>
      <c r="F42" s="3" t="s">
        <v>18</v>
      </c>
      <c r="G42" s="3" t="s">
        <v>19</v>
      </c>
      <c r="H42" s="4" t="s">
        <v>19</v>
      </c>
      <c r="I42" s="1" t="s">
        <v>221</v>
      </c>
      <c r="J42" s="1" t="s">
        <v>222</v>
      </c>
      <c r="K42" s="1" t="s">
        <v>223</v>
      </c>
      <c r="L42" s="3" t="str">
        <f t="shared" si="0"/>
        <v>Outstanding</v>
      </c>
      <c r="M42" s="11" t="s">
        <v>19</v>
      </c>
    </row>
    <row r="43" spans="1:13" ht="60" customHeight="1" x14ac:dyDescent="0.35">
      <c r="A43" s="9" t="s">
        <v>224</v>
      </c>
      <c r="B43" s="1" t="s">
        <v>225</v>
      </c>
      <c r="C43" s="2" t="s">
        <v>76</v>
      </c>
      <c r="D43" s="3" t="s">
        <v>16</v>
      </c>
      <c r="E43" s="3" t="s">
        <v>17</v>
      </c>
      <c r="F43" s="3" t="s">
        <v>18</v>
      </c>
      <c r="G43" s="3" t="s">
        <v>19</v>
      </c>
      <c r="H43" s="4" t="s">
        <v>19</v>
      </c>
      <c r="I43" s="1" t="s">
        <v>226</v>
      </c>
      <c r="J43" s="1" t="s">
        <v>227</v>
      </c>
      <c r="K43" s="1" t="s">
        <v>228</v>
      </c>
      <c r="L43" s="3" t="str">
        <f t="shared" si="0"/>
        <v>Outstanding</v>
      </c>
      <c r="M43" s="11" t="s">
        <v>19</v>
      </c>
    </row>
    <row r="44" spans="1:13" ht="60" customHeight="1" x14ac:dyDescent="0.35">
      <c r="A44" s="9" t="s">
        <v>229</v>
      </c>
      <c r="B44" s="1" t="s">
        <v>230</v>
      </c>
      <c r="C44" s="2" t="s">
        <v>15</v>
      </c>
      <c r="D44" s="3" t="s">
        <v>16</v>
      </c>
      <c r="E44" s="3" t="s">
        <v>17</v>
      </c>
      <c r="F44" s="3" t="s">
        <v>18</v>
      </c>
      <c r="G44" s="3" t="s">
        <v>19</v>
      </c>
      <c r="H44" s="4" t="s">
        <v>19</v>
      </c>
      <c r="I44" s="1" t="s">
        <v>231</v>
      </c>
      <c r="J44" s="1" t="s">
        <v>232</v>
      </c>
      <c r="K44" s="1" t="s">
        <v>233</v>
      </c>
      <c r="L44" s="3" t="str">
        <f t="shared" si="0"/>
        <v>Outstanding</v>
      </c>
      <c r="M44" s="11" t="s">
        <v>19</v>
      </c>
    </row>
    <row r="45" spans="1:13" ht="60" customHeight="1" x14ac:dyDescent="0.35">
      <c r="A45" s="9" t="s">
        <v>234</v>
      </c>
      <c r="B45" s="1" t="s">
        <v>235</v>
      </c>
      <c r="C45" s="2" t="s">
        <v>15</v>
      </c>
      <c r="D45" s="3" t="s">
        <v>16</v>
      </c>
      <c r="E45" s="3" t="s">
        <v>17</v>
      </c>
      <c r="F45" s="3" t="s">
        <v>18</v>
      </c>
      <c r="G45" s="3" t="s">
        <v>19</v>
      </c>
      <c r="H45" s="4" t="s">
        <v>19</v>
      </c>
      <c r="I45" s="1" t="s">
        <v>236</v>
      </c>
      <c r="J45" s="1" t="s">
        <v>237</v>
      </c>
      <c r="K45" s="1" t="s">
        <v>238</v>
      </c>
      <c r="L45" s="3" t="str">
        <f t="shared" si="0"/>
        <v>Outstanding</v>
      </c>
      <c r="M45" s="11" t="s">
        <v>19</v>
      </c>
    </row>
    <row r="46" spans="1:13" ht="60" customHeight="1" x14ac:dyDescent="0.35">
      <c r="A46" s="9" t="s">
        <v>239</v>
      </c>
      <c r="B46" s="1" t="s">
        <v>240</v>
      </c>
      <c r="C46" s="2" t="s">
        <v>15</v>
      </c>
      <c r="D46" s="3" t="s">
        <v>16</v>
      </c>
      <c r="E46" s="3" t="s">
        <v>17</v>
      </c>
      <c r="F46" s="3" t="s">
        <v>18</v>
      </c>
      <c r="G46" s="3" t="s">
        <v>19</v>
      </c>
      <c r="H46" s="4" t="s">
        <v>19</v>
      </c>
      <c r="I46" s="1" t="s">
        <v>241</v>
      </c>
      <c r="J46" s="1" t="s">
        <v>242</v>
      </c>
      <c r="K46" s="1" t="s">
        <v>243</v>
      </c>
      <c r="L46" s="3" t="str">
        <f t="shared" si="0"/>
        <v>Outstanding</v>
      </c>
      <c r="M46" s="11" t="s">
        <v>19</v>
      </c>
    </row>
    <row r="47" spans="1:13" ht="60" customHeight="1" x14ac:dyDescent="0.35">
      <c r="A47" s="9" t="s">
        <v>244</v>
      </c>
      <c r="B47" s="1" t="s">
        <v>245</v>
      </c>
      <c r="C47" s="2" t="s">
        <v>15</v>
      </c>
      <c r="D47" s="3" t="s">
        <v>16</v>
      </c>
      <c r="E47" s="3" t="s">
        <v>17</v>
      </c>
      <c r="F47" s="3" t="s">
        <v>18</v>
      </c>
      <c r="G47" s="3" t="s">
        <v>19</v>
      </c>
      <c r="H47" s="4" t="s">
        <v>19</v>
      </c>
      <c r="I47" s="1" t="s">
        <v>246</v>
      </c>
      <c r="J47" s="1" t="s">
        <v>247</v>
      </c>
      <c r="K47" s="1" t="s">
        <v>248</v>
      </c>
      <c r="L47" s="3" t="str">
        <f t="shared" si="0"/>
        <v>Outstanding</v>
      </c>
      <c r="M47" s="11" t="s">
        <v>19</v>
      </c>
    </row>
    <row r="48" spans="1:13" ht="60" customHeight="1" x14ac:dyDescent="0.35">
      <c r="A48" s="9" t="s">
        <v>249</v>
      </c>
      <c r="B48" s="1" t="s">
        <v>250</v>
      </c>
      <c r="C48" s="2" t="s">
        <v>15</v>
      </c>
      <c r="D48" s="3" t="s">
        <v>16</v>
      </c>
      <c r="E48" s="3" t="s">
        <v>17</v>
      </c>
      <c r="F48" s="3" t="s">
        <v>18</v>
      </c>
      <c r="G48" s="3" t="s">
        <v>19</v>
      </c>
      <c r="H48" s="4" t="s">
        <v>19</v>
      </c>
      <c r="I48" s="1" t="s">
        <v>251</v>
      </c>
      <c r="J48" s="1" t="s">
        <v>252</v>
      </c>
      <c r="K48" s="1" t="s">
        <v>253</v>
      </c>
      <c r="L48" s="3" t="str">
        <f t="shared" si="0"/>
        <v>Outstanding</v>
      </c>
      <c r="M48" s="11" t="s">
        <v>19</v>
      </c>
    </row>
    <row r="49" spans="1:13" ht="60" customHeight="1" x14ac:dyDescent="0.35">
      <c r="A49" s="9" t="s">
        <v>254</v>
      </c>
      <c r="B49" s="1" t="s">
        <v>255</v>
      </c>
      <c r="C49" s="2" t="s">
        <v>15</v>
      </c>
      <c r="D49" s="3" t="s">
        <v>16</v>
      </c>
      <c r="E49" s="3" t="s">
        <v>17</v>
      </c>
      <c r="F49" s="3" t="s">
        <v>18</v>
      </c>
      <c r="G49" s="3" t="s">
        <v>19</v>
      </c>
      <c r="H49" s="4" t="s">
        <v>19</v>
      </c>
      <c r="I49" s="1" t="s">
        <v>256</v>
      </c>
      <c r="J49" s="1" t="s">
        <v>257</v>
      </c>
      <c r="K49" s="1" t="s">
        <v>258</v>
      </c>
      <c r="L49" s="3" t="str">
        <f t="shared" si="0"/>
        <v>Outstanding</v>
      </c>
      <c r="M49" s="11" t="s">
        <v>19</v>
      </c>
    </row>
    <row r="50" spans="1:13" ht="60" customHeight="1" x14ac:dyDescent="0.35">
      <c r="A50" s="9" t="s">
        <v>259</v>
      </c>
      <c r="B50" s="1" t="s">
        <v>260</v>
      </c>
      <c r="C50" s="2" t="s">
        <v>15</v>
      </c>
      <c r="D50" s="3" t="s">
        <v>16</v>
      </c>
      <c r="E50" s="3" t="s">
        <v>17</v>
      </c>
      <c r="F50" s="3" t="s">
        <v>18</v>
      </c>
      <c r="G50" s="3" t="s">
        <v>19</v>
      </c>
      <c r="H50" s="4" t="s">
        <v>19</v>
      </c>
      <c r="I50" s="1" t="s">
        <v>261</v>
      </c>
      <c r="J50" s="1" t="s">
        <v>262</v>
      </c>
      <c r="K50" s="1" t="s">
        <v>263</v>
      </c>
      <c r="L50" s="3" t="str">
        <f t="shared" si="0"/>
        <v>Outstanding</v>
      </c>
      <c r="M50" s="11" t="s">
        <v>19</v>
      </c>
    </row>
    <row r="51" spans="1:13" ht="60" customHeight="1" x14ac:dyDescent="0.35">
      <c r="A51" s="9" t="s">
        <v>264</v>
      </c>
      <c r="B51" s="1" t="s">
        <v>265</v>
      </c>
      <c r="C51" s="2" t="s">
        <v>15</v>
      </c>
      <c r="D51" s="3" t="s">
        <v>16</v>
      </c>
      <c r="E51" s="3" t="s">
        <v>17</v>
      </c>
      <c r="F51" s="3" t="s">
        <v>18</v>
      </c>
      <c r="G51" s="3" t="s">
        <v>19</v>
      </c>
      <c r="H51" s="4" t="s">
        <v>19</v>
      </c>
      <c r="I51" s="1" t="s">
        <v>266</v>
      </c>
      <c r="J51" s="1" t="s">
        <v>262</v>
      </c>
      <c r="K51" s="1" t="s">
        <v>267</v>
      </c>
      <c r="L51" s="3" t="str">
        <f t="shared" si="0"/>
        <v>Outstanding</v>
      </c>
      <c r="M51" s="11" t="s">
        <v>19</v>
      </c>
    </row>
    <row r="52" spans="1:13" ht="60" customHeight="1" x14ac:dyDescent="0.35">
      <c r="A52" s="9" t="s">
        <v>268</v>
      </c>
      <c r="B52" s="1" t="s">
        <v>269</v>
      </c>
      <c r="C52" s="2" t="s">
        <v>15</v>
      </c>
      <c r="D52" s="3" t="s">
        <v>16</v>
      </c>
      <c r="E52" s="3" t="s">
        <v>17</v>
      </c>
      <c r="F52" s="3" t="s">
        <v>18</v>
      </c>
      <c r="G52" s="3" t="s">
        <v>19</v>
      </c>
      <c r="H52" s="4" t="s">
        <v>19</v>
      </c>
      <c r="I52" s="1" t="s">
        <v>270</v>
      </c>
      <c r="J52" s="1" t="s">
        <v>262</v>
      </c>
      <c r="K52" s="1" t="s">
        <v>271</v>
      </c>
      <c r="L52" s="3" t="str">
        <f t="shared" si="0"/>
        <v>Outstanding</v>
      </c>
      <c r="M52" s="11" t="s">
        <v>19</v>
      </c>
    </row>
    <row r="53" spans="1:13" ht="60" customHeight="1" x14ac:dyDescent="0.35">
      <c r="A53" s="9" t="s">
        <v>272</v>
      </c>
      <c r="B53" s="1" t="s">
        <v>273</v>
      </c>
      <c r="C53" s="2" t="s">
        <v>15</v>
      </c>
      <c r="D53" s="3" t="s">
        <v>16</v>
      </c>
      <c r="E53" s="3" t="s">
        <v>17</v>
      </c>
      <c r="F53" s="3" t="s">
        <v>18</v>
      </c>
      <c r="G53" s="3" t="s">
        <v>19</v>
      </c>
      <c r="H53" s="4" t="s">
        <v>19</v>
      </c>
      <c r="I53" s="1" t="s">
        <v>274</v>
      </c>
      <c r="J53" s="1" t="s">
        <v>262</v>
      </c>
      <c r="K53" s="1" t="s">
        <v>275</v>
      </c>
      <c r="L53" s="3" t="str">
        <f t="shared" si="0"/>
        <v>Outstanding</v>
      </c>
      <c r="M53" s="11" t="s">
        <v>19</v>
      </c>
    </row>
    <row r="54" spans="1:13" ht="60" customHeight="1" x14ac:dyDescent="0.35">
      <c r="A54" s="9" t="s">
        <v>276</v>
      </c>
      <c r="B54" s="1" t="s">
        <v>277</v>
      </c>
      <c r="C54" s="2" t="s">
        <v>15</v>
      </c>
      <c r="D54" s="3" t="s">
        <v>16</v>
      </c>
      <c r="E54" s="3" t="s">
        <v>17</v>
      </c>
      <c r="F54" s="3" t="s">
        <v>18</v>
      </c>
      <c r="G54" s="3" t="s">
        <v>19</v>
      </c>
      <c r="H54" s="4" t="s">
        <v>19</v>
      </c>
      <c r="I54" s="1" t="s">
        <v>278</v>
      </c>
      <c r="J54" s="1" t="s">
        <v>279</v>
      </c>
      <c r="K54" s="1" t="s">
        <v>280</v>
      </c>
      <c r="L54" s="3" t="str">
        <f t="shared" si="0"/>
        <v>Outstanding</v>
      </c>
      <c r="M54" s="11" t="s">
        <v>19</v>
      </c>
    </row>
    <row r="55" spans="1:13" ht="60" customHeight="1" x14ac:dyDescent="0.35">
      <c r="A55" s="9" t="s">
        <v>281</v>
      </c>
      <c r="B55" s="1" t="s">
        <v>282</v>
      </c>
      <c r="C55" s="2" t="s">
        <v>15</v>
      </c>
      <c r="D55" s="3" t="s">
        <v>16</v>
      </c>
      <c r="E55" s="3" t="s">
        <v>17</v>
      </c>
      <c r="F55" s="3" t="s">
        <v>18</v>
      </c>
      <c r="G55" s="3" t="s">
        <v>19</v>
      </c>
      <c r="H55" s="4" t="s">
        <v>19</v>
      </c>
      <c r="I55" s="1" t="s">
        <v>283</v>
      </c>
      <c r="J55" s="1" t="s">
        <v>284</v>
      </c>
      <c r="K55" s="1" t="s">
        <v>285</v>
      </c>
      <c r="L55" s="3" t="str">
        <f t="shared" si="0"/>
        <v>Outstanding</v>
      </c>
      <c r="M55" s="11" t="s">
        <v>19</v>
      </c>
    </row>
    <row r="56" spans="1:13" ht="60" customHeight="1" x14ac:dyDescent="0.35">
      <c r="A56" s="9" t="s">
        <v>286</v>
      </c>
      <c r="B56" s="1" t="s">
        <v>287</v>
      </c>
      <c r="C56" s="2" t="s">
        <v>15</v>
      </c>
      <c r="D56" s="3" t="s">
        <v>16</v>
      </c>
      <c r="E56" s="3" t="s">
        <v>17</v>
      </c>
      <c r="F56" s="3" t="s">
        <v>18</v>
      </c>
      <c r="G56" s="3" t="s">
        <v>19</v>
      </c>
      <c r="H56" s="4" t="s">
        <v>19</v>
      </c>
      <c r="I56" s="1" t="s">
        <v>288</v>
      </c>
      <c r="J56" s="1" t="s">
        <v>289</v>
      </c>
      <c r="K56" s="1" t="s">
        <v>290</v>
      </c>
      <c r="L56" s="3" t="str">
        <f t="shared" si="0"/>
        <v>Outstanding</v>
      </c>
      <c r="M56" s="11" t="s">
        <v>19</v>
      </c>
    </row>
    <row r="57" spans="1:13" ht="60" customHeight="1" x14ac:dyDescent="0.35">
      <c r="A57" s="9" t="s">
        <v>291</v>
      </c>
      <c r="B57" s="1" t="s">
        <v>292</v>
      </c>
      <c r="C57" s="2" t="s">
        <v>15</v>
      </c>
      <c r="D57" s="3" t="s">
        <v>16</v>
      </c>
      <c r="E57" s="3" t="s">
        <v>17</v>
      </c>
      <c r="F57" s="3" t="s">
        <v>18</v>
      </c>
      <c r="G57" s="3" t="s">
        <v>19</v>
      </c>
      <c r="H57" s="4" t="s">
        <v>19</v>
      </c>
      <c r="I57" s="1" t="s">
        <v>293</v>
      </c>
      <c r="J57" s="1" t="s">
        <v>294</v>
      </c>
      <c r="K57" s="1" t="s">
        <v>295</v>
      </c>
      <c r="L57" s="3" t="str">
        <f t="shared" si="0"/>
        <v>Outstanding</v>
      </c>
      <c r="M57" s="11" t="s">
        <v>19</v>
      </c>
    </row>
    <row r="58" spans="1:13" ht="60" customHeight="1" x14ac:dyDescent="0.35">
      <c r="A58" s="9" t="s">
        <v>296</v>
      </c>
      <c r="B58" s="1" t="s">
        <v>297</v>
      </c>
      <c r="C58" s="2" t="s">
        <v>76</v>
      </c>
      <c r="D58" s="3" t="s">
        <v>16</v>
      </c>
      <c r="E58" s="3" t="s">
        <v>17</v>
      </c>
      <c r="F58" s="3" t="s">
        <v>18</v>
      </c>
      <c r="G58" s="3" t="s">
        <v>19</v>
      </c>
      <c r="H58" s="4" t="s">
        <v>19</v>
      </c>
      <c r="I58" s="1" t="s">
        <v>298</v>
      </c>
      <c r="J58" s="1" t="s">
        <v>299</v>
      </c>
      <c r="K58" s="1" t="s">
        <v>300</v>
      </c>
      <c r="L58" s="3" t="str">
        <f t="shared" si="0"/>
        <v>Outstanding</v>
      </c>
      <c r="M58" s="11" t="s">
        <v>19</v>
      </c>
    </row>
    <row r="59" spans="1:13" ht="60" customHeight="1" x14ac:dyDescent="0.35">
      <c r="A59" s="9" t="s">
        <v>301</v>
      </c>
      <c r="B59" s="1" t="s">
        <v>302</v>
      </c>
      <c r="C59" s="2" t="s">
        <v>15</v>
      </c>
      <c r="D59" s="3" t="s">
        <v>16</v>
      </c>
      <c r="E59" s="3" t="s">
        <v>17</v>
      </c>
      <c r="F59" s="3" t="s">
        <v>18</v>
      </c>
      <c r="G59" s="3" t="s">
        <v>19</v>
      </c>
      <c r="H59" s="4" t="s">
        <v>19</v>
      </c>
      <c r="I59" s="1" t="s">
        <v>303</v>
      </c>
      <c r="J59" s="1" t="s">
        <v>304</v>
      </c>
      <c r="K59" s="1" t="s">
        <v>305</v>
      </c>
      <c r="L59" s="3" t="str">
        <f t="shared" si="0"/>
        <v>Outstanding</v>
      </c>
      <c r="M59" s="11" t="s">
        <v>19</v>
      </c>
    </row>
    <row r="60" spans="1:13" ht="60" customHeight="1" x14ac:dyDescent="0.35">
      <c r="A60" s="9" t="s">
        <v>306</v>
      </c>
      <c r="B60" s="1" t="s">
        <v>307</v>
      </c>
      <c r="C60" s="2" t="s">
        <v>15</v>
      </c>
      <c r="D60" s="3" t="s">
        <v>16</v>
      </c>
      <c r="E60" s="3" t="s">
        <v>17</v>
      </c>
      <c r="F60" s="3" t="s">
        <v>18</v>
      </c>
      <c r="G60" s="3" t="s">
        <v>19</v>
      </c>
      <c r="H60" s="4" t="s">
        <v>19</v>
      </c>
      <c r="I60" s="1" t="s">
        <v>308</v>
      </c>
      <c r="J60" s="1" t="s">
        <v>309</v>
      </c>
      <c r="K60" s="1" t="s">
        <v>310</v>
      </c>
      <c r="L60" s="3" t="str">
        <f t="shared" si="0"/>
        <v>Outstanding</v>
      </c>
      <c r="M60" s="11" t="s">
        <v>19</v>
      </c>
    </row>
    <row r="61" spans="1:13" ht="60" customHeight="1" x14ac:dyDescent="0.35">
      <c r="A61" s="9" t="s">
        <v>311</v>
      </c>
      <c r="B61" s="1" t="s">
        <v>312</v>
      </c>
      <c r="C61" s="2" t="s">
        <v>15</v>
      </c>
      <c r="D61" s="3" t="s">
        <v>16</v>
      </c>
      <c r="E61" s="3" t="s">
        <v>17</v>
      </c>
      <c r="F61" s="3" t="s">
        <v>18</v>
      </c>
      <c r="G61" s="3" t="s">
        <v>19</v>
      </c>
      <c r="H61" s="4" t="s">
        <v>19</v>
      </c>
      <c r="I61" s="1" t="s">
        <v>313</v>
      </c>
      <c r="J61" s="1" t="s">
        <v>314</v>
      </c>
      <c r="K61" s="1" t="s">
        <v>315</v>
      </c>
      <c r="L61" s="3" t="str">
        <f t="shared" si="0"/>
        <v>Outstanding</v>
      </c>
      <c r="M61" s="11" t="s">
        <v>19</v>
      </c>
    </row>
    <row r="62" spans="1:13" ht="60" customHeight="1" x14ac:dyDescent="0.35">
      <c r="A62" s="9" t="s">
        <v>316</v>
      </c>
      <c r="B62" s="1" t="s">
        <v>317</v>
      </c>
      <c r="C62" s="2" t="s">
        <v>15</v>
      </c>
      <c r="D62" s="3" t="s">
        <v>16</v>
      </c>
      <c r="E62" s="3" t="s">
        <v>17</v>
      </c>
      <c r="F62" s="3" t="s">
        <v>18</v>
      </c>
      <c r="G62" s="3" t="s">
        <v>19</v>
      </c>
      <c r="H62" s="4" t="s">
        <v>19</v>
      </c>
      <c r="I62" s="1" t="s">
        <v>318</v>
      </c>
      <c r="J62" s="1" t="s">
        <v>319</v>
      </c>
      <c r="K62" s="1" t="s">
        <v>320</v>
      </c>
      <c r="L62" s="3" t="str">
        <f t="shared" si="0"/>
        <v>Outstanding</v>
      </c>
      <c r="M62" s="11" t="s">
        <v>19</v>
      </c>
    </row>
    <row r="63" spans="1:13" ht="60" customHeight="1" x14ac:dyDescent="0.35">
      <c r="A63" s="9" t="s">
        <v>321</v>
      </c>
      <c r="B63" s="1" t="s">
        <v>322</v>
      </c>
      <c r="C63" s="2" t="s">
        <v>15</v>
      </c>
      <c r="D63" s="3" t="s">
        <v>16</v>
      </c>
      <c r="E63" s="3" t="s">
        <v>17</v>
      </c>
      <c r="F63" s="3" t="s">
        <v>18</v>
      </c>
      <c r="G63" s="3" t="s">
        <v>19</v>
      </c>
      <c r="H63" s="4" t="s">
        <v>19</v>
      </c>
      <c r="I63" s="1" t="s">
        <v>323</v>
      </c>
      <c r="J63" s="1" t="s">
        <v>324</v>
      </c>
      <c r="K63" s="1" t="s">
        <v>325</v>
      </c>
      <c r="L63" s="3" t="str">
        <f t="shared" si="0"/>
        <v>Outstanding</v>
      </c>
      <c r="M63" s="11" t="s">
        <v>19</v>
      </c>
    </row>
    <row r="64" spans="1:13" ht="60" customHeight="1" x14ac:dyDescent="0.35">
      <c r="A64" s="9" t="s">
        <v>326</v>
      </c>
      <c r="B64" s="1" t="s">
        <v>327</v>
      </c>
      <c r="C64" s="2" t="s">
        <v>65</v>
      </c>
      <c r="D64" s="3" t="s">
        <v>16</v>
      </c>
      <c r="E64" s="3" t="s">
        <v>17</v>
      </c>
      <c r="F64" s="3" t="s">
        <v>18</v>
      </c>
      <c r="G64" s="3" t="s">
        <v>19</v>
      </c>
      <c r="H64" s="4" t="s">
        <v>19</v>
      </c>
      <c r="I64" s="1" t="s">
        <v>328</v>
      </c>
      <c r="J64" s="1" t="s">
        <v>329</v>
      </c>
      <c r="K64" s="1" t="s">
        <v>330</v>
      </c>
      <c r="L64" s="3" t="str">
        <f t="shared" si="0"/>
        <v>Outstanding</v>
      </c>
      <c r="M64" s="11" t="s">
        <v>19</v>
      </c>
    </row>
    <row r="65" spans="1:13" ht="60" customHeight="1" x14ac:dyDescent="0.35">
      <c r="A65" s="9" t="s">
        <v>331</v>
      </c>
      <c r="B65" s="1" t="s">
        <v>332</v>
      </c>
      <c r="C65" s="2" t="s">
        <v>15</v>
      </c>
      <c r="D65" s="3" t="s">
        <v>16</v>
      </c>
      <c r="E65" s="3" t="s">
        <v>17</v>
      </c>
      <c r="F65" s="3" t="s">
        <v>18</v>
      </c>
      <c r="G65" s="3" t="s">
        <v>19</v>
      </c>
      <c r="H65" s="4" t="s">
        <v>19</v>
      </c>
      <c r="I65" s="1" t="s">
        <v>333</v>
      </c>
      <c r="J65" s="1" t="s">
        <v>334</v>
      </c>
      <c r="K65" s="1" t="s">
        <v>335</v>
      </c>
      <c r="L65" s="3" t="str">
        <f t="shared" si="0"/>
        <v>Outstanding</v>
      </c>
      <c r="M65" s="11" t="s">
        <v>19</v>
      </c>
    </row>
    <row r="66" spans="1:13" ht="60" customHeight="1" x14ac:dyDescent="0.35">
      <c r="A66" s="9" t="s">
        <v>336</v>
      </c>
      <c r="B66" s="1" t="s">
        <v>337</v>
      </c>
      <c r="C66" s="2" t="s">
        <v>76</v>
      </c>
      <c r="D66" s="3" t="s">
        <v>16</v>
      </c>
      <c r="E66" s="3" t="s">
        <v>17</v>
      </c>
      <c r="F66" s="3" t="s">
        <v>18</v>
      </c>
      <c r="G66" s="3" t="s">
        <v>19</v>
      </c>
      <c r="H66" s="4" t="s">
        <v>19</v>
      </c>
      <c r="I66" s="1" t="s">
        <v>338</v>
      </c>
      <c r="J66" s="1" t="s">
        <v>339</v>
      </c>
      <c r="K66" s="1" t="s">
        <v>340</v>
      </c>
      <c r="L66" s="3" t="str">
        <f t="shared" si="0"/>
        <v>Outstanding</v>
      </c>
      <c r="M66" s="11" t="s">
        <v>19</v>
      </c>
    </row>
    <row r="67" spans="1:13" ht="60" customHeight="1" x14ac:dyDescent="0.35">
      <c r="A67" s="9" t="s">
        <v>341</v>
      </c>
      <c r="B67" s="1" t="s">
        <v>342</v>
      </c>
      <c r="C67" s="2" t="s">
        <v>15</v>
      </c>
      <c r="D67" s="3" t="s">
        <v>16</v>
      </c>
      <c r="E67" s="3" t="s">
        <v>17</v>
      </c>
      <c r="F67" s="3" t="s">
        <v>18</v>
      </c>
      <c r="G67" s="3" t="s">
        <v>19</v>
      </c>
      <c r="H67" s="4" t="s">
        <v>19</v>
      </c>
      <c r="I67" s="1" t="s">
        <v>343</v>
      </c>
      <c r="J67" s="1" t="s">
        <v>344</v>
      </c>
      <c r="K67" s="1" t="s">
        <v>345</v>
      </c>
      <c r="L67" s="3" t="str">
        <f t="shared" si="0"/>
        <v>Outstanding</v>
      </c>
      <c r="M67" s="11" t="s">
        <v>19</v>
      </c>
    </row>
    <row r="68" spans="1:13" ht="60" customHeight="1" x14ac:dyDescent="0.35">
      <c r="A68" s="9" t="s">
        <v>346</v>
      </c>
      <c r="B68" s="1" t="s">
        <v>347</v>
      </c>
      <c r="C68" s="2" t="s">
        <v>15</v>
      </c>
      <c r="D68" s="3" t="s">
        <v>16</v>
      </c>
      <c r="E68" s="3" t="s">
        <v>17</v>
      </c>
      <c r="F68" s="3" t="s">
        <v>18</v>
      </c>
      <c r="G68" s="3" t="s">
        <v>19</v>
      </c>
      <c r="H68" s="4" t="s">
        <v>19</v>
      </c>
      <c r="I68" s="1" t="s">
        <v>348</v>
      </c>
      <c r="J68" s="1" t="s">
        <v>349</v>
      </c>
      <c r="K68" s="1" t="s">
        <v>350</v>
      </c>
      <c r="L68" s="3" t="str">
        <f t="shared" si="0"/>
        <v>Outstanding</v>
      </c>
      <c r="M68" s="11" t="s">
        <v>19</v>
      </c>
    </row>
    <row r="69" spans="1:13" ht="60" customHeight="1" x14ac:dyDescent="0.35">
      <c r="A69" s="9" t="s">
        <v>351</v>
      </c>
      <c r="B69" s="1" t="s">
        <v>352</v>
      </c>
      <c r="C69" s="2" t="s">
        <v>15</v>
      </c>
      <c r="D69" s="3" t="s">
        <v>16</v>
      </c>
      <c r="E69" s="3" t="s">
        <v>17</v>
      </c>
      <c r="F69" s="3" t="s">
        <v>18</v>
      </c>
      <c r="G69" s="3" t="s">
        <v>19</v>
      </c>
      <c r="H69" s="4" t="s">
        <v>19</v>
      </c>
      <c r="I69" s="1" t="s">
        <v>353</v>
      </c>
      <c r="J69" s="1" t="s">
        <v>354</v>
      </c>
      <c r="K69" s="1" t="s">
        <v>355</v>
      </c>
      <c r="L69" s="3" t="str">
        <f t="shared" si="0"/>
        <v>Outstanding</v>
      </c>
      <c r="M69" s="11" t="s">
        <v>19</v>
      </c>
    </row>
    <row r="70" spans="1:13" ht="60" customHeight="1" x14ac:dyDescent="0.35">
      <c r="A70" s="9" t="s">
        <v>356</v>
      </c>
      <c r="B70" s="1" t="s">
        <v>357</v>
      </c>
      <c r="C70" s="2" t="s">
        <v>15</v>
      </c>
      <c r="D70" s="3" t="s">
        <v>16</v>
      </c>
      <c r="E70" s="3" t="s">
        <v>17</v>
      </c>
      <c r="F70" s="3" t="s">
        <v>18</v>
      </c>
      <c r="G70" s="3" t="s">
        <v>19</v>
      </c>
      <c r="H70" s="4" t="s">
        <v>19</v>
      </c>
      <c r="I70" s="1" t="s">
        <v>358</v>
      </c>
      <c r="J70" s="1" t="s">
        <v>359</v>
      </c>
      <c r="K70" s="1" t="s">
        <v>360</v>
      </c>
      <c r="L70" s="3" t="str">
        <f t="shared" si="0"/>
        <v>Outstanding</v>
      </c>
      <c r="M70" s="11" t="s">
        <v>19</v>
      </c>
    </row>
    <row r="71" spans="1:13" ht="60" customHeight="1" x14ac:dyDescent="0.35">
      <c r="A71" s="9" t="s">
        <v>361</v>
      </c>
      <c r="B71" s="1" t="s">
        <v>362</v>
      </c>
      <c r="C71" s="2" t="s">
        <v>15</v>
      </c>
      <c r="D71" s="3" t="s">
        <v>16</v>
      </c>
      <c r="E71" s="3" t="s">
        <v>17</v>
      </c>
      <c r="F71" s="3" t="s">
        <v>18</v>
      </c>
      <c r="G71" s="3" t="s">
        <v>19</v>
      </c>
      <c r="H71" s="4" t="s">
        <v>19</v>
      </c>
      <c r="I71" s="1" t="s">
        <v>363</v>
      </c>
      <c r="J71" s="1" t="s">
        <v>364</v>
      </c>
      <c r="K71" s="1" t="s">
        <v>365</v>
      </c>
      <c r="L71" s="3" t="str">
        <f t="shared" si="0"/>
        <v>Outstanding</v>
      </c>
      <c r="M71" s="11" t="s">
        <v>19</v>
      </c>
    </row>
    <row r="72" spans="1:13" ht="60" customHeight="1" x14ac:dyDescent="0.35">
      <c r="A72" s="9" t="s">
        <v>366</v>
      </c>
      <c r="B72" s="1" t="s">
        <v>367</v>
      </c>
      <c r="C72" s="2" t="s">
        <v>15</v>
      </c>
      <c r="D72" s="3" t="s">
        <v>16</v>
      </c>
      <c r="E72" s="3" t="s">
        <v>17</v>
      </c>
      <c r="F72" s="3" t="s">
        <v>18</v>
      </c>
      <c r="G72" s="3" t="s">
        <v>19</v>
      </c>
      <c r="H72" s="4" t="s">
        <v>19</v>
      </c>
      <c r="I72" s="1" t="s">
        <v>368</v>
      </c>
      <c r="J72" s="1" t="s">
        <v>369</v>
      </c>
      <c r="K72" s="1" t="s">
        <v>370</v>
      </c>
      <c r="L72" s="3" t="str">
        <f t="shared" si="0"/>
        <v>Outstanding</v>
      </c>
      <c r="M72" s="11" t="s">
        <v>19</v>
      </c>
    </row>
    <row r="73" spans="1:13" ht="60" customHeight="1" x14ac:dyDescent="0.35">
      <c r="A73" s="9" t="s">
        <v>371</v>
      </c>
      <c r="B73" s="1" t="s">
        <v>372</v>
      </c>
      <c r="C73" s="2" t="s">
        <v>15</v>
      </c>
      <c r="D73" s="3" t="s">
        <v>16</v>
      </c>
      <c r="E73" s="3" t="s">
        <v>17</v>
      </c>
      <c r="F73" s="3" t="s">
        <v>18</v>
      </c>
      <c r="G73" s="3" t="s">
        <v>19</v>
      </c>
      <c r="H73" s="4" t="s">
        <v>19</v>
      </c>
      <c r="I73" s="1" t="s">
        <v>373</v>
      </c>
      <c r="J73" s="1" t="s">
        <v>374</v>
      </c>
      <c r="K73" s="1" t="s">
        <v>375</v>
      </c>
      <c r="L73" s="3" t="str">
        <f t="shared" si="0"/>
        <v>Outstanding</v>
      </c>
      <c r="M73" s="11" t="s">
        <v>19</v>
      </c>
    </row>
    <row r="74" spans="1:13" ht="60" customHeight="1" x14ac:dyDescent="0.35">
      <c r="A74" s="9" t="s">
        <v>376</v>
      </c>
      <c r="B74" s="1" t="s">
        <v>377</v>
      </c>
      <c r="C74" s="2" t="s">
        <v>76</v>
      </c>
      <c r="D74" s="3" t="s">
        <v>16</v>
      </c>
      <c r="E74" s="3" t="s">
        <v>17</v>
      </c>
      <c r="F74" s="3" t="s">
        <v>18</v>
      </c>
      <c r="G74" s="3" t="s">
        <v>19</v>
      </c>
      <c r="H74" s="4" t="s">
        <v>19</v>
      </c>
      <c r="I74" s="1" t="s">
        <v>378</v>
      </c>
      <c r="J74" s="1" t="s">
        <v>379</v>
      </c>
      <c r="K74" s="1" t="s">
        <v>380</v>
      </c>
      <c r="L74" s="3" t="str">
        <f t="shared" si="0"/>
        <v>Outstanding</v>
      </c>
      <c r="M74" s="11" t="s">
        <v>19</v>
      </c>
    </row>
    <row r="75" spans="1:13" ht="60" customHeight="1" x14ac:dyDescent="0.35">
      <c r="A75" s="9" t="s">
        <v>381</v>
      </c>
      <c r="B75" s="1" t="s">
        <v>382</v>
      </c>
      <c r="C75" s="2" t="s">
        <v>15</v>
      </c>
      <c r="D75" s="3" t="s">
        <v>16</v>
      </c>
      <c r="E75" s="3" t="s">
        <v>17</v>
      </c>
      <c r="F75" s="3" t="s">
        <v>18</v>
      </c>
      <c r="G75" s="3" t="s">
        <v>19</v>
      </c>
      <c r="H75" s="4" t="s">
        <v>19</v>
      </c>
      <c r="I75" s="1" t="s">
        <v>383</v>
      </c>
      <c r="J75" s="1" t="s">
        <v>384</v>
      </c>
      <c r="K75" s="1" t="s">
        <v>385</v>
      </c>
      <c r="L75" s="3" t="str">
        <f t="shared" si="0"/>
        <v>Outstanding</v>
      </c>
      <c r="M75" s="11" t="s">
        <v>19</v>
      </c>
    </row>
    <row r="76" spans="1:13" ht="60" customHeight="1" x14ac:dyDescent="0.35">
      <c r="A76" s="9" t="s">
        <v>386</v>
      </c>
      <c r="B76" s="1" t="s">
        <v>387</v>
      </c>
      <c r="C76" s="2" t="s">
        <v>65</v>
      </c>
      <c r="D76" s="3" t="s">
        <v>16</v>
      </c>
      <c r="E76" s="3" t="s">
        <v>17</v>
      </c>
      <c r="F76" s="3" t="s">
        <v>18</v>
      </c>
      <c r="G76" s="3" t="s">
        <v>19</v>
      </c>
      <c r="H76" s="4" t="s">
        <v>19</v>
      </c>
      <c r="I76" s="1" t="s">
        <v>388</v>
      </c>
      <c r="J76" s="1" t="s">
        <v>389</v>
      </c>
      <c r="K76" s="1" t="s">
        <v>390</v>
      </c>
      <c r="L76" s="3" t="str">
        <f t="shared" si="0"/>
        <v>Outstanding</v>
      </c>
      <c r="M76" s="11" t="s">
        <v>19</v>
      </c>
    </row>
    <row r="77" spans="1:13" ht="60" customHeight="1" x14ac:dyDescent="0.35">
      <c r="A77" s="9" t="s">
        <v>391</v>
      </c>
      <c r="B77" s="1" t="s">
        <v>392</v>
      </c>
      <c r="C77" s="2" t="s">
        <v>65</v>
      </c>
      <c r="D77" s="3" t="s">
        <v>16</v>
      </c>
      <c r="E77" s="3" t="s">
        <v>17</v>
      </c>
      <c r="F77" s="3" t="s">
        <v>18</v>
      </c>
      <c r="G77" s="3" t="s">
        <v>19</v>
      </c>
      <c r="H77" s="4" t="s">
        <v>19</v>
      </c>
      <c r="I77" s="1" t="s">
        <v>393</v>
      </c>
      <c r="J77" s="1" t="s">
        <v>394</v>
      </c>
      <c r="K77" s="1" t="s">
        <v>395</v>
      </c>
      <c r="L77" s="3" t="str">
        <f t="shared" si="0"/>
        <v>Outstanding</v>
      </c>
      <c r="M77" s="11" t="s">
        <v>19</v>
      </c>
    </row>
    <row r="78" spans="1:13" ht="60" customHeight="1" x14ac:dyDescent="0.35">
      <c r="A78" s="9" t="s">
        <v>396</v>
      </c>
      <c r="B78" s="1" t="s">
        <v>397</v>
      </c>
      <c r="C78" s="2" t="s">
        <v>15</v>
      </c>
      <c r="D78" s="3" t="s">
        <v>16</v>
      </c>
      <c r="E78" s="3" t="s">
        <v>17</v>
      </c>
      <c r="F78" s="3" t="s">
        <v>18</v>
      </c>
      <c r="G78" s="3" t="s">
        <v>19</v>
      </c>
      <c r="H78" s="4" t="s">
        <v>19</v>
      </c>
      <c r="I78" s="1" t="s">
        <v>398</v>
      </c>
      <c r="J78" s="1" t="s">
        <v>399</v>
      </c>
      <c r="K78" s="1" t="s">
        <v>400</v>
      </c>
      <c r="L78" s="3" t="str">
        <f t="shared" si="0"/>
        <v>Outstanding</v>
      </c>
      <c r="M78" s="11" t="s">
        <v>19</v>
      </c>
    </row>
    <row r="79" spans="1:13" ht="60" customHeight="1" x14ac:dyDescent="0.35">
      <c r="A79" s="9" t="s">
        <v>401</v>
      </c>
      <c r="B79" s="1" t="s">
        <v>402</v>
      </c>
      <c r="C79" s="2" t="s">
        <v>15</v>
      </c>
      <c r="D79" s="3" t="s">
        <v>16</v>
      </c>
      <c r="E79" s="3" t="s">
        <v>17</v>
      </c>
      <c r="F79" s="3" t="s">
        <v>18</v>
      </c>
      <c r="G79" s="3" t="s">
        <v>19</v>
      </c>
      <c r="H79" s="4" t="s">
        <v>19</v>
      </c>
      <c r="I79" s="1" t="s">
        <v>403</v>
      </c>
      <c r="J79" s="1" t="s">
        <v>404</v>
      </c>
      <c r="K79" s="1" t="s">
        <v>405</v>
      </c>
      <c r="L79" s="3" t="str">
        <f t="shared" si="0"/>
        <v>Outstanding</v>
      </c>
      <c r="M79" s="11" t="s">
        <v>19</v>
      </c>
    </row>
    <row r="80" spans="1:13" ht="60" customHeight="1" x14ac:dyDescent="0.35">
      <c r="A80" s="9" t="s">
        <v>406</v>
      </c>
      <c r="B80" s="1" t="s">
        <v>407</v>
      </c>
      <c r="C80" s="2" t="s">
        <v>15</v>
      </c>
      <c r="D80" s="3" t="s">
        <v>16</v>
      </c>
      <c r="E80" s="3" t="s">
        <v>17</v>
      </c>
      <c r="F80" s="3" t="s">
        <v>18</v>
      </c>
      <c r="G80" s="3" t="s">
        <v>19</v>
      </c>
      <c r="H80" s="4" t="s">
        <v>19</v>
      </c>
      <c r="I80" s="1" t="s">
        <v>408</v>
      </c>
      <c r="J80" s="1" t="s">
        <v>409</v>
      </c>
      <c r="K80" s="1" t="s">
        <v>410</v>
      </c>
      <c r="L80" s="3" t="str">
        <f t="shared" si="0"/>
        <v>Outstanding</v>
      </c>
      <c r="M80" s="11" t="s">
        <v>19</v>
      </c>
    </row>
    <row r="81" spans="1:13" ht="60" customHeight="1" x14ac:dyDescent="0.35">
      <c r="A81" s="9" t="s">
        <v>411</v>
      </c>
      <c r="B81" s="1" t="s">
        <v>412</v>
      </c>
      <c r="C81" s="2" t="s">
        <v>76</v>
      </c>
      <c r="D81" s="3" t="s">
        <v>16</v>
      </c>
      <c r="E81" s="3" t="s">
        <v>17</v>
      </c>
      <c r="F81" s="3" t="s">
        <v>18</v>
      </c>
      <c r="G81" s="3" t="s">
        <v>19</v>
      </c>
      <c r="H81" s="4" t="s">
        <v>19</v>
      </c>
      <c r="I81" s="1" t="s">
        <v>413</v>
      </c>
      <c r="J81" s="1" t="s">
        <v>414</v>
      </c>
      <c r="K81" s="1" t="s">
        <v>415</v>
      </c>
      <c r="L81" s="3" t="str">
        <f t="shared" si="0"/>
        <v>Outstanding</v>
      </c>
      <c r="M81" s="11" t="s">
        <v>19</v>
      </c>
    </row>
    <row r="82" spans="1:13" ht="60" customHeight="1" x14ac:dyDescent="0.35">
      <c r="A82" s="9" t="s">
        <v>416</v>
      </c>
      <c r="B82" s="1" t="s">
        <v>417</v>
      </c>
      <c r="C82" s="2" t="s">
        <v>76</v>
      </c>
      <c r="D82" s="3" t="s">
        <v>16</v>
      </c>
      <c r="E82" s="3" t="s">
        <v>17</v>
      </c>
      <c r="F82" s="3" t="s">
        <v>18</v>
      </c>
      <c r="G82" s="3" t="s">
        <v>19</v>
      </c>
      <c r="H82" s="4" t="s">
        <v>19</v>
      </c>
      <c r="I82" s="1" t="s">
        <v>418</v>
      </c>
      <c r="J82" s="1" t="s">
        <v>419</v>
      </c>
      <c r="K82" s="1" t="s">
        <v>420</v>
      </c>
      <c r="L82" s="3" t="str">
        <f t="shared" si="0"/>
        <v>Outstanding</v>
      </c>
      <c r="M82" s="11" t="s">
        <v>19</v>
      </c>
    </row>
    <row r="83" spans="1:13" ht="60" customHeight="1" x14ac:dyDescent="0.35">
      <c r="A83" s="9" t="s">
        <v>421</v>
      </c>
      <c r="B83" s="1" t="s">
        <v>422</v>
      </c>
      <c r="C83" s="2" t="s">
        <v>15</v>
      </c>
      <c r="D83" s="3" t="s">
        <v>16</v>
      </c>
      <c r="E83" s="3" t="s">
        <v>17</v>
      </c>
      <c r="F83" s="3" t="s">
        <v>18</v>
      </c>
      <c r="G83" s="3" t="s">
        <v>19</v>
      </c>
      <c r="H83" s="4" t="s">
        <v>19</v>
      </c>
      <c r="I83" s="1" t="s">
        <v>423</v>
      </c>
      <c r="J83" s="1" t="s">
        <v>424</v>
      </c>
      <c r="K83" s="1" t="s">
        <v>425</v>
      </c>
      <c r="L83" s="3" t="str">
        <f t="shared" si="0"/>
        <v>Outstanding</v>
      </c>
      <c r="M83" s="11" t="s">
        <v>19</v>
      </c>
    </row>
    <row r="84" spans="1:13" ht="60" customHeight="1" x14ac:dyDescent="0.35">
      <c r="A84" s="9" t="s">
        <v>426</v>
      </c>
      <c r="B84" s="1" t="s">
        <v>427</v>
      </c>
      <c r="C84" s="2" t="s">
        <v>15</v>
      </c>
      <c r="D84" s="3" t="s">
        <v>16</v>
      </c>
      <c r="E84" s="3" t="s">
        <v>17</v>
      </c>
      <c r="F84" s="3" t="s">
        <v>18</v>
      </c>
      <c r="G84" s="3" t="s">
        <v>19</v>
      </c>
      <c r="H84" s="4" t="s">
        <v>19</v>
      </c>
      <c r="I84" s="1" t="s">
        <v>428</v>
      </c>
      <c r="J84" s="1" t="s">
        <v>429</v>
      </c>
      <c r="K84" s="1" t="s">
        <v>430</v>
      </c>
      <c r="L84" s="3" t="str">
        <f t="shared" si="0"/>
        <v>Outstanding</v>
      </c>
      <c r="M84" s="11" t="s">
        <v>19</v>
      </c>
    </row>
    <row r="85" spans="1:13" ht="60" customHeight="1" x14ac:dyDescent="0.35">
      <c r="A85" s="9" t="s">
        <v>431</v>
      </c>
      <c r="B85" s="1" t="s">
        <v>432</v>
      </c>
      <c r="C85" s="2" t="s">
        <v>15</v>
      </c>
      <c r="D85" s="3" t="s">
        <v>16</v>
      </c>
      <c r="E85" s="3" t="s">
        <v>17</v>
      </c>
      <c r="F85" s="3" t="s">
        <v>18</v>
      </c>
      <c r="G85" s="3" t="s">
        <v>19</v>
      </c>
      <c r="H85" s="4" t="s">
        <v>19</v>
      </c>
      <c r="I85" s="1" t="s">
        <v>433</v>
      </c>
      <c r="J85" s="1" t="s">
        <v>434</v>
      </c>
      <c r="K85" s="1" t="s">
        <v>435</v>
      </c>
      <c r="L85" s="3" t="str">
        <f t="shared" si="0"/>
        <v>Outstanding</v>
      </c>
      <c r="M85" s="11" t="s">
        <v>19</v>
      </c>
    </row>
    <row r="86" spans="1:13" ht="60" customHeight="1" x14ac:dyDescent="0.35">
      <c r="A86" s="9" t="s">
        <v>436</v>
      </c>
      <c r="B86" s="1" t="s">
        <v>437</v>
      </c>
      <c r="C86" s="2" t="s">
        <v>15</v>
      </c>
      <c r="D86" s="3" t="s">
        <v>16</v>
      </c>
      <c r="E86" s="3" t="s">
        <v>17</v>
      </c>
      <c r="F86" s="3" t="s">
        <v>18</v>
      </c>
      <c r="G86" s="3" t="s">
        <v>19</v>
      </c>
      <c r="H86" s="4" t="s">
        <v>19</v>
      </c>
      <c r="I86" s="1" t="s">
        <v>438</v>
      </c>
      <c r="J86" s="1" t="s">
        <v>439</v>
      </c>
      <c r="K86" s="1" t="s">
        <v>440</v>
      </c>
      <c r="L86" s="3" t="str">
        <f t="shared" si="0"/>
        <v>Outstanding</v>
      </c>
      <c r="M86" s="11" t="s">
        <v>19</v>
      </c>
    </row>
    <row r="87" spans="1:13" ht="60" customHeight="1" x14ac:dyDescent="0.35">
      <c r="A87" s="9" t="s">
        <v>441</v>
      </c>
      <c r="B87" s="1" t="s">
        <v>442</v>
      </c>
      <c r="C87" s="2" t="s">
        <v>15</v>
      </c>
      <c r="D87" s="3" t="s">
        <v>16</v>
      </c>
      <c r="E87" s="3" t="s">
        <v>17</v>
      </c>
      <c r="F87" s="3" t="s">
        <v>18</v>
      </c>
      <c r="G87" s="3" t="s">
        <v>19</v>
      </c>
      <c r="H87" s="4" t="s">
        <v>19</v>
      </c>
      <c r="I87" s="1" t="s">
        <v>443</v>
      </c>
      <c r="J87" s="1" t="s">
        <v>444</v>
      </c>
      <c r="K87" s="1" t="s">
        <v>445</v>
      </c>
      <c r="L87" s="3" t="str">
        <f t="shared" si="0"/>
        <v>Outstanding</v>
      </c>
      <c r="M87" s="11" t="s">
        <v>19</v>
      </c>
    </row>
    <row r="88" spans="1:13" ht="60" customHeight="1" x14ac:dyDescent="0.35">
      <c r="A88" s="9" t="s">
        <v>446</v>
      </c>
      <c r="B88" s="1" t="s">
        <v>447</v>
      </c>
      <c r="C88" s="2" t="s">
        <v>15</v>
      </c>
      <c r="D88" s="3" t="s">
        <v>16</v>
      </c>
      <c r="E88" s="3" t="s">
        <v>17</v>
      </c>
      <c r="F88" s="3" t="s">
        <v>18</v>
      </c>
      <c r="G88" s="3" t="s">
        <v>19</v>
      </c>
      <c r="H88" s="4" t="s">
        <v>19</v>
      </c>
      <c r="I88" s="1" t="s">
        <v>448</v>
      </c>
      <c r="J88" s="1" t="s">
        <v>449</v>
      </c>
      <c r="K88" s="1" t="s">
        <v>450</v>
      </c>
      <c r="L88" s="3" t="str">
        <f t="shared" si="0"/>
        <v>Outstanding</v>
      </c>
      <c r="M88" s="11" t="s">
        <v>19</v>
      </c>
    </row>
    <row r="89" spans="1:13" ht="60" customHeight="1" x14ac:dyDescent="0.35">
      <c r="A89" s="9" t="s">
        <v>451</v>
      </c>
      <c r="B89" s="1" t="s">
        <v>452</v>
      </c>
      <c r="C89" s="2" t="s">
        <v>15</v>
      </c>
      <c r="D89" s="3" t="s">
        <v>16</v>
      </c>
      <c r="E89" s="3" t="s">
        <v>17</v>
      </c>
      <c r="F89" s="3" t="s">
        <v>18</v>
      </c>
      <c r="G89" s="3" t="s">
        <v>19</v>
      </c>
      <c r="H89" s="4" t="s">
        <v>19</v>
      </c>
      <c r="I89" s="1" t="s">
        <v>453</v>
      </c>
      <c r="J89" s="1" t="s">
        <v>454</v>
      </c>
      <c r="K89" s="1" t="s">
        <v>455</v>
      </c>
      <c r="L89" s="3" t="str">
        <f t="shared" si="0"/>
        <v>Outstanding</v>
      </c>
      <c r="M89" s="11" t="s">
        <v>19</v>
      </c>
    </row>
    <row r="90" spans="1:13" ht="60" customHeight="1" x14ac:dyDescent="0.35">
      <c r="A90" s="9" t="s">
        <v>456</v>
      </c>
      <c r="B90" s="1" t="s">
        <v>457</v>
      </c>
      <c r="C90" s="2" t="s">
        <v>65</v>
      </c>
      <c r="D90" s="3" t="s">
        <v>16</v>
      </c>
      <c r="E90" s="3" t="s">
        <v>17</v>
      </c>
      <c r="F90" s="3" t="s">
        <v>18</v>
      </c>
      <c r="G90" s="3" t="s">
        <v>19</v>
      </c>
      <c r="H90" s="4" t="s">
        <v>19</v>
      </c>
      <c r="I90" s="1" t="s">
        <v>458</v>
      </c>
      <c r="J90" s="1" t="s">
        <v>459</v>
      </c>
      <c r="K90" s="1" t="s">
        <v>460</v>
      </c>
      <c r="L90" s="3" t="str">
        <f t="shared" si="0"/>
        <v>Outstanding</v>
      </c>
      <c r="M90" s="11" t="s">
        <v>19</v>
      </c>
    </row>
    <row r="91" spans="1:13" ht="60" customHeight="1" x14ac:dyDescent="0.35">
      <c r="A91" s="9" t="s">
        <v>461</v>
      </c>
      <c r="B91" s="1" t="s">
        <v>462</v>
      </c>
      <c r="C91" s="2" t="s">
        <v>15</v>
      </c>
      <c r="D91" s="3" t="s">
        <v>16</v>
      </c>
      <c r="E91" s="3" t="s">
        <v>17</v>
      </c>
      <c r="F91" s="3" t="s">
        <v>18</v>
      </c>
      <c r="G91" s="3" t="s">
        <v>19</v>
      </c>
      <c r="H91" s="4" t="s">
        <v>19</v>
      </c>
      <c r="I91" s="1" t="s">
        <v>463</v>
      </c>
      <c r="J91" s="1" t="s">
        <v>464</v>
      </c>
      <c r="K91" s="1" t="s">
        <v>465</v>
      </c>
      <c r="L91" s="3" t="str">
        <f t="shared" si="0"/>
        <v>Outstanding</v>
      </c>
      <c r="M91" s="11" t="s">
        <v>19</v>
      </c>
    </row>
    <row r="92" spans="1:13" ht="60" customHeight="1" x14ac:dyDescent="0.35">
      <c r="A92" s="9" t="s">
        <v>466</v>
      </c>
      <c r="B92" s="1" t="s">
        <v>467</v>
      </c>
      <c r="C92" s="2" t="s">
        <v>76</v>
      </c>
      <c r="D92" s="3" t="s">
        <v>16</v>
      </c>
      <c r="E92" s="3" t="s">
        <v>17</v>
      </c>
      <c r="F92" s="3" t="s">
        <v>18</v>
      </c>
      <c r="G92" s="3" t="s">
        <v>19</v>
      </c>
      <c r="H92" s="4" t="s">
        <v>19</v>
      </c>
      <c r="I92" s="1" t="s">
        <v>468</v>
      </c>
      <c r="J92" s="1" t="s">
        <v>469</v>
      </c>
      <c r="K92" s="1" t="s">
        <v>470</v>
      </c>
      <c r="L92" s="3" t="str">
        <f t="shared" si="0"/>
        <v>Outstanding</v>
      </c>
      <c r="M92" s="11" t="s">
        <v>19</v>
      </c>
    </row>
    <row r="93" spans="1:13" ht="60" customHeight="1" x14ac:dyDescent="0.35">
      <c r="A93" s="9" t="s">
        <v>471</v>
      </c>
      <c r="B93" s="1" t="s">
        <v>472</v>
      </c>
      <c r="C93" s="2" t="s">
        <v>76</v>
      </c>
      <c r="D93" s="3" t="s">
        <v>16</v>
      </c>
      <c r="E93" s="3" t="s">
        <v>17</v>
      </c>
      <c r="F93" s="3" t="s">
        <v>18</v>
      </c>
      <c r="G93" s="3" t="s">
        <v>19</v>
      </c>
      <c r="H93" s="4" t="s">
        <v>19</v>
      </c>
      <c r="I93" s="1" t="s">
        <v>473</v>
      </c>
      <c r="J93" s="1" t="s">
        <v>474</v>
      </c>
      <c r="K93" s="1" t="s">
        <v>475</v>
      </c>
      <c r="L93" s="3" t="str">
        <f t="shared" si="0"/>
        <v>Outstanding</v>
      </c>
      <c r="M93" s="11" t="s">
        <v>19</v>
      </c>
    </row>
    <row r="94" spans="1:13" ht="60" customHeight="1" x14ac:dyDescent="0.35">
      <c r="A94" s="9" t="s">
        <v>476</v>
      </c>
      <c r="B94" s="1" t="s">
        <v>477</v>
      </c>
      <c r="C94" s="2" t="s">
        <v>15</v>
      </c>
      <c r="D94" s="3" t="s">
        <v>16</v>
      </c>
      <c r="E94" s="3" t="s">
        <v>17</v>
      </c>
      <c r="F94" s="3" t="s">
        <v>18</v>
      </c>
      <c r="G94" s="3" t="s">
        <v>19</v>
      </c>
      <c r="H94" s="4" t="s">
        <v>19</v>
      </c>
      <c r="I94" s="1" t="s">
        <v>478</v>
      </c>
      <c r="J94" s="1" t="s">
        <v>479</v>
      </c>
      <c r="K94" s="1" t="s">
        <v>480</v>
      </c>
      <c r="L94" s="3" t="str">
        <f t="shared" si="0"/>
        <v>Outstanding</v>
      </c>
      <c r="M94" s="11" t="s">
        <v>19</v>
      </c>
    </row>
    <row r="95" spans="1:13" ht="60" customHeight="1" x14ac:dyDescent="0.35">
      <c r="A95" s="9" t="s">
        <v>481</v>
      </c>
      <c r="B95" s="1" t="s">
        <v>482</v>
      </c>
      <c r="C95" s="2" t="s">
        <v>15</v>
      </c>
      <c r="D95" s="3" t="s">
        <v>16</v>
      </c>
      <c r="E95" s="3" t="s">
        <v>17</v>
      </c>
      <c r="F95" s="3" t="s">
        <v>18</v>
      </c>
      <c r="G95" s="3" t="s">
        <v>19</v>
      </c>
      <c r="H95" s="4" t="s">
        <v>19</v>
      </c>
      <c r="I95" s="1" t="s">
        <v>483</v>
      </c>
      <c r="J95" s="1" t="s">
        <v>484</v>
      </c>
      <c r="K95" s="1" t="s">
        <v>485</v>
      </c>
      <c r="L95" s="3" t="str">
        <f t="shared" si="0"/>
        <v>Outstanding</v>
      </c>
      <c r="M95" s="11" t="s">
        <v>19</v>
      </c>
    </row>
    <row r="96" spans="1:13" ht="60" customHeight="1" x14ac:dyDescent="0.35">
      <c r="A96" s="9" t="s">
        <v>486</v>
      </c>
      <c r="B96" s="1" t="s">
        <v>487</v>
      </c>
      <c r="C96" s="2" t="s">
        <v>15</v>
      </c>
      <c r="D96" s="3" t="s">
        <v>16</v>
      </c>
      <c r="E96" s="3" t="s">
        <v>17</v>
      </c>
      <c r="F96" s="3" t="s">
        <v>18</v>
      </c>
      <c r="G96" s="3" t="s">
        <v>19</v>
      </c>
      <c r="H96" s="4" t="s">
        <v>19</v>
      </c>
      <c r="I96" s="1" t="s">
        <v>488</v>
      </c>
      <c r="J96" s="1" t="s">
        <v>489</v>
      </c>
      <c r="K96" s="1" t="s">
        <v>490</v>
      </c>
      <c r="L96" s="3" t="str">
        <f t="shared" si="0"/>
        <v>Outstanding</v>
      </c>
      <c r="M96" s="11" t="s">
        <v>19</v>
      </c>
    </row>
    <row r="97" spans="1:13" ht="60" customHeight="1" x14ac:dyDescent="0.35">
      <c r="A97" s="9" t="s">
        <v>491</v>
      </c>
      <c r="B97" s="1" t="s">
        <v>492</v>
      </c>
      <c r="C97" s="2" t="s">
        <v>15</v>
      </c>
      <c r="D97" s="3" t="s">
        <v>16</v>
      </c>
      <c r="E97" s="3" t="s">
        <v>17</v>
      </c>
      <c r="F97" s="3" t="s">
        <v>18</v>
      </c>
      <c r="G97" s="3" t="s">
        <v>19</v>
      </c>
      <c r="H97" s="4" t="s">
        <v>19</v>
      </c>
      <c r="I97" s="1" t="s">
        <v>493</v>
      </c>
      <c r="J97" s="1" t="s">
        <v>494</v>
      </c>
      <c r="K97" s="1" t="s">
        <v>495</v>
      </c>
      <c r="L97" s="3" t="str">
        <f t="shared" si="0"/>
        <v>Outstanding</v>
      </c>
      <c r="M97" s="11" t="s">
        <v>19</v>
      </c>
    </row>
    <row r="98" spans="1:13" ht="60" customHeight="1" x14ac:dyDescent="0.35">
      <c r="A98" s="9" t="s">
        <v>496</v>
      </c>
      <c r="B98" s="1" t="s">
        <v>497</v>
      </c>
      <c r="C98" s="2" t="s">
        <v>65</v>
      </c>
      <c r="D98" s="3" t="s">
        <v>16</v>
      </c>
      <c r="E98" s="3" t="s">
        <v>17</v>
      </c>
      <c r="F98" s="3" t="s">
        <v>18</v>
      </c>
      <c r="G98" s="3" t="s">
        <v>19</v>
      </c>
      <c r="H98" s="4" t="s">
        <v>19</v>
      </c>
      <c r="I98" s="1" t="s">
        <v>498</v>
      </c>
      <c r="J98" s="1" t="s">
        <v>499</v>
      </c>
      <c r="K98" s="1" t="s">
        <v>500</v>
      </c>
      <c r="L98" s="3" t="str">
        <f t="shared" si="0"/>
        <v>Outstanding</v>
      </c>
      <c r="M98" s="11" t="s">
        <v>19</v>
      </c>
    </row>
    <row r="99" spans="1:13" ht="60" customHeight="1" x14ac:dyDescent="0.35">
      <c r="A99" s="9" t="s">
        <v>501</v>
      </c>
      <c r="B99" s="1" t="s">
        <v>502</v>
      </c>
      <c r="C99" s="2" t="s">
        <v>76</v>
      </c>
      <c r="D99" s="3" t="s">
        <v>16</v>
      </c>
      <c r="E99" s="3" t="s">
        <v>17</v>
      </c>
      <c r="F99" s="3" t="s">
        <v>18</v>
      </c>
      <c r="G99" s="3" t="s">
        <v>19</v>
      </c>
      <c r="H99" s="4" t="s">
        <v>19</v>
      </c>
      <c r="I99" s="1" t="s">
        <v>503</v>
      </c>
      <c r="J99" s="1" t="s">
        <v>504</v>
      </c>
      <c r="K99" s="1" t="s">
        <v>505</v>
      </c>
      <c r="L99" s="3" t="str">
        <f t="shared" si="0"/>
        <v>Outstanding</v>
      </c>
      <c r="M99" s="11" t="s">
        <v>19</v>
      </c>
    </row>
    <row r="100" spans="1:13" ht="60" customHeight="1" x14ac:dyDescent="0.35">
      <c r="A100" s="9" t="s">
        <v>506</v>
      </c>
      <c r="B100" s="1" t="s">
        <v>507</v>
      </c>
      <c r="C100" s="2" t="s">
        <v>15</v>
      </c>
      <c r="D100" s="3" t="s">
        <v>16</v>
      </c>
      <c r="E100" s="3" t="s">
        <v>17</v>
      </c>
      <c r="F100" s="3" t="s">
        <v>18</v>
      </c>
      <c r="G100" s="3" t="s">
        <v>19</v>
      </c>
      <c r="H100" s="4" t="s">
        <v>19</v>
      </c>
      <c r="I100" s="1" t="s">
        <v>508</v>
      </c>
      <c r="J100" s="1" t="s">
        <v>509</v>
      </c>
      <c r="K100" s="1" t="s">
        <v>510</v>
      </c>
      <c r="L100" s="3" t="str">
        <f t="shared" si="0"/>
        <v>Outstanding</v>
      </c>
      <c r="M100" s="11" t="s">
        <v>19</v>
      </c>
    </row>
    <row r="101" spans="1:13" ht="60" customHeight="1" x14ac:dyDescent="0.35">
      <c r="A101" s="9" t="s">
        <v>511</v>
      </c>
      <c r="B101" s="1" t="s">
        <v>512</v>
      </c>
      <c r="C101" s="2" t="s">
        <v>15</v>
      </c>
      <c r="D101" s="3" t="s">
        <v>16</v>
      </c>
      <c r="E101" s="3" t="s">
        <v>17</v>
      </c>
      <c r="F101" s="3" t="s">
        <v>18</v>
      </c>
      <c r="G101" s="3" t="s">
        <v>19</v>
      </c>
      <c r="H101" s="4" t="s">
        <v>19</v>
      </c>
      <c r="I101" s="1" t="s">
        <v>513</v>
      </c>
      <c r="J101" s="1" t="s">
        <v>514</v>
      </c>
      <c r="K101" s="1" t="s">
        <v>515</v>
      </c>
      <c r="L101" s="3" t="str">
        <f t="shared" si="0"/>
        <v>Outstanding</v>
      </c>
      <c r="M101" s="11" t="s">
        <v>19</v>
      </c>
    </row>
    <row r="102" spans="1:13" ht="60" customHeight="1" x14ac:dyDescent="0.35">
      <c r="A102" s="9" t="s">
        <v>516</v>
      </c>
      <c r="B102" s="1" t="s">
        <v>517</v>
      </c>
      <c r="C102" s="2" t="s">
        <v>15</v>
      </c>
      <c r="D102" s="3" t="s">
        <v>16</v>
      </c>
      <c r="E102" s="3" t="s">
        <v>17</v>
      </c>
      <c r="F102" s="3" t="s">
        <v>18</v>
      </c>
      <c r="G102" s="3" t="s">
        <v>19</v>
      </c>
      <c r="H102" s="4" t="s">
        <v>19</v>
      </c>
      <c r="I102" s="1" t="s">
        <v>518</v>
      </c>
      <c r="J102" s="1" t="s">
        <v>519</v>
      </c>
      <c r="K102" s="1" t="s">
        <v>520</v>
      </c>
      <c r="L102" s="3" t="str">
        <f t="shared" si="0"/>
        <v>Outstanding</v>
      </c>
      <c r="M102" s="11" t="s">
        <v>19</v>
      </c>
    </row>
    <row r="103" spans="1:13" ht="60" customHeight="1" x14ac:dyDescent="0.35">
      <c r="A103" s="9" t="s">
        <v>521</v>
      </c>
      <c r="B103" s="1" t="s">
        <v>522</v>
      </c>
      <c r="C103" s="2" t="s">
        <v>76</v>
      </c>
      <c r="D103" s="3" t="s">
        <v>16</v>
      </c>
      <c r="E103" s="3" t="s">
        <v>17</v>
      </c>
      <c r="F103" s="3" t="s">
        <v>18</v>
      </c>
      <c r="G103" s="3" t="s">
        <v>19</v>
      </c>
      <c r="H103" s="4" t="s">
        <v>19</v>
      </c>
      <c r="I103" s="1" t="s">
        <v>523</v>
      </c>
      <c r="J103" s="1" t="s">
        <v>524</v>
      </c>
      <c r="K103" s="1" t="s">
        <v>525</v>
      </c>
      <c r="L103" s="3" t="str">
        <f t="shared" si="0"/>
        <v>Outstanding</v>
      </c>
      <c r="M103" s="11" t="s">
        <v>19</v>
      </c>
    </row>
    <row r="104" spans="1:13" ht="60" customHeight="1" x14ac:dyDescent="0.35">
      <c r="A104" s="9" t="s">
        <v>526</v>
      </c>
      <c r="B104" s="1" t="s">
        <v>527</v>
      </c>
      <c r="C104" s="2" t="s">
        <v>15</v>
      </c>
      <c r="D104" s="3" t="s">
        <v>16</v>
      </c>
      <c r="E104" s="3" t="s">
        <v>17</v>
      </c>
      <c r="F104" s="3" t="s">
        <v>18</v>
      </c>
      <c r="G104" s="3" t="s">
        <v>19</v>
      </c>
      <c r="H104" s="4" t="s">
        <v>19</v>
      </c>
      <c r="I104" s="1" t="s">
        <v>528</v>
      </c>
      <c r="J104" s="1" t="s">
        <v>529</v>
      </c>
      <c r="K104" s="1" t="s">
        <v>530</v>
      </c>
      <c r="L104" s="3" t="str">
        <f t="shared" si="0"/>
        <v>Outstanding</v>
      </c>
      <c r="M104" s="11" t="s">
        <v>19</v>
      </c>
    </row>
    <row r="105" spans="1:13" ht="60" customHeight="1" x14ac:dyDescent="0.35">
      <c r="A105" s="9" t="s">
        <v>531</v>
      </c>
      <c r="B105" s="1" t="s">
        <v>532</v>
      </c>
      <c r="C105" s="2" t="s">
        <v>15</v>
      </c>
      <c r="D105" s="3" t="s">
        <v>16</v>
      </c>
      <c r="E105" s="3" t="s">
        <v>17</v>
      </c>
      <c r="F105" s="3" t="s">
        <v>18</v>
      </c>
      <c r="G105" s="3" t="s">
        <v>19</v>
      </c>
      <c r="H105" s="4" t="s">
        <v>19</v>
      </c>
      <c r="I105" s="1" t="s">
        <v>533</v>
      </c>
      <c r="J105" s="1" t="s">
        <v>534</v>
      </c>
      <c r="K105" s="1" t="s">
        <v>535</v>
      </c>
      <c r="L105" s="3" t="str">
        <f t="shared" si="0"/>
        <v>Outstanding</v>
      </c>
      <c r="M105" s="11" t="s">
        <v>19</v>
      </c>
    </row>
    <row r="106" spans="1:13" ht="60" customHeight="1" x14ac:dyDescent="0.35">
      <c r="A106" s="9" t="s">
        <v>536</v>
      </c>
      <c r="B106" s="1" t="s">
        <v>537</v>
      </c>
      <c r="C106" s="2" t="s">
        <v>15</v>
      </c>
      <c r="D106" s="3" t="s">
        <v>16</v>
      </c>
      <c r="E106" s="3" t="s">
        <v>17</v>
      </c>
      <c r="F106" s="3" t="s">
        <v>18</v>
      </c>
      <c r="G106" s="3" t="s">
        <v>19</v>
      </c>
      <c r="H106" s="4" t="s">
        <v>19</v>
      </c>
      <c r="I106" s="1" t="s">
        <v>538</v>
      </c>
      <c r="J106" s="1" t="s">
        <v>539</v>
      </c>
      <c r="K106" s="1" t="s">
        <v>540</v>
      </c>
      <c r="L106" s="3" t="str">
        <f t="shared" si="0"/>
        <v>Outstanding</v>
      </c>
      <c r="M106" s="11" t="s">
        <v>19</v>
      </c>
    </row>
    <row r="107" spans="1:13" ht="60" customHeight="1" x14ac:dyDescent="0.35">
      <c r="A107" s="9" t="s">
        <v>541</v>
      </c>
      <c r="B107" s="1" t="s">
        <v>542</v>
      </c>
      <c r="C107" s="2" t="s">
        <v>15</v>
      </c>
      <c r="D107" s="3" t="s">
        <v>16</v>
      </c>
      <c r="E107" s="3" t="s">
        <v>17</v>
      </c>
      <c r="F107" s="3" t="s">
        <v>18</v>
      </c>
      <c r="G107" s="3" t="s">
        <v>19</v>
      </c>
      <c r="H107" s="4" t="s">
        <v>19</v>
      </c>
      <c r="I107" s="1" t="s">
        <v>543</v>
      </c>
      <c r="J107" s="1" t="s">
        <v>544</v>
      </c>
      <c r="K107" s="1" t="s">
        <v>545</v>
      </c>
      <c r="L107" s="3" t="str">
        <f t="shared" si="0"/>
        <v>Outstanding</v>
      </c>
      <c r="M107" s="11" t="s">
        <v>19</v>
      </c>
    </row>
    <row r="108" spans="1:13" ht="60" customHeight="1" x14ac:dyDescent="0.35">
      <c r="A108" s="9" t="s">
        <v>546</v>
      </c>
      <c r="B108" s="1" t="s">
        <v>547</v>
      </c>
      <c r="C108" s="2" t="s">
        <v>15</v>
      </c>
      <c r="D108" s="3" t="s">
        <v>16</v>
      </c>
      <c r="E108" s="3" t="s">
        <v>17</v>
      </c>
      <c r="F108" s="3" t="s">
        <v>18</v>
      </c>
      <c r="G108" s="3" t="s">
        <v>19</v>
      </c>
      <c r="H108" s="4" t="s">
        <v>19</v>
      </c>
      <c r="I108" s="1" t="s">
        <v>548</v>
      </c>
      <c r="J108" s="1" t="s">
        <v>549</v>
      </c>
      <c r="K108" s="1" t="s">
        <v>550</v>
      </c>
      <c r="L108" s="3" t="str">
        <f t="shared" si="0"/>
        <v>Outstanding</v>
      </c>
      <c r="M108" s="11" t="s">
        <v>19</v>
      </c>
    </row>
    <row r="109" spans="1:13" ht="60" customHeight="1" x14ac:dyDescent="0.35">
      <c r="A109" s="9" t="s">
        <v>551</v>
      </c>
      <c r="B109" s="1" t="s">
        <v>552</v>
      </c>
      <c r="C109" s="2" t="s">
        <v>15</v>
      </c>
      <c r="D109" s="3" t="s">
        <v>16</v>
      </c>
      <c r="E109" s="3" t="s">
        <v>17</v>
      </c>
      <c r="F109" s="3" t="s">
        <v>18</v>
      </c>
      <c r="G109" s="3" t="s">
        <v>19</v>
      </c>
      <c r="H109" s="4" t="s">
        <v>19</v>
      </c>
      <c r="I109" s="1" t="s">
        <v>553</v>
      </c>
      <c r="J109" s="1" t="s">
        <v>554</v>
      </c>
      <c r="K109" s="1" t="s">
        <v>555</v>
      </c>
      <c r="L109" s="3" t="str">
        <f t="shared" si="0"/>
        <v>Outstanding</v>
      </c>
      <c r="M109" s="11" t="s">
        <v>19</v>
      </c>
    </row>
    <row r="110" spans="1:13" ht="60" customHeight="1" x14ac:dyDescent="0.35">
      <c r="A110" s="9" t="s">
        <v>556</v>
      </c>
      <c r="B110" s="1" t="s">
        <v>557</v>
      </c>
      <c r="C110" s="2" t="s">
        <v>15</v>
      </c>
      <c r="D110" s="3" t="s">
        <v>16</v>
      </c>
      <c r="E110" s="3" t="s">
        <v>17</v>
      </c>
      <c r="F110" s="3" t="s">
        <v>18</v>
      </c>
      <c r="G110" s="3" t="s">
        <v>19</v>
      </c>
      <c r="H110" s="4" t="s">
        <v>19</v>
      </c>
      <c r="I110" s="1" t="s">
        <v>558</v>
      </c>
      <c r="J110" s="1" t="s">
        <v>559</v>
      </c>
      <c r="K110" s="1" t="s">
        <v>560</v>
      </c>
      <c r="L110" s="3" t="str">
        <f t="shared" si="0"/>
        <v>Outstanding</v>
      </c>
      <c r="M110" s="11" t="s">
        <v>19</v>
      </c>
    </row>
    <row r="111" spans="1:13" ht="60" customHeight="1" x14ac:dyDescent="0.35">
      <c r="A111" s="9" t="s">
        <v>561</v>
      </c>
      <c r="B111" s="1" t="s">
        <v>562</v>
      </c>
      <c r="C111" s="2" t="s">
        <v>15</v>
      </c>
      <c r="D111" s="3" t="s">
        <v>16</v>
      </c>
      <c r="E111" s="3" t="s">
        <v>17</v>
      </c>
      <c r="F111" s="3" t="s">
        <v>18</v>
      </c>
      <c r="G111" s="3" t="s">
        <v>19</v>
      </c>
      <c r="H111" s="4" t="s">
        <v>19</v>
      </c>
      <c r="I111" s="1" t="s">
        <v>563</v>
      </c>
      <c r="J111" s="1" t="s">
        <v>564</v>
      </c>
      <c r="K111" s="1" t="s">
        <v>565</v>
      </c>
      <c r="L111" s="3" t="str">
        <f t="shared" si="0"/>
        <v>Outstanding</v>
      </c>
      <c r="M111" s="11" t="s">
        <v>19</v>
      </c>
    </row>
    <row r="112" spans="1:13" ht="60" customHeight="1" x14ac:dyDescent="0.35">
      <c r="A112" s="9" t="s">
        <v>566</v>
      </c>
      <c r="B112" s="1" t="s">
        <v>567</v>
      </c>
      <c r="C112" s="2" t="s">
        <v>15</v>
      </c>
      <c r="D112" s="3" t="s">
        <v>16</v>
      </c>
      <c r="E112" s="3" t="s">
        <v>17</v>
      </c>
      <c r="F112" s="3" t="s">
        <v>18</v>
      </c>
      <c r="G112" s="3" t="s">
        <v>19</v>
      </c>
      <c r="H112" s="4" t="s">
        <v>19</v>
      </c>
      <c r="I112" s="1" t="s">
        <v>568</v>
      </c>
      <c r="J112" s="1" t="s">
        <v>569</v>
      </c>
      <c r="K112" s="1" t="s">
        <v>570</v>
      </c>
      <c r="L112" s="3" t="str">
        <f t="shared" si="0"/>
        <v>Outstanding</v>
      </c>
      <c r="M112" s="11" t="s">
        <v>19</v>
      </c>
    </row>
    <row r="113" spans="1:13" ht="60" customHeight="1" x14ac:dyDescent="0.35">
      <c r="A113" s="9" t="s">
        <v>571</v>
      </c>
      <c r="B113" s="1" t="s">
        <v>572</v>
      </c>
      <c r="C113" s="2" t="s">
        <v>15</v>
      </c>
      <c r="D113" s="3" t="s">
        <v>16</v>
      </c>
      <c r="E113" s="3" t="s">
        <v>17</v>
      </c>
      <c r="F113" s="3" t="s">
        <v>18</v>
      </c>
      <c r="G113" s="3" t="s">
        <v>19</v>
      </c>
      <c r="H113" s="4" t="s">
        <v>19</v>
      </c>
      <c r="I113" s="1" t="s">
        <v>573</v>
      </c>
      <c r="J113" s="1" t="s">
        <v>574</v>
      </c>
      <c r="K113" s="1" t="s">
        <v>575</v>
      </c>
      <c r="L113" s="3" t="str">
        <f t="shared" si="0"/>
        <v>Outstanding</v>
      </c>
      <c r="M113" s="11" t="s">
        <v>19</v>
      </c>
    </row>
    <row r="114" spans="1:13" ht="60" customHeight="1" x14ac:dyDescent="0.35">
      <c r="A114" s="9" t="s">
        <v>576</v>
      </c>
      <c r="B114" s="1" t="s">
        <v>577</v>
      </c>
      <c r="C114" s="2" t="s">
        <v>15</v>
      </c>
      <c r="D114" s="3" t="s">
        <v>16</v>
      </c>
      <c r="E114" s="3" t="s">
        <v>17</v>
      </c>
      <c r="F114" s="3" t="s">
        <v>18</v>
      </c>
      <c r="G114" s="3" t="s">
        <v>19</v>
      </c>
      <c r="H114" s="4" t="s">
        <v>19</v>
      </c>
      <c r="I114" s="1" t="s">
        <v>578</v>
      </c>
      <c r="J114" s="1" t="s">
        <v>579</v>
      </c>
      <c r="K114" s="1" t="s">
        <v>580</v>
      </c>
      <c r="L114" s="3" t="str">
        <f t="shared" si="0"/>
        <v>Outstanding</v>
      </c>
      <c r="M114" s="11" t="s">
        <v>19</v>
      </c>
    </row>
    <row r="115" spans="1:13" ht="60" customHeight="1" x14ac:dyDescent="0.35">
      <c r="A115" s="9" t="s">
        <v>581</v>
      </c>
      <c r="B115" s="1" t="s">
        <v>582</v>
      </c>
      <c r="C115" s="2" t="s">
        <v>15</v>
      </c>
      <c r="D115" s="3" t="s">
        <v>16</v>
      </c>
      <c r="E115" s="3" t="s">
        <v>17</v>
      </c>
      <c r="F115" s="3" t="s">
        <v>18</v>
      </c>
      <c r="G115" s="3" t="s">
        <v>19</v>
      </c>
      <c r="H115" s="4" t="s">
        <v>19</v>
      </c>
      <c r="I115" s="1" t="s">
        <v>583</v>
      </c>
      <c r="J115" s="1" t="s">
        <v>584</v>
      </c>
      <c r="K115" s="1" t="s">
        <v>585</v>
      </c>
      <c r="L115" s="3" t="str">
        <f t="shared" si="0"/>
        <v>Outstanding</v>
      </c>
      <c r="M115" s="11" t="s">
        <v>19</v>
      </c>
    </row>
    <row r="116" spans="1:13" ht="60" customHeight="1" x14ac:dyDescent="0.35">
      <c r="A116" s="9" t="s">
        <v>586</v>
      </c>
      <c r="B116" s="1" t="s">
        <v>587</v>
      </c>
      <c r="C116" s="2" t="s">
        <v>15</v>
      </c>
      <c r="D116" s="3" t="s">
        <v>16</v>
      </c>
      <c r="E116" s="3" t="s">
        <v>17</v>
      </c>
      <c r="F116" s="3" t="s">
        <v>18</v>
      </c>
      <c r="G116" s="3" t="s">
        <v>19</v>
      </c>
      <c r="H116" s="4" t="s">
        <v>19</v>
      </c>
      <c r="I116" s="1" t="s">
        <v>588</v>
      </c>
      <c r="J116" s="1" t="s">
        <v>589</v>
      </c>
      <c r="K116" s="1" t="s">
        <v>590</v>
      </c>
      <c r="L116" s="3" t="str">
        <f t="shared" si="0"/>
        <v>Outstanding</v>
      </c>
      <c r="M116" s="11" t="s">
        <v>19</v>
      </c>
    </row>
    <row r="117" spans="1:13" ht="60" customHeight="1" x14ac:dyDescent="0.35">
      <c r="A117" s="9" t="s">
        <v>591</v>
      </c>
      <c r="B117" s="1" t="s">
        <v>592</v>
      </c>
      <c r="C117" s="2" t="s">
        <v>15</v>
      </c>
      <c r="D117" s="3" t="s">
        <v>16</v>
      </c>
      <c r="E117" s="3" t="s">
        <v>17</v>
      </c>
      <c r="F117" s="3" t="s">
        <v>18</v>
      </c>
      <c r="G117" s="3" t="s">
        <v>19</v>
      </c>
      <c r="H117" s="4" t="s">
        <v>19</v>
      </c>
      <c r="I117" s="1" t="s">
        <v>593</v>
      </c>
      <c r="J117" s="1" t="s">
        <v>594</v>
      </c>
      <c r="K117" s="1" t="s">
        <v>595</v>
      </c>
      <c r="L117" s="3" t="str">
        <f t="shared" si="0"/>
        <v>Outstanding</v>
      </c>
      <c r="M117" s="11" t="s">
        <v>19</v>
      </c>
    </row>
    <row r="118" spans="1:13" ht="60" customHeight="1" x14ac:dyDescent="0.35">
      <c r="A118" s="9" t="s">
        <v>596</v>
      </c>
      <c r="B118" s="1" t="s">
        <v>597</v>
      </c>
      <c r="C118" s="2" t="s">
        <v>15</v>
      </c>
      <c r="D118" s="3" t="s">
        <v>16</v>
      </c>
      <c r="E118" s="3" t="s">
        <v>17</v>
      </c>
      <c r="F118" s="3" t="s">
        <v>18</v>
      </c>
      <c r="G118" s="3" t="s">
        <v>19</v>
      </c>
      <c r="H118" s="4" t="s">
        <v>19</v>
      </c>
      <c r="I118" s="1" t="s">
        <v>598</v>
      </c>
      <c r="J118" s="1" t="s">
        <v>599</v>
      </c>
      <c r="K118" s="1" t="s">
        <v>600</v>
      </c>
      <c r="L118" s="3" t="str">
        <f t="shared" si="0"/>
        <v>Outstanding</v>
      </c>
      <c r="M118" s="11" t="s">
        <v>19</v>
      </c>
    </row>
    <row r="119" spans="1:13" ht="60" customHeight="1" x14ac:dyDescent="0.35">
      <c r="A119" s="9" t="s">
        <v>601</v>
      </c>
      <c r="B119" s="1" t="s">
        <v>602</v>
      </c>
      <c r="C119" s="2" t="s">
        <v>15</v>
      </c>
      <c r="D119" s="3" t="s">
        <v>16</v>
      </c>
      <c r="E119" s="3" t="s">
        <v>17</v>
      </c>
      <c r="F119" s="3" t="s">
        <v>18</v>
      </c>
      <c r="G119" s="3" t="s">
        <v>19</v>
      </c>
      <c r="H119" s="4" t="s">
        <v>19</v>
      </c>
      <c r="I119" s="1" t="s">
        <v>603</v>
      </c>
      <c r="J119" s="1" t="s">
        <v>604</v>
      </c>
      <c r="K119" s="1" t="s">
        <v>605</v>
      </c>
      <c r="L119" s="3" t="str">
        <f t="shared" si="0"/>
        <v>Outstanding</v>
      </c>
      <c r="M119" s="11" t="s">
        <v>19</v>
      </c>
    </row>
    <row r="120" spans="1:13" ht="60" customHeight="1" x14ac:dyDescent="0.35">
      <c r="A120" s="9" t="s">
        <v>606</v>
      </c>
      <c r="B120" s="1" t="s">
        <v>607</v>
      </c>
      <c r="C120" s="2" t="s">
        <v>15</v>
      </c>
      <c r="D120" s="3" t="s">
        <v>16</v>
      </c>
      <c r="E120" s="3" t="s">
        <v>17</v>
      </c>
      <c r="F120" s="3" t="s">
        <v>18</v>
      </c>
      <c r="G120" s="3" t="s">
        <v>19</v>
      </c>
      <c r="H120" s="4" t="s">
        <v>19</v>
      </c>
      <c r="I120" s="1" t="s">
        <v>608</v>
      </c>
      <c r="J120" s="1" t="s">
        <v>609</v>
      </c>
      <c r="K120" s="1" t="s">
        <v>610</v>
      </c>
      <c r="L120" s="3" t="str">
        <f t="shared" si="0"/>
        <v>Outstanding</v>
      </c>
      <c r="M120" s="11" t="s">
        <v>19</v>
      </c>
    </row>
    <row r="121" spans="1:13" ht="60" customHeight="1" x14ac:dyDescent="0.35">
      <c r="A121" s="9" t="s">
        <v>611</v>
      </c>
      <c r="B121" s="1" t="s">
        <v>612</v>
      </c>
      <c r="C121" s="2" t="s">
        <v>15</v>
      </c>
      <c r="D121" s="3" t="s">
        <v>16</v>
      </c>
      <c r="E121" s="3" t="s">
        <v>17</v>
      </c>
      <c r="F121" s="3" t="s">
        <v>18</v>
      </c>
      <c r="G121" s="3" t="s">
        <v>19</v>
      </c>
      <c r="H121" s="4" t="s">
        <v>19</v>
      </c>
      <c r="I121" s="1" t="s">
        <v>613</v>
      </c>
      <c r="J121" s="1" t="s">
        <v>614</v>
      </c>
      <c r="K121" s="1" t="s">
        <v>615</v>
      </c>
      <c r="L121" s="3" t="str">
        <f t="shared" si="0"/>
        <v>Outstanding</v>
      </c>
      <c r="M121" s="11" t="s">
        <v>19</v>
      </c>
    </row>
    <row r="122" spans="1:13" ht="60" customHeight="1" x14ac:dyDescent="0.35">
      <c r="A122" s="9" t="s">
        <v>616</v>
      </c>
      <c r="B122" s="1" t="s">
        <v>617</v>
      </c>
      <c r="C122" s="2" t="s">
        <v>15</v>
      </c>
      <c r="D122" s="3" t="s">
        <v>16</v>
      </c>
      <c r="E122" s="3" t="s">
        <v>17</v>
      </c>
      <c r="F122" s="3" t="s">
        <v>18</v>
      </c>
      <c r="G122" s="3" t="s">
        <v>19</v>
      </c>
      <c r="H122" s="4" t="s">
        <v>19</v>
      </c>
      <c r="I122" s="1" t="s">
        <v>618</v>
      </c>
      <c r="J122" s="1" t="s">
        <v>619</v>
      </c>
      <c r="K122" s="1" t="s">
        <v>620</v>
      </c>
      <c r="L122" s="3" t="str">
        <f t="shared" si="0"/>
        <v>Outstanding</v>
      </c>
      <c r="M122" s="11" t="s">
        <v>19</v>
      </c>
    </row>
    <row r="123" spans="1:13" ht="60" customHeight="1" x14ac:dyDescent="0.35">
      <c r="A123" s="9" t="s">
        <v>621</v>
      </c>
      <c r="B123" s="1" t="s">
        <v>622</v>
      </c>
      <c r="C123" s="2" t="s">
        <v>15</v>
      </c>
      <c r="D123" s="3" t="s">
        <v>16</v>
      </c>
      <c r="E123" s="3" t="s">
        <v>17</v>
      </c>
      <c r="F123" s="3" t="s">
        <v>18</v>
      </c>
      <c r="G123" s="3" t="s">
        <v>19</v>
      </c>
      <c r="H123" s="4" t="s">
        <v>19</v>
      </c>
      <c r="I123" s="1" t="s">
        <v>623</v>
      </c>
      <c r="J123" s="1" t="s">
        <v>624</v>
      </c>
      <c r="K123" s="1" t="s">
        <v>625</v>
      </c>
      <c r="L123" s="3" t="str">
        <f t="shared" si="0"/>
        <v>Outstanding</v>
      </c>
      <c r="M123" s="11" t="s">
        <v>19</v>
      </c>
    </row>
    <row r="124" spans="1:13" ht="60" customHeight="1" x14ac:dyDescent="0.35">
      <c r="A124" s="9" t="s">
        <v>626</v>
      </c>
      <c r="B124" s="1" t="s">
        <v>627</v>
      </c>
      <c r="C124" s="2" t="s">
        <v>15</v>
      </c>
      <c r="D124" s="3" t="s">
        <v>16</v>
      </c>
      <c r="E124" s="3" t="s">
        <v>17</v>
      </c>
      <c r="F124" s="3" t="s">
        <v>18</v>
      </c>
      <c r="G124" s="3" t="s">
        <v>19</v>
      </c>
      <c r="H124" s="4" t="s">
        <v>19</v>
      </c>
      <c r="I124" s="1" t="s">
        <v>628</v>
      </c>
      <c r="J124" s="1" t="s">
        <v>629</v>
      </c>
      <c r="K124" s="1" t="s">
        <v>630</v>
      </c>
      <c r="L124" s="3" t="str">
        <f t="shared" si="0"/>
        <v>Outstanding</v>
      </c>
      <c r="M124" s="11" t="s">
        <v>19</v>
      </c>
    </row>
    <row r="125" spans="1:13" ht="60" customHeight="1" x14ac:dyDescent="0.35">
      <c r="A125" s="9" t="s">
        <v>631</v>
      </c>
      <c r="B125" s="1" t="s">
        <v>632</v>
      </c>
      <c r="C125" s="2" t="s">
        <v>15</v>
      </c>
      <c r="D125" s="3" t="s">
        <v>16</v>
      </c>
      <c r="E125" s="3" t="s">
        <v>17</v>
      </c>
      <c r="F125" s="3" t="s">
        <v>18</v>
      </c>
      <c r="G125" s="3" t="s">
        <v>19</v>
      </c>
      <c r="H125" s="4" t="s">
        <v>19</v>
      </c>
      <c r="I125" s="1" t="s">
        <v>633</v>
      </c>
      <c r="J125" s="1" t="s">
        <v>634</v>
      </c>
      <c r="K125" s="1" t="s">
        <v>635</v>
      </c>
      <c r="L125" s="3" t="str">
        <f t="shared" si="0"/>
        <v>Outstanding</v>
      </c>
      <c r="M125" s="11" t="s">
        <v>19</v>
      </c>
    </row>
    <row r="126" spans="1:13" ht="60" customHeight="1" x14ac:dyDescent="0.35">
      <c r="A126" s="9" t="s">
        <v>636</v>
      </c>
      <c r="B126" s="1" t="s">
        <v>637</v>
      </c>
      <c r="C126" s="2" t="s">
        <v>15</v>
      </c>
      <c r="D126" s="3" t="s">
        <v>16</v>
      </c>
      <c r="E126" s="3" t="s">
        <v>17</v>
      </c>
      <c r="F126" s="3" t="s">
        <v>18</v>
      </c>
      <c r="G126" s="3" t="s">
        <v>19</v>
      </c>
      <c r="H126" s="4" t="s">
        <v>19</v>
      </c>
      <c r="I126" s="1" t="s">
        <v>638</v>
      </c>
      <c r="J126" s="1" t="s">
        <v>639</v>
      </c>
      <c r="K126" s="1" t="s">
        <v>640</v>
      </c>
      <c r="L126" s="3" t="str">
        <f t="shared" si="0"/>
        <v>Outstanding</v>
      </c>
      <c r="M126" s="11" t="s">
        <v>19</v>
      </c>
    </row>
    <row r="127" spans="1:13" ht="60" customHeight="1" x14ac:dyDescent="0.35">
      <c r="A127" s="9" t="s">
        <v>641</v>
      </c>
      <c r="B127" s="1" t="s">
        <v>642</v>
      </c>
      <c r="C127" s="2" t="s">
        <v>65</v>
      </c>
      <c r="D127" s="3" t="s">
        <v>16</v>
      </c>
      <c r="E127" s="3" t="s">
        <v>17</v>
      </c>
      <c r="F127" s="3" t="s">
        <v>18</v>
      </c>
      <c r="G127" s="3" t="s">
        <v>19</v>
      </c>
      <c r="H127" s="4" t="s">
        <v>19</v>
      </c>
      <c r="I127" s="1" t="s">
        <v>643</v>
      </c>
      <c r="J127" s="1" t="s">
        <v>644</v>
      </c>
      <c r="K127" s="1" t="s">
        <v>645</v>
      </c>
      <c r="L127" s="3" t="str">
        <f t="shared" si="0"/>
        <v>Outstanding</v>
      </c>
      <c r="M127" s="11" t="s">
        <v>19</v>
      </c>
    </row>
    <row r="128" spans="1:13" ht="60" customHeight="1" x14ac:dyDescent="0.35">
      <c r="A128" s="9" t="s">
        <v>646</v>
      </c>
      <c r="B128" s="1" t="s">
        <v>647</v>
      </c>
      <c r="C128" s="2" t="s">
        <v>15</v>
      </c>
      <c r="D128" s="3" t="s">
        <v>16</v>
      </c>
      <c r="E128" s="3" t="s">
        <v>17</v>
      </c>
      <c r="F128" s="3" t="s">
        <v>18</v>
      </c>
      <c r="G128" s="3" t="s">
        <v>19</v>
      </c>
      <c r="H128" s="4" t="s">
        <v>19</v>
      </c>
      <c r="I128" s="1" t="s">
        <v>648</v>
      </c>
      <c r="J128" s="1" t="s">
        <v>649</v>
      </c>
      <c r="K128" s="1" t="s">
        <v>650</v>
      </c>
      <c r="L128" s="3" t="str">
        <f t="shared" si="0"/>
        <v>Outstanding</v>
      </c>
      <c r="M128" s="11" t="s">
        <v>19</v>
      </c>
    </row>
    <row r="129" spans="1:13" ht="60" customHeight="1" x14ac:dyDescent="0.35">
      <c r="A129" s="9" t="s">
        <v>651</v>
      </c>
      <c r="B129" s="1" t="s">
        <v>652</v>
      </c>
      <c r="C129" s="2" t="s">
        <v>15</v>
      </c>
      <c r="D129" s="3" t="s">
        <v>16</v>
      </c>
      <c r="E129" s="3" t="s">
        <v>17</v>
      </c>
      <c r="F129" s="3" t="s">
        <v>18</v>
      </c>
      <c r="G129" s="3" t="s">
        <v>19</v>
      </c>
      <c r="H129" s="4" t="s">
        <v>19</v>
      </c>
      <c r="I129" s="1" t="s">
        <v>653</v>
      </c>
      <c r="J129" s="1" t="s">
        <v>654</v>
      </c>
      <c r="K129" s="1" t="s">
        <v>655</v>
      </c>
      <c r="L129" s="3" t="str">
        <f t="shared" si="0"/>
        <v>Outstanding</v>
      </c>
      <c r="M129" s="11" t="s">
        <v>19</v>
      </c>
    </row>
    <row r="130" spans="1:13" ht="60" customHeight="1" x14ac:dyDescent="0.35">
      <c r="A130" s="9" t="s">
        <v>656</v>
      </c>
      <c r="B130" s="1" t="s">
        <v>657</v>
      </c>
      <c r="C130" s="2" t="s">
        <v>15</v>
      </c>
      <c r="D130" s="3" t="s">
        <v>16</v>
      </c>
      <c r="E130" s="3" t="s">
        <v>17</v>
      </c>
      <c r="F130" s="3" t="s">
        <v>18</v>
      </c>
      <c r="G130" s="3" t="s">
        <v>19</v>
      </c>
      <c r="H130" s="4" t="s">
        <v>19</v>
      </c>
      <c r="I130" s="1" t="s">
        <v>658</v>
      </c>
      <c r="J130" s="1" t="s">
        <v>659</v>
      </c>
      <c r="K130" s="1" t="s">
        <v>660</v>
      </c>
      <c r="L130" s="3" t="str">
        <f t="shared" si="0"/>
        <v>Outstanding</v>
      </c>
      <c r="M130" s="11" t="s">
        <v>19</v>
      </c>
    </row>
    <row r="131" spans="1:13" ht="60" customHeight="1" x14ac:dyDescent="0.35">
      <c r="A131" s="9" t="s">
        <v>661</v>
      </c>
      <c r="B131" s="1" t="s">
        <v>662</v>
      </c>
      <c r="C131" s="2" t="s">
        <v>76</v>
      </c>
      <c r="D131" s="3" t="s">
        <v>16</v>
      </c>
      <c r="E131" s="3" t="s">
        <v>17</v>
      </c>
      <c r="F131" s="3" t="s">
        <v>18</v>
      </c>
      <c r="G131" s="3" t="s">
        <v>19</v>
      </c>
      <c r="H131" s="4" t="s">
        <v>19</v>
      </c>
      <c r="I131" s="1" t="s">
        <v>663</v>
      </c>
      <c r="J131" s="1" t="s">
        <v>664</v>
      </c>
      <c r="K131" s="1" t="s">
        <v>665</v>
      </c>
      <c r="L131" s="3" t="str">
        <f t="shared" si="0"/>
        <v>Outstanding</v>
      </c>
      <c r="M131" s="11" t="s">
        <v>19</v>
      </c>
    </row>
    <row r="132" spans="1:13" ht="60" customHeight="1" x14ac:dyDescent="0.35">
      <c r="A132" s="9" t="s">
        <v>666</v>
      </c>
      <c r="B132" s="1" t="s">
        <v>667</v>
      </c>
      <c r="C132" s="2" t="s">
        <v>65</v>
      </c>
      <c r="D132" s="3" t="s">
        <v>16</v>
      </c>
      <c r="E132" s="3" t="s">
        <v>17</v>
      </c>
      <c r="F132" s="3" t="s">
        <v>18</v>
      </c>
      <c r="G132" s="3" t="s">
        <v>19</v>
      </c>
      <c r="H132" s="4" t="s">
        <v>19</v>
      </c>
      <c r="I132" s="1" t="s">
        <v>668</v>
      </c>
      <c r="J132" s="1" t="s">
        <v>669</v>
      </c>
      <c r="K132" s="1" t="s">
        <v>670</v>
      </c>
      <c r="L132" s="3" t="str">
        <f t="shared" si="0"/>
        <v>Outstanding</v>
      </c>
      <c r="M132" s="11" t="s">
        <v>19</v>
      </c>
    </row>
    <row r="133" spans="1:13" ht="60" customHeight="1" x14ac:dyDescent="0.35">
      <c r="A133" s="9" t="s">
        <v>671</v>
      </c>
      <c r="B133" s="1" t="s">
        <v>672</v>
      </c>
      <c r="C133" s="2" t="s">
        <v>15</v>
      </c>
      <c r="D133" s="3" t="s">
        <v>16</v>
      </c>
      <c r="E133" s="3" t="s">
        <v>17</v>
      </c>
      <c r="F133" s="3" t="s">
        <v>18</v>
      </c>
      <c r="G133" s="3" t="s">
        <v>19</v>
      </c>
      <c r="H133" s="4" t="s">
        <v>19</v>
      </c>
      <c r="I133" s="1" t="s">
        <v>673</v>
      </c>
      <c r="J133" s="1" t="s">
        <v>674</v>
      </c>
      <c r="K133" s="1" t="s">
        <v>675</v>
      </c>
      <c r="L133" s="3" t="str">
        <f t="shared" si="0"/>
        <v>Outstanding</v>
      </c>
      <c r="M133" s="11" t="s">
        <v>19</v>
      </c>
    </row>
    <row r="134" spans="1:13" ht="60" customHeight="1" x14ac:dyDescent="0.35">
      <c r="A134" s="9" t="s">
        <v>676</v>
      </c>
      <c r="B134" s="1" t="s">
        <v>677</v>
      </c>
      <c r="C134" s="2" t="s">
        <v>15</v>
      </c>
      <c r="D134" s="3" t="s">
        <v>16</v>
      </c>
      <c r="E134" s="3" t="s">
        <v>17</v>
      </c>
      <c r="F134" s="3" t="s">
        <v>18</v>
      </c>
      <c r="G134" s="3" t="s">
        <v>19</v>
      </c>
      <c r="H134" s="4" t="s">
        <v>19</v>
      </c>
      <c r="I134" s="1" t="s">
        <v>678</v>
      </c>
      <c r="J134" s="1" t="s">
        <v>679</v>
      </c>
      <c r="K134" s="1" t="s">
        <v>680</v>
      </c>
      <c r="L134" s="3" t="str">
        <f t="shared" si="0"/>
        <v>Outstanding</v>
      </c>
      <c r="M134" s="11" t="s">
        <v>19</v>
      </c>
    </row>
    <row r="135" spans="1:13" ht="60" customHeight="1" x14ac:dyDescent="0.35">
      <c r="A135" s="9" t="s">
        <v>681</v>
      </c>
      <c r="B135" s="1" t="s">
        <v>682</v>
      </c>
      <c r="C135" s="2" t="s">
        <v>15</v>
      </c>
      <c r="D135" s="3" t="s">
        <v>16</v>
      </c>
      <c r="E135" s="3" t="s">
        <v>17</v>
      </c>
      <c r="F135" s="3" t="s">
        <v>18</v>
      </c>
      <c r="G135" s="3" t="s">
        <v>19</v>
      </c>
      <c r="H135" s="4" t="s">
        <v>19</v>
      </c>
      <c r="I135" s="1" t="s">
        <v>683</v>
      </c>
      <c r="J135" s="1" t="s">
        <v>684</v>
      </c>
      <c r="K135" s="1" t="s">
        <v>685</v>
      </c>
      <c r="L135" s="3" t="str">
        <f t="shared" si="0"/>
        <v>Outstanding</v>
      </c>
      <c r="M135" s="11" t="s">
        <v>19</v>
      </c>
    </row>
    <row r="136" spans="1:13" ht="60" customHeight="1" x14ac:dyDescent="0.35">
      <c r="A136" s="9" t="s">
        <v>686</v>
      </c>
      <c r="B136" s="1" t="s">
        <v>687</v>
      </c>
      <c r="C136" s="2" t="s">
        <v>15</v>
      </c>
      <c r="D136" s="3" t="s">
        <v>16</v>
      </c>
      <c r="E136" s="3" t="s">
        <v>17</v>
      </c>
      <c r="F136" s="3" t="s">
        <v>18</v>
      </c>
      <c r="G136" s="3" t="s">
        <v>19</v>
      </c>
      <c r="H136" s="4" t="s">
        <v>19</v>
      </c>
      <c r="I136" s="1" t="s">
        <v>688</v>
      </c>
      <c r="J136" s="1" t="s">
        <v>689</v>
      </c>
      <c r="K136" s="1" t="s">
        <v>690</v>
      </c>
      <c r="L136" s="3" t="str">
        <f t="shared" si="0"/>
        <v>Outstanding</v>
      </c>
      <c r="M136" s="11" t="s">
        <v>19</v>
      </c>
    </row>
    <row r="137" spans="1:13" ht="60" customHeight="1" x14ac:dyDescent="0.35">
      <c r="A137" s="9" t="s">
        <v>691</v>
      </c>
      <c r="B137" s="1" t="s">
        <v>692</v>
      </c>
      <c r="C137" s="2" t="s">
        <v>15</v>
      </c>
      <c r="D137" s="3" t="s">
        <v>16</v>
      </c>
      <c r="E137" s="3" t="s">
        <v>17</v>
      </c>
      <c r="F137" s="3" t="s">
        <v>18</v>
      </c>
      <c r="G137" s="3" t="s">
        <v>19</v>
      </c>
      <c r="H137" s="4" t="s">
        <v>19</v>
      </c>
      <c r="I137" s="1" t="s">
        <v>693</v>
      </c>
      <c r="J137" s="1" t="s">
        <v>694</v>
      </c>
      <c r="K137" s="1" t="s">
        <v>695</v>
      </c>
      <c r="L137" s="3" t="str">
        <f t="shared" si="0"/>
        <v>Outstanding</v>
      </c>
      <c r="M137" s="11" t="s">
        <v>19</v>
      </c>
    </row>
    <row r="138" spans="1:13" ht="60" customHeight="1" x14ac:dyDescent="0.35">
      <c r="A138" s="9" t="s">
        <v>696</v>
      </c>
      <c r="B138" s="1" t="s">
        <v>697</v>
      </c>
      <c r="C138" s="2" t="s">
        <v>15</v>
      </c>
      <c r="D138" s="3" t="s">
        <v>16</v>
      </c>
      <c r="E138" s="3" t="s">
        <v>17</v>
      </c>
      <c r="F138" s="3" t="s">
        <v>18</v>
      </c>
      <c r="G138" s="3" t="s">
        <v>19</v>
      </c>
      <c r="H138" s="4" t="s">
        <v>19</v>
      </c>
      <c r="I138" s="1" t="s">
        <v>698</v>
      </c>
      <c r="J138" s="1" t="s">
        <v>699</v>
      </c>
      <c r="K138" s="1" t="s">
        <v>700</v>
      </c>
      <c r="L138" s="3" t="str">
        <f t="shared" si="0"/>
        <v>Outstanding</v>
      </c>
      <c r="M138" s="11" t="s">
        <v>19</v>
      </c>
    </row>
    <row r="139" spans="1:13" ht="60" customHeight="1" x14ac:dyDescent="0.35">
      <c r="A139" s="9" t="s">
        <v>701</v>
      </c>
      <c r="B139" s="1" t="s">
        <v>702</v>
      </c>
      <c r="C139" s="2" t="s">
        <v>15</v>
      </c>
      <c r="D139" s="3" t="s">
        <v>16</v>
      </c>
      <c r="E139" s="3" t="s">
        <v>17</v>
      </c>
      <c r="F139" s="3" t="s">
        <v>18</v>
      </c>
      <c r="G139" s="3" t="s">
        <v>19</v>
      </c>
      <c r="H139" s="4" t="s">
        <v>19</v>
      </c>
      <c r="I139" s="1" t="s">
        <v>703</v>
      </c>
      <c r="J139" s="1" t="s">
        <v>704</v>
      </c>
      <c r="K139" s="1" t="s">
        <v>705</v>
      </c>
      <c r="L139" s="3" t="str">
        <f t="shared" si="0"/>
        <v>Outstanding</v>
      </c>
      <c r="M139" s="11" t="s">
        <v>19</v>
      </c>
    </row>
    <row r="140" spans="1:13" ht="60" customHeight="1" x14ac:dyDescent="0.35">
      <c r="A140" s="9" t="s">
        <v>706</v>
      </c>
      <c r="B140" s="1" t="s">
        <v>707</v>
      </c>
      <c r="C140" s="2" t="s">
        <v>15</v>
      </c>
      <c r="D140" s="3" t="s">
        <v>16</v>
      </c>
      <c r="E140" s="3" t="s">
        <v>17</v>
      </c>
      <c r="F140" s="3" t="s">
        <v>18</v>
      </c>
      <c r="G140" s="3" t="s">
        <v>19</v>
      </c>
      <c r="H140" s="4" t="s">
        <v>19</v>
      </c>
      <c r="I140" s="1" t="s">
        <v>708</v>
      </c>
      <c r="J140" s="1" t="s">
        <v>709</v>
      </c>
      <c r="K140" s="1" t="s">
        <v>710</v>
      </c>
      <c r="L140" s="3" t="str">
        <f t="shared" si="0"/>
        <v>Outstanding</v>
      </c>
      <c r="M140" s="11" t="s">
        <v>19</v>
      </c>
    </row>
    <row r="141" spans="1:13" ht="60" customHeight="1" x14ac:dyDescent="0.35">
      <c r="A141" s="9" t="s">
        <v>711</v>
      </c>
      <c r="B141" s="1" t="s">
        <v>712</v>
      </c>
      <c r="C141" s="2" t="s">
        <v>15</v>
      </c>
      <c r="D141" s="3" t="s">
        <v>16</v>
      </c>
      <c r="E141" s="3" t="s">
        <v>17</v>
      </c>
      <c r="F141" s="3" t="s">
        <v>18</v>
      </c>
      <c r="G141" s="3" t="s">
        <v>19</v>
      </c>
      <c r="H141" s="4" t="s">
        <v>19</v>
      </c>
      <c r="I141" s="1" t="s">
        <v>713</v>
      </c>
      <c r="J141" s="1" t="s">
        <v>714</v>
      </c>
      <c r="K141" s="1" t="s">
        <v>715</v>
      </c>
      <c r="L141" s="3" t="str">
        <f t="shared" si="0"/>
        <v>Outstanding</v>
      </c>
      <c r="M141" s="11" t="s">
        <v>19</v>
      </c>
    </row>
    <row r="142" spans="1:13" ht="60" customHeight="1" x14ac:dyDescent="0.35">
      <c r="A142" s="9" t="s">
        <v>716</v>
      </c>
      <c r="B142" s="1" t="s">
        <v>717</v>
      </c>
      <c r="C142" s="2" t="s">
        <v>15</v>
      </c>
      <c r="D142" s="3" t="s">
        <v>16</v>
      </c>
      <c r="E142" s="3" t="s">
        <v>17</v>
      </c>
      <c r="F142" s="3" t="s">
        <v>18</v>
      </c>
      <c r="G142" s="3" t="s">
        <v>19</v>
      </c>
      <c r="H142" s="4" t="s">
        <v>19</v>
      </c>
      <c r="I142" s="1" t="s">
        <v>718</v>
      </c>
      <c r="J142" s="1" t="s">
        <v>719</v>
      </c>
      <c r="K142" s="1" t="s">
        <v>720</v>
      </c>
      <c r="L142" s="3" t="str">
        <f t="shared" si="0"/>
        <v>Outstanding</v>
      </c>
      <c r="M142" s="11" t="s">
        <v>19</v>
      </c>
    </row>
    <row r="143" spans="1:13" ht="60" customHeight="1" x14ac:dyDescent="0.35">
      <c r="A143" s="9" t="s">
        <v>721</v>
      </c>
      <c r="B143" s="1" t="s">
        <v>722</v>
      </c>
      <c r="C143" s="2" t="s">
        <v>65</v>
      </c>
      <c r="D143" s="3" t="s">
        <v>16</v>
      </c>
      <c r="E143" s="3" t="s">
        <v>17</v>
      </c>
      <c r="F143" s="3" t="s">
        <v>18</v>
      </c>
      <c r="G143" s="3" t="s">
        <v>19</v>
      </c>
      <c r="H143" s="4" t="s">
        <v>19</v>
      </c>
      <c r="I143" s="1" t="s">
        <v>723</v>
      </c>
      <c r="J143" s="1" t="s">
        <v>724</v>
      </c>
      <c r="K143" s="1" t="s">
        <v>725</v>
      </c>
      <c r="L143" s="3" t="str">
        <f t="shared" si="0"/>
        <v>Outstanding</v>
      </c>
      <c r="M143" s="11" t="s">
        <v>19</v>
      </c>
    </row>
    <row r="144" spans="1:13" ht="60" customHeight="1" x14ac:dyDescent="0.35">
      <c r="A144" s="9" t="s">
        <v>726</v>
      </c>
      <c r="B144" s="1" t="s">
        <v>727</v>
      </c>
      <c r="C144" s="2" t="s">
        <v>15</v>
      </c>
      <c r="D144" s="3" t="s">
        <v>16</v>
      </c>
      <c r="E144" s="3" t="s">
        <v>17</v>
      </c>
      <c r="F144" s="3" t="s">
        <v>18</v>
      </c>
      <c r="G144" s="3" t="s">
        <v>19</v>
      </c>
      <c r="H144" s="4" t="s">
        <v>19</v>
      </c>
      <c r="I144" s="1" t="s">
        <v>728</v>
      </c>
      <c r="J144" s="1" t="s">
        <v>729</v>
      </c>
      <c r="K144" s="1" t="s">
        <v>730</v>
      </c>
      <c r="L144" s="3" t="str">
        <f t="shared" si="0"/>
        <v>Outstanding</v>
      </c>
      <c r="M144" s="11" t="s">
        <v>19</v>
      </c>
    </row>
    <row r="145" spans="1:13" ht="60" customHeight="1" x14ac:dyDescent="0.35">
      <c r="A145" s="9" t="s">
        <v>731</v>
      </c>
      <c r="B145" s="1" t="s">
        <v>732</v>
      </c>
      <c r="C145" s="2" t="s">
        <v>15</v>
      </c>
      <c r="D145" s="3" t="s">
        <v>16</v>
      </c>
      <c r="E145" s="3" t="s">
        <v>17</v>
      </c>
      <c r="F145" s="3" t="s">
        <v>18</v>
      </c>
      <c r="G145" s="3" t="s">
        <v>19</v>
      </c>
      <c r="H145" s="4" t="s">
        <v>19</v>
      </c>
      <c r="I145" s="1" t="s">
        <v>733</v>
      </c>
      <c r="J145" s="1" t="s">
        <v>734</v>
      </c>
      <c r="K145" s="1" t="s">
        <v>735</v>
      </c>
      <c r="L145" s="3" t="str">
        <f t="shared" si="0"/>
        <v>Outstanding</v>
      </c>
      <c r="M145" s="11" t="s">
        <v>19</v>
      </c>
    </row>
    <row r="146" spans="1:13" ht="60" customHeight="1" x14ac:dyDescent="0.35">
      <c r="A146" s="9" t="s">
        <v>736</v>
      </c>
      <c r="B146" s="1" t="s">
        <v>737</v>
      </c>
      <c r="C146" s="2" t="s">
        <v>15</v>
      </c>
      <c r="D146" s="3" t="s">
        <v>16</v>
      </c>
      <c r="E146" s="3" t="s">
        <v>17</v>
      </c>
      <c r="F146" s="3" t="s">
        <v>18</v>
      </c>
      <c r="G146" s="3" t="s">
        <v>19</v>
      </c>
      <c r="H146" s="4" t="s">
        <v>19</v>
      </c>
      <c r="I146" s="1" t="s">
        <v>738</v>
      </c>
      <c r="J146" s="1" t="s">
        <v>739</v>
      </c>
      <c r="K146" s="1" t="s">
        <v>740</v>
      </c>
      <c r="L146" s="3" t="str">
        <f t="shared" si="0"/>
        <v>Outstanding</v>
      </c>
      <c r="M146" s="11" t="s">
        <v>19</v>
      </c>
    </row>
    <row r="147" spans="1:13" ht="60" customHeight="1" x14ac:dyDescent="0.35">
      <c r="A147" s="9" t="s">
        <v>741</v>
      </c>
      <c r="B147" s="1" t="s">
        <v>742</v>
      </c>
      <c r="C147" s="2" t="s">
        <v>15</v>
      </c>
      <c r="D147" s="3" t="s">
        <v>16</v>
      </c>
      <c r="E147" s="3" t="s">
        <v>17</v>
      </c>
      <c r="F147" s="3" t="s">
        <v>18</v>
      </c>
      <c r="G147" s="3" t="s">
        <v>19</v>
      </c>
      <c r="H147" s="4" t="s">
        <v>19</v>
      </c>
      <c r="I147" s="1" t="s">
        <v>743</v>
      </c>
      <c r="J147" s="1" t="s">
        <v>744</v>
      </c>
      <c r="K147" s="1" t="s">
        <v>745</v>
      </c>
      <c r="L147" s="3" t="str">
        <f t="shared" si="0"/>
        <v>Outstanding</v>
      </c>
      <c r="M147" s="11" t="s">
        <v>19</v>
      </c>
    </row>
    <row r="148" spans="1:13" ht="60" customHeight="1" x14ac:dyDescent="0.35">
      <c r="A148" s="9" t="s">
        <v>746</v>
      </c>
      <c r="B148" s="1" t="s">
        <v>747</v>
      </c>
      <c r="C148" s="2" t="s">
        <v>15</v>
      </c>
      <c r="D148" s="3" t="s">
        <v>16</v>
      </c>
      <c r="E148" s="3" t="s">
        <v>17</v>
      </c>
      <c r="F148" s="3" t="s">
        <v>18</v>
      </c>
      <c r="G148" s="3" t="s">
        <v>19</v>
      </c>
      <c r="H148" s="4" t="s">
        <v>19</v>
      </c>
      <c r="I148" s="1" t="s">
        <v>748</v>
      </c>
      <c r="J148" s="1" t="s">
        <v>749</v>
      </c>
      <c r="K148" s="1" t="s">
        <v>750</v>
      </c>
      <c r="L148" s="3" t="str">
        <f t="shared" si="0"/>
        <v>Outstanding</v>
      </c>
      <c r="M148" s="11" t="s">
        <v>19</v>
      </c>
    </row>
    <row r="149" spans="1:13" ht="60" customHeight="1" x14ac:dyDescent="0.35">
      <c r="A149" s="9" t="s">
        <v>751</v>
      </c>
      <c r="B149" s="1" t="s">
        <v>752</v>
      </c>
      <c r="C149" s="2" t="s">
        <v>15</v>
      </c>
      <c r="D149" s="3" t="s">
        <v>16</v>
      </c>
      <c r="E149" s="3" t="s">
        <v>17</v>
      </c>
      <c r="F149" s="3" t="s">
        <v>18</v>
      </c>
      <c r="G149" s="3" t="s">
        <v>19</v>
      </c>
      <c r="H149" s="4" t="s">
        <v>19</v>
      </c>
      <c r="I149" s="1" t="s">
        <v>753</v>
      </c>
      <c r="J149" s="1" t="s">
        <v>754</v>
      </c>
      <c r="K149" s="1" t="s">
        <v>755</v>
      </c>
      <c r="L149" s="3" t="str">
        <f t="shared" si="0"/>
        <v>Outstanding</v>
      </c>
      <c r="M149" s="11" t="s">
        <v>19</v>
      </c>
    </row>
    <row r="150" spans="1:13" ht="60" customHeight="1" x14ac:dyDescent="0.35">
      <c r="A150" s="9" t="s">
        <v>756</v>
      </c>
      <c r="B150" s="1" t="s">
        <v>757</v>
      </c>
      <c r="C150" s="2" t="s">
        <v>15</v>
      </c>
      <c r="D150" s="3" t="s">
        <v>16</v>
      </c>
      <c r="E150" s="3" t="s">
        <v>17</v>
      </c>
      <c r="F150" s="3" t="s">
        <v>18</v>
      </c>
      <c r="G150" s="3" t="s">
        <v>19</v>
      </c>
      <c r="H150" s="4" t="s">
        <v>19</v>
      </c>
      <c r="I150" s="1" t="s">
        <v>758</v>
      </c>
      <c r="J150" s="1" t="s">
        <v>759</v>
      </c>
      <c r="K150" s="1" t="s">
        <v>760</v>
      </c>
      <c r="L150" s="3" t="str">
        <f t="shared" si="0"/>
        <v>Outstanding</v>
      </c>
      <c r="M150" s="11" t="s">
        <v>19</v>
      </c>
    </row>
    <row r="151" spans="1:13" ht="60" customHeight="1" x14ac:dyDescent="0.35">
      <c r="A151" s="9" t="s">
        <v>761</v>
      </c>
      <c r="B151" s="1" t="s">
        <v>762</v>
      </c>
      <c r="C151" s="2" t="s">
        <v>15</v>
      </c>
      <c r="D151" s="3" t="s">
        <v>16</v>
      </c>
      <c r="E151" s="3" t="s">
        <v>17</v>
      </c>
      <c r="F151" s="3" t="s">
        <v>18</v>
      </c>
      <c r="G151" s="3" t="s">
        <v>19</v>
      </c>
      <c r="H151" s="4" t="s">
        <v>19</v>
      </c>
      <c r="I151" s="1" t="s">
        <v>763</v>
      </c>
      <c r="J151" s="1" t="s">
        <v>764</v>
      </c>
      <c r="K151" s="1" t="s">
        <v>765</v>
      </c>
      <c r="L151" s="3" t="str">
        <f t="shared" si="0"/>
        <v>Outstanding</v>
      </c>
      <c r="M151" s="11" t="s">
        <v>19</v>
      </c>
    </row>
    <row r="152" spans="1:13" ht="60" customHeight="1" x14ac:dyDescent="0.35">
      <c r="A152" s="9" t="s">
        <v>766</v>
      </c>
      <c r="B152" s="1" t="s">
        <v>767</v>
      </c>
      <c r="C152" s="2" t="s">
        <v>15</v>
      </c>
      <c r="D152" s="3" t="s">
        <v>16</v>
      </c>
      <c r="E152" s="3" t="s">
        <v>17</v>
      </c>
      <c r="F152" s="3" t="s">
        <v>18</v>
      </c>
      <c r="G152" s="3" t="s">
        <v>19</v>
      </c>
      <c r="H152" s="4" t="s">
        <v>19</v>
      </c>
      <c r="I152" s="1" t="s">
        <v>768</v>
      </c>
      <c r="J152" s="1" t="s">
        <v>769</v>
      </c>
      <c r="K152" s="1" t="s">
        <v>770</v>
      </c>
      <c r="L152" s="3" t="str">
        <f t="shared" si="0"/>
        <v>Outstanding</v>
      </c>
      <c r="M152" s="11" t="s">
        <v>19</v>
      </c>
    </row>
    <row r="153" spans="1:13" ht="60" customHeight="1" x14ac:dyDescent="0.35">
      <c r="A153" s="9" t="s">
        <v>771</v>
      </c>
      <c r="B153" s="1" t="s">
        <v>772</v>
      </c>
      <c r="C153" s="2" t="s">
        <v>76</v>
      </c>
      <c r="D153" s="3" t="s">
        <v>16</v>
      </c>
      <c r="E153" s="3" t="s">
        <v>17</v>
      </c>
      <c r="F153" s="3" t="s">
        <v>18</v>
      </c>
      <c r="G153" s="3" t="s">
        <v>19</v>
      </c>
      <c r="H153" s="4" t="s">
        <v>19</v>
      </c>
      <c r="I153" s="1" t="s">
        <v>773</v>
      </c>
      <c r="J153" s="1" t="s">
        <v>774</v>
      </c>
      <c r="K153" s="1" t="s">
        <v>775</v>
      </c>
      <c r="L153" s="3" t="str">
        <f t="shared" si="0"/>
        <v>Outstanding</v>
      </c>
      <c r="M153" s="11" t="s">
        <v>19</v>
      </c>
    </row>
    <row r="154" spans="1:13" ht="60" customHeight="1" x14ac:dyDescent="0.35">
      <c r="A154" s="9" t="s">
        <v>776</v>
      </c>
      <c r="B154" s="1" t="s">
        <v>777</v>
      </c>
      <c r="C154" s="2" t="s">
        <v>15</v>
      </c>
      <c r="D154" s="3" t="s">
        <v>16</v>
      </c>
      <c r="E154" s="3" t="s">
        <v>17</v>
      </c>
      <c r="F154" s="3" t="s">
        <v>18</v>
      </c>
      <c r="G154" s="3" t="s">
        <v>19</v>
      </c>
      <c r="H154" s="4" t="s">
        <v>19</v>
      </c>
      <c r="I154" s="1" t="s">
        <v>778</v>
      </c>
      <c r="J154" s="1" t="s">
        <v>779</v>
      </c>
      <c r="K154" s="1" t="s">
        <v>780</v>
      </c>
      <c r="L154" s="3" t="str">
        <f t="shared" si="0"/>
        <v>Outstanding</v>
      </c>
      <c r="M154" s="11" t="s">
        <v>19</v>
      </c>
    </row>
    <row r="155" spans="1:13" ht="60" customHeight="1" x14ac:dyDescent="0.35">
      <c r="A155" s="9" t="s">
        <v>781</v>
      </c>
      <c r="B155" s="1" t="s">
        <v>782</v>
      </c>
      <c r="C155" s="2" t="s">
        <v>15</v>
      </c>
      <c r="D155" s="3" t="s">
        <v>16</v>
      </c>
      <c r="E155" s="3" t="s">
        <v>17</v>
      </c>
      <c r="F155" s="3" t="s">
        <v>18</v>
      </c>
      <c r="G155" s="3" t="s">
        <v>19</v>
      </c>
      <c r="H155" s="4" t="s">
        <v>19</v>
      </c>
      <c r="I155" s="1" t="s">
        <v>783</v>
      </c>
      <c r="J155" s="1" t="s">
        <v>784</v>
      </c>
      <c r="K155" s="1" t="s">
        <v>785</v>
      </c>
      <c r="L155" s="3" t="str">
        <f t="shared" si="0"/>
        <v>Outstanding</v>
      </c>
      <c r="M155" s="11" t="s">
        <v>19</v>
      </c>
    </row>
    <row r="156" spans="1:13" ht="60" customHeight="1" x14ac:dyDescent="0.35">
      <c r="A156" s="9" t="s">
        <v>786</v>
      </c>
      <c r="B156" s="1" t="s">
        <v>787</v>
      </c>
      <c r="C156" s="2" t="s">
        <v>15</v>
      </c>
      <c r="D156" s="3" t="s">
        <v>16</v>
      </c>
      <c r="E156" s="3" t="s">
        <v>17</v>
      </c>
      <c r="F156" s="3" t="s">
        <v>18</v>
      </c>
      <c r="G156" s="3" t="s">
        <v>19</v>
      </c>
      <c r="H156" s="4" t="s">
        <v>19</v>
      </c>
      <c r="I156" s="1" t="s">
        <v>788</v>
      </c>
      <c r="J156" s="1" t="s">
        <v>789</v>
      </c>
      <c r="K156" s="1" t="s">
        <v>790</v>
      </c>
      <c r="L156" s="3" t="str">
        <f t="shared" si="0"/>
        <v>Outstanding</v>
      </c>
      <c r="M156" s="11" t="s">
        <v>19</v>
      </c>
    </row>
    <row r="157" spans="1:13" ht="60" customHeight="1" x14ac:dyDescent="0.35">
      <c r="A157" s="9" t="s">
        <v>791</v>
      </c>
      <c r="B157" s="1" t="s">
        <v>792</v>
      </c>
      <c r="C157" s="2" t="s">
        <v>15</v>
      </c>
      <c r="D157" s="3" t="s">
        <v>16</v>
      </c>
      <c r="E157" s="3" t="s">
        <v>17</v>
      </c>
      <c r="F157" s="3" t="s">
        <v>18</v>
      </c>
      <c r="G157" s="3" t="s">
        <v>19</v>
      </c>
      <c r="H157" s="4" t="s">
        <v>19</v>
      </c>
      <c r="I157" s="1" t="s">
        <v>793</v>
      </c>
      <c r="J157" s="1" t="s">
        <v>794</v>
      </c>
      <c r="K157" s="1" t="s">
        <v>795</v>
      </c>
      <c r="L157" s="3" t="str">
        <f t="shared" si="0"/>
        <v>Outstanding</v>
      </c>
      <c r="M157" s="11" t="s">
        <v>19</v>
      </c>
    </row>
    <row r="158" spans="1:13" ht="60" customHeight="1" x14ac:dyDescent="0.35">
      <c r="A158" s="9" t="s">
        <v>796</v>
      </c>
      <c r="B158" s="1" t="s">
        <v>797</v>
      </c>
      <c r="C158" s="2" t="s">
        <v>15</v>
      </c>
      <c r="D158" s="3" t="s">
        <v>16</v>
      </c>
      <c r="E158" s="3" t="s">
        <v>17</v>
      </c>
      <c r="F158" s="3" t="s">
        <v>18</v>
      </c>
      <c r="G158" s="3" t="s">
        <v>19</v>
      </c>
      <c r="H158" s="4" t="s">
        <v>19</v>
      </c>
      <c r="I158" s="1" t="s">
        <v>798</v>
      </c>
      <c r="J158" s="1" t="s">
        <v>799</v>
      </c>
      <c r="K158" s="1" t="s">
        <v>800</v>
      </c>
      <c r="L158" s="3" t="str">
        <f t="shared" si="0"/>
        <v>Outstanding</v>
      </c>
      <c r="M158" s="11" t="s">
        <v>19</v>
      </c>
    </row>
    <row r="159" spans="1:13" ht="60" customHeight="1" x14ac:dyDescent="0.35">
      <c r="A159" s="9" t="s">
        <v>801</v>
      </c>
      <c r="B159" s="1" t="s">
        <v>802</v>
      </c>
      <c r="C159" s="2" t="s">
        <v>15</v>
      </c>
      <c r="D159" s="3" t="s">
        <v>16</v>
      </c>
      <c r="E159" s="3" t="s">
        <v>17</v>
      </c>
      <c r="F159" s="3" t="s">
        <v>18</v>
      </c>
      <c r="G159" s="3" t="s">
        <v>19</v>
      </c>
      <c r="H159" s="4" t="s">
        <v>19</v>
      </c>
      <c r="I159" s="1" t="s">
        <v>803</v>
      </c>
      <c r="J159" s="1" t="s">
        <v>804</v>
      </c>
      <c r="K159" s="1" t="s">
        <v>805</v>
      </c>
      <c r="L159" s="3" t="str">
        <f t="shared" si="0"/>
        <v>Outstanding</v>
      </c>
      <c r="M159" s="11" t="s">
        <v>19</v>
      </c>
    </row>
    <row r="160" spans="1:13" ht="60" customHeight="1" x14ac:dyDescent="0.35">
      <c r="A160" s="9" t="s">
        <v>806</v>
      </c>
      <c r="B160" s="1" t="s">
        <v>807</v>
      </c>
      <c r="C160" s="2" t="s">
        <v>15</v>
      </c>
      <c r="D160" s="3" t="s">
        <v>16</v>
      </c>
      <c r="E160" s="3" t="s">
        <v>17</v>
      </c>
      <c r="F160" s="3" t="s">
        <v>18</v>
      </c>
      <c r="G160" s="3" t="s">
        <v>19</v>
      </c>
      <c r="H160" s="4" t="s">
        <v>19</v>
      </c>
      <c r="I160" s="1" t="s">
        <v>808</v>
      </c>
      <c r="J160" s="1" t="s">
        <v>809</v>
      </c>
      <c r="K160" s="1" t="s">
        <v>810</v>
      </c>
      <c r="L160" s="3" t="str">
        <f t="shared" si="0"/>
        <v>Outstanding</v>
      </c>
      <c r="M160" s="11" t="s">
        <v>19</v>
      </c>
    </row>
    <row r="161" spans="1:13" ht="60" customHeight="1" x14ac:dyDescent="0.35">
      <c r="A161" s="9" t="s">
        <v>811</v>
      </c>
      <c r="B161" s="1" t="s">
        <v>812</v>
      </c>
      <c r="C161" s="2" t="s">
        <v>65</v>
      </c>
      <c r="D161" s="3" t="s">
        <v>16</v>
      </c>
      <c r="E161" s="3" t="s">
        <v>17</v>
      </c>
      <c r="F161" s="3" t="s">
        <v>18</v>
      </c>
      <c r="G161" s="3" t="s">
        <v>19</v>
      </c>
      <c r="H161" s="4" t="s">
        <v>19</v>
      </c>
      <c r="I161" s="1" t="s">
        <v>813</v>
      </c>
      <c r="J161" s="1" t="s">
        <v>814</v>
      </c>
      <c r="K161" s="1" t="s">
        <v>815</v>
      </c>
      <c r="L161" s="3" t="str">
        <f t="shared" si="0"/>
        <v>Outstanding</v>
      </c>
      <c r="M161" s="11" t="s">
        <v>19</v>
      </c>
    </row>
    <row r="162" spans="1:13" ht="60" customHeight="1" x14ac:dyDescent="0.35">
      <c r="A162" s="9" t="s">
        <v>816</v>
      </c>
      <c r="B162" s="1" t="s">
        <v>817</v>
      </c>
      <c r="C162" s="2" t="s">
        <v>65</v>
      </c>
      <c r="D162" s="3" t="s">
        <v>16</v>
      </c>
      <c r="E162" s="3" t="s">
        <v>17</v>
      </c>
      <c r="F162" s="3" t="s">
        <v>18</v>
      </c>
      <c r="G162" s="3" t="s">
        <v>19</v>
      </c>
      <c r="H162" s="4" t="s">
        <v>19</v>
      </c>
      <c r="I162" s="1" t="s">
        <v>818</v>
      </c>
      <c r="J162" s="1" t="s">
        <v>819</v>
      </c>
      <c r="K162" s="1" t="s">
        <v>820</v>
      </c>
      <c r="L162" s="3" t="str">
        <f t="shared" si="0"/>
        <v>Outstanding</v>
      </c>
      <c r="M162" s="11" t="s">
        <v>19</v>
      </c>
    </row>
    <row r="163" spans="1:13" ht="60" customHeight="1" x14ac:dyDescent="0.35">
      <c r="A163" s="9" t="s">
        <v>821</v>
      </c>
      <c r="B163" s="1" t="s">
        <v>822</v>
      </c>
      <c r="C163" s="2" t="s">
        <v>65</v>
      </c>
      <c r="D163" s="3" t="s">
        <v>16</v>
      </c>
      <c r="E163" s="3" t="s">
        <v>17</v>
      </c>
      <c r="F163" s="3" t="s">
        <v>18</v>
      </c>
      <c r="G163" s="3" t="s">
        <v>19</v>
      </c>
      <c r="H163" s="4" t="s">
        <v>19</v>
      </c>
      <c r="I163" s="1" t="s">
        <v>823</v>
      </c>
      <c r="J163" s="1" t="s">
        <v>824</v>
      </c>
      <c r="K163" s="1" t="s">
        <v>825</v>
      </c>
      <c r="L163" s="3" t="str">
        <f t="shared" si="0"/>
        <v>Outstanding</v>
      </c>
      <c r="M163" s="11" t="s">
        <v>19</v>
      </c>
    </row>
    <row r="164" spans="1:13" ht="60" customHeight="1" x14ac:dyDescent="0.35">
      <c r="A164" s="9" t="s">
        <v>826</v>
      </c>
      <c r="B164" s="1" t="s">
        <v>827</v>
      </c>
      <c r="C164" s="2" t="s">
        <v>15</v>
      </c>
      <c r="D164" s="3" t="s">
        <v>16</v>
      </c>
      <c r="E164" s="3" t="s">
        <v>17</v>
      </c>
      <c r="F164" s="3" t="s">
        <v>18</v>
      </c>
      <c r="G164" s="3" t="s">
        <v>19</v>
      </c>
      <c r="H164" s="4" t="s">
        <v>19</v>
      </c>
      <c r="I164" s="1" t="s">
        <v>828</v>
      </c>
      <c r="J164" s="1" t="s">
        <v>829</v>
      </c>
      <c r="K164" s="1" t="s">
        <v>830</v>
      </c>
      <c r="L164" s="3" t="str">
        <f t="shared" si="0"/>
        <v>Outstanding</v>
      </c>
      <c r="M164" s="11" t="s">
        <v>19</v>
      </c>
    </row>
    <row r="165" spans="1:13" ht="60" customHeight="1" x14ac:dyDescent="0.35">
      <c r="A165" s="9" t="s">
        <v>831</v>
      </c>
      <c r="B165" s="1" t="s">
        <v>832</v>
      </c>
      <c r="C165" s="2" t="s">
        <v>65</v>
      </c>
      <c r="D165" s="3" t="s">
        <v>16</v>
      </c>
      <c r="E165" s="3" t="s">
        <v>17</v>
      </c>
      <c r="F165" s="3" t="s">
        <v>18</v>
      </c>
      <c r="G165" s="3" t="s">
        <v>19</v>
      </c>
      <c r="H165" s="4" t="s">
        <v>19</v>
      </c>
      <c r="I165" s="1" t="s">
        <v>833</v>
      </c>
      <c r="J165" s="1" t="s">
        <v>834</v>
      </c>
      <c r="K165" s="1" t="s">
        <v>835</v>
      </c>
      <c r="L165" s="3" t="str">
        <f t="shared" si="0"/>
        <v>Outstanding</v>
      </c>
      <c r="M165" s="11" t="s">
        <v>19</v>
      </c>
    </row>
    <row r="166" spans="1:13" ht="60" customHeight="1" x14ac:dyDescent="0.35">
      <c r="A166" s="9" t="s">
        <v>836</v>
      </c>
      <c r="B166" s="1" t="s">
        <v>837</v>
      </c>
      <c r="C166" s="2" t="s">
        <v>65</v>
      </c>
      <c r="D166" s="3" t="s">
        <v>16</v>
      </c>
      <c r="E166" s="3" t="s">
        <v>17</v>
      </c>
      <c r="F166" s="3" t="s">
        <v>18</v>
      </c>
      <c r="G166" s="3" t="s">
        <v>19</v>
      </c>
      <c r="H166" s="4" t="s">
        <v>19</v>
      </c>
      <c r="I166" s="1" t="s">
        <v>838</v>
      </c>
      <c r="J166" s="1" t="s">
        <v>839</v>
      </c>
      <c r="K166" s="1" t="s">
        <v>840</v>
      </c>
      <c r="L166" s="3" t="str">
        <f t="shared" si="0"/>
        <v>Outstanding</v>
      </c>
      <c r="M166" s="11" t="s">
        <v>19</v>
      </c>
    </row>
    <row r="167" spans="1:13" ht="60" customHeight="1" x14ac:dyDescent="0.35">
      <c r="A167" s="9" t="s">
        <v>841</v>
      </c>
      <c r="B167" s="1" t="s">
        <v>842</v>
      </c>
      <c r="C167" s="2" t="s">
        <v>15</v>
      </c>
      <c r="D167" s="3" t="s">
        <v>16</v>
      </c>
      <c r="E167" s="3" t="s">
        <v>17</v>
      </c>
      <c r="F167" s="3" t="s">
        <v>18</v>
      </c>
      <c r="G167" s="3" t="s">
        <v>19</v>
      </c>
      <c r="H167" s="4" t="s">
        <v>19</v>
      </c>
      <c r="I167" s="1" t="s">
        <v>843</v>
      </c>
      <c r="J167" s="1" t="s">
        <v>844</v>
      </c>
      <c r="K167" s="1" t="s">
        <v>845</v>
      </c>
      <c r="L167" s="3" t="str">
        <f t="shared" si="0"/>
        <v>Outstanding</v>
      </c>
      <c r="M167" s="11" t="s">
        <v>19</v>
      </c>
    </row>
    <row r="168" spans="1:13" ht="60" customHeight="1" x14ac:dyDescent="0.35">
      <c r="A168" s="9" t="s">
        <v>846</v>
      </c>
      <c r="B168" s="1" t="s">
        <v>847</v>
      </c>
      <c r="C168" s="2" t="s">
        <v>15</v>
      </c>
      <c r="D168" s="3" t="s">
        <v>16</v>
      </c>
      <c r="E168" s="3" t="s">
        <v>17</v>
      </c>
      <c r="F168" s="3" t="s">
        <v>18</v>
      </c>
      <c r="G168" s="3" t="s">
        <v>19</v>
      </c>
      <c r="H168" s="4" t="s">
        <v>19</v>
      </c>
      <c r="I168" s="1" t="s">
        <v>848</v>
      </c>
      <c r="J168" s="1" t="s">
        <v>849</v>
      </c>
      <c r="K168" s="1" t="s">
        <v>850</v>
      </c>
      <c r="L168" s="3" t="str">
        <f t="shared" si="0"/>
        <v>Outstanding</v>
      </c>
      <c r="M168" s="11" t="s">
        <v>19</v>
      </c>
    </row>
    <row r="169" spans="1:13" ht="60" customHeight="1" x14ac:dyDescent="0.35">
      <c r="A169" s="9" t="s">
        <v>851</v>
      </c>
      <c r="B169" s="1" t="s">
        <v>852</v>
      </c>
      <c r="C169" s="2" t="s">
        <v>15</v>
      </c>
      <c r="D169" s="3" t="s">
        <v>16</v>
      </c>
      <c r="E169" s="3" t="s">
        <v>17</v>
      </c>
      <c r="F169" s="3" t="s">
        <v>18</v>
      </c>
      <c r="G169" s="3" t="s">
        <v>19</v>
      </c>
      <c r="H169" s="4" t="s">
        <v>19</v>
      </c>
      <c r="I169" s="1" t="s">
        <v>853</v>
      </c>
      <c r="J169" s="1" t="s">
        <v>854</v>
      </c>
      <c r="K169" s="1" t="s">
        <v>855</v>
      </c>
      <c r="L169" s="3" t="str">
        <f t="shared" si="0"/>
        <v>Outstanding</v>
      </c>
      <c r="M169" s="11" t="s">
        <v>19</v>
      </c>
    </row>
    <row r="170" spans="1:13" ht="60" customHeight="1" x14ac:dyDescent="0.35">
      <c r="A170" s="9" t="s">
        <v>856</v>
      </c>
      <c r="B170" s="1" t="s">
        <v>857</v>
      </c>
      <c r="C170" s="2" t="s">
        <v>15</v>
      </c>
      <c r="D170" s="3" t="s">
        <v>16</v>
      </c>
      <c r="E170" s="3" t="s">
        <v>17</v>
      </c>
      <c r="F170" s="3" t="s">
        <v>18</v>
      </c>
      <c r="G170" s="3" t="s">
        <v>19</v>
      </c>
      <c r="H170" s="4" t="s">
        <v>19</v>
      </c>
      <c r="I170" s="1" t="s">
        <v>858</v>
      </c>
      <c r="J170" s="1" t="s">
        <v>859</v>
      </c>
      <c r="K170" s="1" t="s">
        <v>860</v>
      </c>
      <c r="L170" s="3" t="str">
        <f t="shared" si="0"/>
        <v>Outstanding</v>
      </c>
      <c r="M170" s="11" t="s">
        <v>19</v>
      </c>
    </row>
    <row r="171" spans="1:13" ht="60" customHeight="1" x14ac:dyDescent="0.35">
      <c r="A171" s="9" t="s">
        <v>861</v>
      </c>
      <c r="B171" s="1" t="s">
        <v>862</v>
      </c>
      <c r="C171" s="2" t="s">
        <v>15</v>
      </c>
      <c r="D171" s="3" t="s">
        <v>16</v>
      </c>
      <c r="E171" s="3" t="s">
        <v>17</v>
      </c>
      <c r="F171" s="3" t="s">
        <v>18</v>
      </c>
      <c r="G171" s="3" t="s">
        <v>19</v>
      </c>
      <c r="H171" s="4" t="s">
        <v>19</v>
      </c>
      <c r="I171" s="1" t="s">
        <v>863</v>
      </c>
      <c r="J171" s="1" t="s">
        <v>864</v>
      </c>
      <c r="K171" s="1" t="s">
        <v>865</v>
      </c>
      <c r="L171" s="3" t="str">
        <f t="shared" si="0"/>
        <v>Outstanding</v>
      </c>
      <c r="M171" s="11" t="s">
        <v>19</v>
      </c>
    </row>
    <row r="172" spans="1:13" ht="60" customHeight="1" x14ac:dyDescent="0.35">
      <c r="A172" s="9" t="s">
        <v>866</v>
      </c>
      <c r="B172" s="1" t="s">
        <v>867</v>
      </c>
      <c r="C172" s="2" t="s">
        <v>15</v>
      </c>
      <c r="D172" s="3" t="s">
        <v>16</v>
      </c>
      <c r="E172" s="3" t="s">
        <v>17</v>
      </c>
      <c r="F172" s="3" t="s">
        <v>18</v>
      </c>
      <c r="G172" s="3" t="s">
        <v>19</v>
      </c>
      <c r="H172" s="4" t="s">
        <v>19</v>
      </c>
      <c r="I172" s="1" t="s">
        <v>868</v>
      </c>
      <c r="J172" s="1" t="s">
        <v>869</v>
      </c>
      <c r="K172" s="1" t="s">
        <v>870</v>
      </c>
      <c r="L172" s="3" t="str">
        <f t="shared" si="0"/>
        <v>Outstanding</v>
      </c>
      <c r="M172" s="11" t="s">
        <v>19</v>
      </c>
    </row>
    <row r="173" spans="1:13" ht="60" customHeight="1" x14ac:dyDescent="0.35">
      <c r="A173" s="9" t="s">
        <v>871</v>
      </c>
      <c r="B173" s="1" t="s">
        <v>872</v>
      </c>
      <c r="C173" s="2" t="s">
        <v>15</v>
      </c>
      <c r="D173" s="3" t="s">
        <v>16</v>
      </c>
      <c r="E173" s="3" t="s">
        <v>17</v>
      </c>
      <c r="F173" s="3" t="s">
        <v>18</v>
      </c>
      <c r="G173" s="3" t="s">
        <v>19</v>
      </c>
      <c r="H173" s="4" t="s">
        <v>19</v>
      </c>
      <c r="I173" s="1" t="s">
        <v>873</v>
      </c>
      <c r="J173" s="1" t="s">
        <v>874</v>
      </c>
      <c r="K173" s="1" t="s">
        <v>875</v>
      </c>
      <c r="L173" s="3" t="str">
        <f t="shared" si="0"/>
        <v>Outstanding</v>
      </c>
      <c r="M173" s="11" t="s">
        <v>19</v>
      </c>
    </row>
    <row r="174" spans="1:13" ht="60" customHeight="1" x14ac:dyDescent="0.35">
      <c r="A174" s="9" t="s">
        <v>876</v>
      </c>
      <c r="B174" s="1" t="s">
        <v>877</v>
      </c>
      <c r="C174" s="2" t="s">
        <v>65</v>
      </c>
      <c r="D174" s="3" t="s">
        <v>16</v>
      </c>
      <c r="E174" s="3" t="s">
        <v>17</v>
      </c>
      <c r="F174" s="3" t="s">
        <v>18</v>
      </c>
      <c r="G174" s="3" t="s">
        <v>19</v>
      </c>
      <c r="H174" s="4" t="s">
        <v>19</v>
      </c>
      <c r="I174" s="1" t="s">
        <v>878</v>
      </c>
      <c r="J174" s="1" t="s">
        <v>879</v>
      </c>
      <c r="K174" s="1" t="s">
        <v>880</v>
      </c>
      <c r="L174" s="3" t="str">
        <f t="shared" si="0"/>
        <v>Outstanding</v>
      </c>
      <c r="M174" s="11" t="s">
        <v>19</v>
      </c>
    </row>
    <row r="175" spans="1:13" ht="60" customHeight="1" x14ac:dyDescent="0.35">
      <c r="A175" s="9" t="s">
        <v>881</v>
      </c>
      <c r="B175" s="1" t="s">
        <v>882</v>
      </c>
      <c r="C175" s="2" t="s">
        <v>15</v>
      </c>
      <c r="D175" s="3" t="s">
        <v>16</v>
      </c>
      <c r="E175" s="3" t="s">
        <v>17</v>
      </c>
      <c r="F175" s="3" t="s">
        <v>18</v>
      </c>
      <c r="G175" s="3" t="s">
        <v>19</v>
      </c>
      <c r="H175" s="4" t="s">
        <v>19</v>
      </c>
      <c r="I175" s="1" t="s">
        <v>883</v>
      </c>
      <c r="J175" s="1" t="s">
        <v>884</v>
      </c>
      <c r="K175" s="1" t="s">
        <v>99</v>
      </c>
      <c r="L175" s="3" t="str">
        <f t="shared" si="0"/>
        <v>Outstanding</v>
      </c>
      <c r="M175" s="11" t="s">
        <v>19</v>
      </c>
    </row>
    <row r="176" spans="1:13" ht="60" customHeight="1" x14ac:dyDescent="0.35">
      <c r="A176" s="9" t="s">
        <v>885</v>
      </c>
      <c r="B176" s="1" t="s">
        <v>886</v>
      </c>
      <c r="C176" s="2" t="s">
        <v>15</v>
      </c>
      <c r="D176" s="3" t="s">
        <v>16</v>
      </c>
      <c r="E176" s="3" t="s">
        <v>17</v>
      </c>
      <c r="F176" s="3" t="s">
        <v>18</v>
      </c>
      <c r="G176" s="3" t="s">
        <v>19</v>
      </c>
      <c r="H176" s="4" t="s">
        <v>19</v>
      </c>
      <c r="I176" s="1" t="s">
        <v>887</v>
      </c>
      <c r="J176" s="1" t="s">
        <v>888</v>
      </c>
      <c r="K176" s="1" t="s">
        <v>889</v>
      </c>
      <c r="L176" s="3" t="str">
        <f t="shared" si="0"/>
        <v>Outstanding</v>
      </c>
      <c r="M176" s="11" t="s">
        <v>19</v>
      </c>
    </row>
    <row r="177" spans="1:13" ht="60" customHeight="1" x14ac:dyDescent="0.35">
      <c r="A177" s="9" t="s">
        <v>890</v>
      </c>
      <c r="B177" s="1" t="s">
        <v>891</v>
      </c>
      <c r="C177" s="2" t="s">
        <v>15</v>
      </c>
      <c r="D177" s="3" t="s">
        <v>16</v>
      </c>
      <c r="E177" s="3" t="s">
        <v>17</v>
      </c>
      <c r="F177" s="3" t="s">
        <v>18</v>
      </c>
      <c r="G177" s="3" t="s">
        <v>19</v>
      </c>
      <c r="H177" s="4" t="s">
        <v>19</v>
      </c>
      <c r="I177" s="1" t="s">
        <v>892</v>
      </c>
      <c r="J177" s="1" t="s">
        <v>893</v>
      </c>
      <c r="K177" s="1" t="s">
        <v>894</v>
      </c>
      <c r="L177" s="3" t="str">
        <f t="shared" si="0"/>
        <v>Outstanding</v>
      </c>
      <c r="M177" s="11" t="s">
        <v>19</v>
      </c>
    </row>
    <row r="178" spans="1:13" ht="60" customHeight="1" x14ac:dyDescent="0.35">
      <c r="A178" s="9" t="s">
        <v>895</v>
      </c>
      <c r="B178" s="1" t="s">
        <v>896</v>
      </c>
      <c r="C178" s="2" t="s">
        <v>15</v>
      </c>
      <c r="D178" s="3" t="s">
        <v>16</v>
      </c>
      <c r="E178" s="3" t="s">
        <v>17</v>
      </c>
      <c r="F178" s="3" t="s">
        <v>18</v>
      </c>
      <c r="G178" s="3" t="s">
        <v>19</v>
      </c>
      <c r="H178" s="4" t="s">
        <v>19</v>
      </c>
      <c r="I178" s="1" t="s">
        <v>897</v>
      </c>
      <c r="J178" s="1" t="s">
        <v>898</v>
      </c>
      <c r="K178" s="1" t="s">
        <v>899</v>
      </c>
      <c r="L178" s="3" t="str">
        <f t="shared" si="0"/>
        <v>Outstanding</v>
      </c>
      <c r="M178" s="11" t="s">
        <v>19</v>
      </c>
    </row>
    <row r="179" spans="1:13" ht="60" customHeight="1" x14ac:dyDescent="0.35">
      <c r="A179" s="9" t="s">
        <v>900</v>
      </c>
      <c r="B179" s="1" t="s">
        <v>901</v>
      </c>
      <c r="C179" s="2" t="s">
        <v>15</v>
      </c>
      <c r="D179" s="3" t="s">
        <v>16</v>
      </c>
      <c r="E179" s="3" t="s">
        <v>17</v>
      </c>
      <c r="F179" s="3" t="s">
        <v>18</v>
      </c>
      <c r="G179" s="3" t="s">
        <v>19</v>
      </c>
      <c r="H179" s="4" t="s">
        <v>19</v>
      </c>
      <c r="I179" s="1" t="s">
        <v>902</v>
      </c>
      <c r="J179" s="1" t="s">
        <v>903</v>
      </c>
      <c r="K179" s="1" t="s">
        <v>904</v>
      </c>
      <c r="L179" s="3" t="str">
        <f t="shared" si="0"/>
        <v>Outstanding</v>
      </c>
      <c r="M179" s="11" t="s">
        <v>19</v>
      </c>
    </row>
    <row r="180" spans="1:13" ht="60" customHeight="1" x14ac:dyDescent="0.35">
      <c r="A180" s="9" t="s">
        <v>905</v>
      </c>
      <c r="B180" s="1" t="s">
        <v>906</v>
      </c>
      <c r="C180" s="2" t="s">
        <v>15</v>
      </c>
      <c r="D180" s="3" t="s">
        <v>16</v>
      </c>
      <c r="E180" s="3" t="s">
        <v>17</v>
      </c>
      <c r="F180" s="3" t="s">
        <v>18</v>
      </c>
      <c r="G180" s="3" t="s">
        <v>19</v>
      </c>
      <c r="H180" s="4" t="s">
        <v>19</v>
      </c>
      <c r="I180" s="1" t="s">
        <v>907</v>
      </c>
      <c r="J180" s="1" t="s">
        <v>903</v>
      </c>
      <c r="K180" s="1" t="s">
        <v>908</v>
      </c>
      <c r="L180" s="3" t="str">
        <f t="shared" si="0"/>
        <v>Outstanding</v>
      </c>
      <c r="M180" s="11" t="s">
        <v>19</v>
      </c>
    </row>
    <row r="181" spans="1:13" ht="60" customHeight="1" x14ac:dyDescent="0.35">
      <c r="A181" s="9" t="s">
        <v>909</v>
      </c>
      <c r="B181" s="1" t="s">
        <v>910</v>
      </c>
      <c r="C181" s="2" t="s">
        <v>15</v>
      </c>
      <c r="D181" s="3" t="s">
        <v>16</v>
      </c>
      <c r="E181" s="3" t="s">
        <v>17</v>
      </c>
      <c r="F181" s="3" t="s">
        <v>18</v>
      </c>
      <c r="G181" s="3" t="s">
        <v>19</v>
      </c>
      <c r="H181" s="4" t="s">
        <v>19</v>
      </c>
      <c r="I181" s="1" t="s">
        <v>911</v>
      </c>
      <c r="J181" s="1" t="s">
        <v>903</v>
      </c>
      <c r="K181" s="1" t="s">
        <v>912</v>
      </c>
      <c r="L181" s="3" t="str">
        <f t="shared" si="0"/>
        <v>Outstanding</v>
      </c>
      <c r="M181" s="11" t="s">
        <v>19</v>
      </c>
    </row>
    <row r="182" spans="1:13" ht="60" customHeight="1" x14ac:dyDescent="0.35">
      <c r="A182" s="9" t="s">
        <v>913</v>
      </c>
      <c r="B182" s="1" t="s">
        <v>914</v>
      </c>
      <c r="C182" s="2" t="s">
        <v>65</v>
      </c>
      <c r="D182" s="3" t="s">
        <v>16</v>
      </c>
      <c r="E182" s="3" t="s">
        <v>17</v>
      </c>
      <c r="F182" s="3" t="s">
        <v>18</v>
      </c>
      <c r="G182" s="3" t="s">
        <v>19</v>
      </c>
      <c r="H182" s="4" t="s">
        <v>19</v>
      </c>
      <c r="I182" s="1" t="s">
        <v>915</v>
      </c>
      <c r="J182" s="1" t="s">
        <v>916</v>
      </c>
      <c r="K182" s="1" t="s">
        <v>917</v>
      </c>
      <c r="L182" s="3" t="str">
        <f t="shared" si="0"/>
        <v>Outstanding</v>
      </c>
      <c r="M182" s="11" t="s">
        <v>19</v>
      </c>
    </row>
    <row r="183" spans="1:13" ht="60" customHeight="1" x14ac:dyDescent="0.35">
      <c r="A183" s="9" t="s">
        <v>918</v>
      </c>
      <c r="B183" s="1" t="s">
        <v>919</v>
      </c>
      <c r="C183" s="2" t="s">
        <v>65</v>
      </c>
      <c r="D183" s="3" t="s">
        <v>16</v>
      </c>
      <c r="E183" s="3" t="s">
        <v>17</v>
      </c>
      <c r="F183" s="3" t="s">
        <v>18</v>
      </c>
      <c r="G183" s="3" t="s">
        <v>19</v>
      </c>
      <c r="H183" s="4" t="s">
        <v>19</v>
      </c>
      <c r="I183" s="1" t="s">
        <v>920</v>
      </c>
      <c r="J183" s="1" t="s">
        <v>921</v>
      </c>
      <c r="K183" s="1" t="s">
        <v>922</v>
      </c>
      <c r="L183" s="3" t="str">
        <f t="shared" si="0"/>
        <v>Outstanding</v>
      </c>
      <c r="M183" s="11" t="s">
        <v>19</v>
      </c>
    </row>
    <row r="184" spans="1:13" ht="60" customHeight="1" x14ac:dyDescent="0.35">
      <c r="A184" s="9" t="s">
        <v>923</v>
      </c>
      <c r="B184" s="1" t="s">
        <v>924</v>
      </c>
      <c r="C184" s="2" t="s">
        <v>15</v>
      </c>
      <c r="D184" s="3" t="s">
        <v>16</v>
      </c>
      <c r="E184" s="3" t="s">
        <v>17</v>
      </c>
      <c r="F184" s="3" t="s">
        <v>18</v>
      </c>
      <c r="G184" s="3" t="s">
        <v>19</v>
      </c>
      <c r="H184" s="4" t="s">
        <v>19</v>
      </c>
      <c r="I184" s="1" t="s">
        <v>925</v>
      </c>
      <c r="J184" s="1" t="s">
        <v>926</v>
      </c>
      <c r="K184" s="1" t="s">
        <v>927</v>
      </c>
      <c r="L184" s="3" t="str">
        <f t="shared" si="0"/>
        <v>Outstanding</v>
      </c>
      <c r="M184" s="11" t="s">
        <v>19</v>
      </c>
    </row>
    <row r="185" spans="1:13" ht="60" customHeight="1" x14ac:dyDescent="0.35">
      <c r="A185" s="9" t="s">
        <v>928</v>
      </c>
      <c r="B185" s="1" t="s">
        <v>929</v>
      </c>
      <c r="C185" s="2" t="s">
        <v>15</v>
      </c>
      <c r="D185" s="3" t="s">
        <v>16</v>
      </c>
      <c r="E185" s="3" t="s">
        <v>17</v>
      </c>
      <c r="F185" s="3" t="s">
        <v>18</v>
      </c>
      <c r="G185" s="3" t="s">
        <v>19</v>
      </c>
      <c r="H185" s="4" t="s">
        <v>19</v>
      </c>
      <c r="I185" s="1" t="s">
        <v>930</v>
      </c>
      <c r="J185" s="1" t="s">
        <v>931</v>
      </c>
      <c r="K185" s="1" t="s">
        <v>932</v>
      </c>
      <c r="L185" s="3" t="str">
        <f t="shared" si="0"/>
        <v>Outstanding</v>
      </c>
      <c r="M185" s="11" t="s">
        <v>19</v>
      </c>
    </row>
    <row r="186" spans="1:13" ht="60" customHeight="1" x14ac:dyDescent="0.35">
      <c r="A186" s="9" t="s">
        <v>933</v>
      </c>
      <c r="B186" s="1" t="s">
        <v>934</v>
      </c>
      <c r="C186" s="2" t="s">
        <v>15</v>
      </c>
      <c r="D186" s="3" t="s">
        <v>16</v>
      </c>
      <c r="E186" s="3" t="s">
        <v>17</v>
      </c>
      <c r="F186" s="3" t="s">
        <v>18</v>
      </c>
      <c r="G186" s="3" t="s">
        <v>19</v>
      </c>
      <c r="H186" s="4" t="s">
        <v>19</v>
      </c>
      <c r="I186" s="1" t="s">
        <v>935</v>
      </c>
      <c r="J186" s="1" t="s">
        <v>936</v>
      </c>
      <c r="K186" s="1" t="s">
        <v>937</v>
      </c>
      <c r="L186" s="3" t="str">
        <f t="shared" si="0"/>
        <v>Outstanding</v>
      </c>
      <c r="M186" s="11" t="s">
        <v>19</v>
      </c>
    </row>
    <row r="187" spans="1:13" ht="60" customHeight="1" x14ac:dyDescent="0.35">
      <c r="A187" s="9" t="s">
        <v>938</v>
      </c>
      <c r="B187" s="1" t="s">
        <v>939</v>
      </c>
      <c r="C187" s="2" t="s">
        <v>76</v>
      </c>
      <c r="D187" s="3" t="s">
        <v>16</v>
      </c>
      <c r="E187" s="3" t="s">
        <v>17</v>
      </c>
      <c r="F187" s="3" t="s">
        <v>18</v>
      </c>
      <c r="G187" s="3" t="s">
        <v>19</v>
      </c>
      <c r="H187" s="4" t="s">
        <v>19</v>
      </c>
      <c r="I187" s="1" t="s">
        <v>940</v>
      </c>
      <c r="J187" s="1" t="s">
        <v>941</v>
      </c>
      <c r="K187" s="1" t="s">
        <v>942</v>
      </c>
      <c r="L187" s="3" t="str">
        <f t="shared" si="0"/>
        <v>Outstanding</v>
      </c>
      <c r="M187" s="11" t="s">
        <v>19</v>
      </c>
    </row>
    <row r="188" spans="1:13" ht="60" customHeight="1" x14ac:dyDescent="0.35">
      <c r="A188" s="9" t="s">
        <v>943</v>
      </c>
      <c r="B188" s="1" t="s">
        <v>944</v>
      </c>
      <c r="C188" s="2" t="s">
        <v>15</v>
      </c>
      <c r="D188" s="3" t="s">
        <v>16</v>
      </c>
      <c r="E188" s="3" t="s">
        <v>17</v>
      </c>
      <c r="F188" s="3" t="s">
        <v>18</v>
      </c>
      <c r="G188" s="3" t="s">
        <v>19</v>
      </c>
      <c r="H188" s="4" t="s">
        <v>19</v>
      </c>
      <c r="I188" s="1" t="s">
        <v>945</v>
      </c>
      <c r="J188" s="1" t="s">
        <v>946</v>
      </c>
      <c r="K188" s="1" t="s">
        <v>947</v>
      </c>
      <c r="L188" s="3" t="str">
        <f t="shared" si="0"/>
        <v>Outstanding</v>
      </c>
      <c r="M188" s="11" t="s">
        <v>19</v>
      </c>
    </row>
    <row r="189" spans="1:13" ht="60" customHeight="1" x14ac:dyDescent="0.35">
      <c r="A189" s="9" t="s">
        <v>948</v>
      </c>
      <c r="B189" s="1" t="s">
        <v>949</v>
      </c>
      <c r="C189" s="2" t="s">
        <v>15</v>
      </c>
      <c r="D189" s="3" t="s">
        <v>16</v>
      </c>
      <c r="E189" s="3" t="s">
        <v>17</v>
      </c>
      <c r="F189" s="3" t="s">
        <v>18</v>
      </c>
      <c r="G189" s="3" t="s">
        <v>19</v>
      </c>
      <c r="H189" s="4" t="s">
        <v>19</v>
      </c>
      <c r="I189" s="1" t="s">
        <v>950</v>
      </c>
      <c r="J189" s="1" t="s">
        <v>951</v>
      </c>
      <c r="K189" s="1" t="s">
        <v>952</v>
      </c>
      <c r="L189" s="3" t="str">
        <f t="shared" si="0"/>
        <v>Outstanding</v>
      </c>
      <c r="M189" s="11" t="s">
        <v>19</v>
      </c>
    </row>
    <row r="190" spans="1:13" ht="60" customHeight="1" x14ac:dyDescent="0.35">
      <c r="A190" s="9" t="s">
        <v>953</v>
      </c>
      <c r="B190" s="1" t="s">
        <v>954</v>
      </c>
      <c r="C190" s="2" t="s">
        <v>15</v>
      </c>
      <c r="D190" s="3" t="s">
        <v>16</v>
      </c>
      <c r="E190" s="3" t="s">
        <v>17</v>
      </c>
      <c r="F190" s="3" t="s">
        <v>18</v>
      </c>
      <c r="G190" s="3" t="s">
        <v>19</v>
      </c>
      <c r="H190" s="4" t="s">
        <v>19</v>
      </c>
      <c r="I190" s="1" t="s">
        <v>955</v>
      </c>
      <c r="J190" s="1" t="s">
        <v>956</v>
      </c>
      <c r="K190" s="1" t="s">
        <v>957</v>
      </c>
      <c r="L190" s="3" t="str">
        <f t="shared" si="0"/>
        <v>Outstanding</v>
      </c>
      <c r="M190" s="11" t="s">
        <v>19</v>
      </c>
    </row>
    <row r="191" spans="1:13" ht="60" customHeight="1" x14ac:dyDescent="0.35">
      <c r="A191" s="9" t="s">
        <v>958</v>
      </c>
      <c r="B191" s="1" t="s">
        <v>959</v>
      </c>
      <c r="C191" s="2" t="s">
        <v>15</v>
      </c>
      <c r="D191" s="3" t="s">
        <v>16</v>
      </c>
      <c r="E191" s="3" t="s">
        <v>17</v>
      </c>
      <c r="F191" s="3" t="s">
        <v>18</v>
      </c>
      <c r="G191" s="3" t="s">
        <v>19</v>
      </c>
      <c r="H191" s="4" t="s">
        <v>19</v>
      </c>
      <c r="I191" s="1" t="s">
        <v>960</v>
      </c>
      <c r="J191" s="1" t="s">
        <v>961</v>
      </c>
      <c r="K191" s="1" t="s">
        <v>962</v>
      </c>
      <c r="L191" s="3" t="str">
        <f t="shared" si="0"/>
        <v>Outstanding</v>
      </c>
      <c r="M191" s="11" t="s">
        <v>19</v>
      </c>
    </row>
    <row r="192" spans="1:13" ht="60" customHeight="1" x14ac:dyDescent="0.35">
      <c r="A192" s="9" t="s">
        <v>963</v>
      </c>
      <c r="B192" s="1" t="s">
        <v>964</v>
      </c>
      <c r="C192" s="2" t="s">
        <v>15</v>
      </c>
      <c r="D192" s="3" t="s">
        <v>16</v>
      </c>
      <c r="E192" s="3" t="s">
        <v>17</v>
      </c>
      <c r="F192" s="3" t="s">
        <v>18</v>
      </c>
      <c r="G192" s="3" t="s">
        <v>19</v>
      </c>
      <c r="H192" s="4" t="s">
        <v>19</v>
      </c>
      <c r="I192" s="1" t="s">
        <v>965</v>
      </c>
      <c r="J192" s="1" t="s">
        <v>966</v>
      </c>
      <c r="K192" s="1" t="s">
        <v>967</v>
      </c>
      <c r="L192" s="3" t="str">
        <f t="shared" si="0"/>
        <v>Outstanding</v>
      </c>
      <c r="M192" s="11" t="s">
        <v>19</v>
      </c>
    </row>
    <row r="193" spans="1:13" ht="60" customHeight="1" x14ac:dyDescent="0.35">
      <c r="A193" s="9" t="s">
        <v>968</v>
      </c>
      <c r="B193" s="1" t="s">
        <v>969</v>
      </c>
      <c r="C193" s="2" t="s">
        <v>15</v>
      </c>
      <c r="D193" s="3" t="s">
        <v>16</v>
      </c>
      <c r="E193" s="3" t="s">
        <v>17</v>
      </c>
      <c r="F193" s="3" t="s">
        <v>18</v>
      </c>
      <c r="G193" s="3" t="s">
        <v>19</v>
      </c>
      <c r="H193" s="4" t="s">
        <v>19</v>
      </c>
      <c r="I193" s="1" t="s">
        <v>970</v>
      </c>
      <c r="J193" s="1" t="s">
        <v>971</v>
      </c>
      <c r="K193" s="1" t="s">
        <v>972</v>
      </c>
      <c r="L193" s="3" t="str">
        <f t="shared" si="0"/>
        <v>Outstanding</v>
      </c>
      <c r="M193" s="11" t="s">
        <v>19</v>
      </c>
    </row>
    <row r="194" spans="1:13" ht="60" customHeight="1" x14ac:dyDescent="0.35">
      <c r="A194" s="9" t="s">
        <v>973</v>
      </c>
      <c r="B194" s="1" t="s">
        <v>974</v>
      </c>
      <c r="C194" s="2" t="s">
        <v>15</v>
      </c>
      <c r="D194" s="3" t="s">
        <v>16</v>
      </c>
      <c r="E194" s="3" t="s">
        <v>17</v>
      </c>
      <c r="F194" s="3" t="s">
        <v>18</v>
      </c>
      <c r="G194" s="3" t="s">
        <v>19</v>
      </c>
      <c r="H194" s="4" t="s">
        <v>19</v>
      </c>
      <c r="I194" s="1" t="s">
        <v>975</v>
      </c>
      <c r="J194" s="1" t="s">
        <v>976</v>
      </c>
      <c r="K194" s="1" t="s">
        <v>977</v>
      </c>
      <c r="L194" s="3" t="str">
        <f t="shared" si="0"/>
        <v>Outstanding</v>
      </c>
      <c r="M194" s="11" t="s">
        <v>19</v>
      </c>
    </row>
    <row r="195" spans="1:13" ht="60" customHeight="1" x14ac:dyDescent="0.35">
      <c r="A195" s="9" t="s">
        <v>978</v>
      </c>
      <c r="B195" s="1" t="s">
        <v>979</v>
      </c>
      <c r="C195" s="2" t="s">
        <v>15</v>
      </c>
      <c r="D195" s="3" t="s">
        <v>16</v>
      </c>
      <c r="E195" s="3" t="s">
        <v>17</v>
      </c>
      <c r="F195" s="3" t="s">
        <v>18</v>
      </c>
      <c r="G195" s="3" t="s">
        <v>19</v>
      </c>
      <c r="H195" s="4" t="s">
        <v>19</v>
      </c>
      <c r="I195" s="1" t="s">
        <v>980</v>
      </c>
      <c r="J195" s="1" t="s">
        <v>981</v>
      </c>
      <c r="K195" s="1" t="s">
        <v>982</v>
      </c>
      <c r="L195" s="3" t="str">
        <f t="shared" si="0"/>
        <v>Outstanding</v>
      </c>
      <c r="M195" s="11" t="s">
        <v>19</v>
      </c>
    </row>
    <row r="196" spans="1:13" ht="60" customHeight="1" x14ac:dyDescent="0.35">
      <c r="A196" s="9" t="s">
        <v>983</v>
      </c>
      <c r="B196" s="1" t="s">
        <v>984</v>
      </c>
      <c r="C196" s="2" t="s">
        <v>15</v>
      </c>
      <c r="D196" s="3" t="s">
        <v>16</v>
      </c>
      <c r="E196" s="3" t="s">
        <v>17</v>
      </c>
      <c r="F196" s="3" t="s">
        <v>18</v>
      </c>
      <c r="G196" s="3" t="s">
        <v>19</v>
      </c>
      <c r="H196" s="4" t="s">
        <v>19</v>
      </c>
      <c r="I196" s="1" t="s">
        <v>985</v>
      </c>
      <c r="J196" s="1" t="s">
        <v>986</v>
      </c>
      <c r="K196" s="1" t="s">
        <v>987</v>
      </c>
      <c r="L196" s="3" t="str">
        <f t="shared" si="0"/>
        <v>Outstanding</v>
      </c>
      <c r="M196" s="11" t="s">
        <v>19</v>
      </c>
    </row>
    <row r="197" spans="1:13" ht="60" customHeight="1" x14ac:dyDescent="0.35">
      <c r="A197" s="9" t="s">
        <v>988</v>
      </c>
      <c r="B197" s="1" t="s">
        <v>989</v>
      </c>
      <c r="C197" s="2" t="s">
        <v>65</v>
      </c>
      <c r="D197" s="3" t="s">
        <v>16</v>
      </c>
      <c r="E197" s="3" t="s">
        <v>17</v>
      </c>
      <c r="F197" s="3" t="s">
        <v>18</v>
      </c>
      <c r="G197" s="3" t="s">
        <v>19</v>
      </c>
      <c r="H197" s="4" t="s">
        <v>19</v>
      </c>
      <c r="I197" s="1" t="s">
        <v>990</v>
      </c>
      <c r="J197" s="1" t="s">
        <v>991</v>
      </c>
      <c r="K197" s="1" t="s">
        <v>992</v>
      </c>
      <c r="L197" s="3" t="str">
        <f t="shared" si="0"/>
        <v>Outstanding</v>
      </c>
      <c r="M197" s="11" t="s">
        <v>19</v>
      </c>
    </row>
    <row r="198" spans="1:13" ht="60" customHeight="1" x14ac:dyDescent="0.35">
      <c r="A198" s="9" t="s">
        <v>993</v>
      </c>
      <c r="B198" s="1" t="s">
        <v>994</v>
      </c>
      <c r="C198" s="2" t="s">
        <v>76</v>
      </c>
      <c r="D198" s="3" t="s">
        <v>16</v>
      </c>
      <c r="E198" s="3" t="s">
        <v>17</v>
      </c>
      <c r="F198" s="3" t="s">
        <v>18</v>
      </c>
      <c r="G198" s="3" t="s">
        <v>19</v>
      </c>
      <c r="H198" s="4" t="s">
        <v>19</v>
      </c>
      <c r="I198" s="1" t="s">
        <v>995</v>
      </c>
      <c r="J198" s="1" t="s">
        <v>996</v>
      </c>
      <c r="K198" s="1" t="s">
        <v>997</v>
      </c>
      <c r="L198" s="3" t="str">
        <f t="shared" si="0"/>
        <v>Outstanding</v>
      </c>
      <c r="M198" s="11" t="s">
        <v>19</v>
      </c>
    </row>
    <row r="199" spans="1:13" ht="60" customHeight="1" x14ac:dyDescent="0.35">
      <c r="A199" s="9" t="s">
        <v>998</v>
      </c>
      <c r="B199" s="1" t="s">
        <v>999</v>
      </c>
      <c r="C199" s="2" t="s">
        <v>15</v>
      </c>
      <c r="D199" s="3" t="s">
        <v>16</v>
      </c>
      <c r="E199" s="3" t="s">
        <v>17</v>
      </c>
      <c r="F199" s="3" t="s">
        <v>18</v>
      </c>
      <c r="G199" s="3" t="s">
        <v>19</v>
      </c>
      <c r="H199" s="4" t="s">
        <v>19</v>
      </c>
      <c r="I199" s="1" t="s">
        <v>1000</v>
      </c>
      <c r="J199" s="1" t="s">
        <v>1001</v>
      </c>
      <c r="K199" s="1" t="s">
        <v>1002</v>
      </c>
      <c r="L199" s="3" t="str">
        <f t="shared" si="0"/>
        <v>Outstanding</v>
      </c>
      <c r="M199" s="11" t="s">
        <v>19</v>
      </c>
    </row>
    <row r="200" spans="1:13" ht="60" customHeight="1" x14ac:dyDescent="0.35">
      <c r="A200" s="9" t="s">
        <v>1003</v>
      </c>
      <c r="B200" s="1" t="s">
        <v>1004</v>
      </c>
      <c r="C200" s="2" t="s">
        <v>65</v>
      </c>
      <c r="D200" s="3" t="s">
        <v>16</v>
      </c>
      <c r="E200" s="3" t="s">
        <v>17</v>
      </c>
      <c r="F200" s="3" t="s">
        <v>18</v>
      </c>
      <c r="G200" s="3" t="s">
        <v>19</v>
      </c>
      <c r="H200" s="4" t="s">
        <v>19</v>
      </c>
      <c r="I200" s="1" t="s">
        <v>1005</v>
      </c>
      <c r="J200" s="1" t="s">
        <v>1006</v>
      </c>
      <c r="K200" s="1" t="s">
        <v>1007</v>
      </c>
      <c r="L200" s="3" t="str">
        <f t="shared" si="0"/>
        <v>Outstanding</v>
      </c>
      <c r="M200" s="11" t="s">
        <v>19</v>
      </c>
    </row>
    <row r="201" spans="1:13" ht="60" customHeight="1" x14ac:dyDescent="0.35">
      <c r="A201" s="9" t="s">
        <v>1008</v>
      </c>
      <c r="B201" s="1" t="s">
        <v>1009</v>
      </c>
      <c r="C201" s="2" t="s">
        <v>15</v>
      </c>
      <c r="D201" s="3" t="s">
        <v>16</v>
      </c>
      <c r="E201" s="3" t="s">
        <v>17</v>
      </c>
      <c r="F201" s="3" t="s">
        <v>18</v>
      </c>
      <c r="G201" s="3" t="s">
        <v>19</v>
      </c>
      <c r="H201" s="4" t="s">
        <v>19</v>
      </c>
      <c r="I201" s="1" t="s">
        <v>1010</v>
      </c>
      <c r="J201" s="1" t="s">
        <v>1011</v>
      </c>
      <c r="K201" s="1" t="s">
        <v>1012</v>
      </c>
      <c r="L201" s="3" t="str">
        <f t="shared" si="0"/>
        <v>Outstanding</v>
      </c>
      <c r="M201" s="11" t="s">
        <v>19</v>
      </c>
    </row>
    <row r="202" spans="1:13" ht="60" customHeight="1" x14ac:dyDescent="0.35">
      <c r="A202" s="9" t="s">
        <v>1013</v>
      </c>
      <c r="B202" s="1" t="s">
        <v>1014</v>
      </c>
      <c r="C202" s="2" t="s">
        <v>15</v>
      </c>
      <c r="D202" s="3" t="s">
        <v>16</v>
      </c>
      <c r="E202" s="3" t="s">
        <v>17</v>
      </c>
      <c r="F202" s="3" t="s">
        <v>18</v>
      </c>
      <c r="G202" s="3" t="s">
        <v>19</v>
      </c>
      <c r="H202" s="4" t="s">
        <v>19</v>
      </c>
      <c r="I202" s="1" t="s">
        <v>1015</v>
      </c>
      <c r="J202" s="1" t="s">
        <v>1016</v>
      </c>
      <c r="K202" s="1" t="s">
        <v>1017</v>
      </c>
      <c r="L202" s="3" t="str">
        <f t="shared" si="0"/>
        <v>Outstanding</v>
      </c>
      <c r="M202" s="11" t="s">
        <v>19</v>
      </c>
    </row>
    <row r="203" spans="1:13" ht="60" customHeight="1" x14ac:dyDescent="0.35">
      <c r="A203" s="9" t="s">
        <v>1018</v>
      </c>
      <c r="B203" s="1" t="s">
        <v>1019</v>
      </c>
      <c r="C203" s="2" t="s">
        <v>15</v>
      </c>
      <c r="D203" s="3" t="s">
        <v>16</v>
      </c>
      <c r="E203" s="3" t="s">
        <v>17</v>
      </c>
      <c r="F203" s="3" t="s">
        <v>18</v>
      </c>
      <c r="G203" s="3" t="s">
        <v>19</v>
      </c>
      <c r="H203" s="4" t="s">
        <v>19</v>
      </c>
      <c r="I203" s="1" t="s">
        <v>1020</v>
      </c>
      <c r="J203" s="1" t="s">
        <v>1021</v>
      </c>
      <c r="K203" s="1" t="s">
        <v>1022</v>
      </c>
      <c r="L203" s="3" t="str">
        <f t="shared" si="0"/>
        <v>Outstanding</v>
      </c>
      <c r="M203" s="11" t="s">
        <v>19</v>
      </c>
    </row>
    <row r="204" spans="1:13" ht="60" customHeight="1" x14ac:dyDescent="0.35">
      <c r="A204" s="9" t="s">
        <v>1023</v>
      </c>
      <c r="B204" s="1" t="s">
        <v>1024</v>
      </c>
      <c r="C204" s="2" t="s">
        <v>15</v>
      </c>
      <c r="D204" s="3" t="s">
        <v>16</v>
      </c>
      <c r="E204" s="3" t="s">
        <v>17</v>
      </c>
      <c r="F204" s="3" t="s">
        <v>18</v>
      </c>
      <c r="G204" s="3" t="s">
        <v>19</v>
      </c>
      <c r="H204" s="4" t="s">
        <v>19</v>
      </c>
      <c r="I204" s="1" t="s">
        <v>1025</v>
      </c>
      <c r="J204" s="1" t="s">
        <v>1026</v>
      </c>
      <c r="K204" s="1" t="s">
        <v>1027</v>
      </c>
      <c r="L204" s="3" t="str">
        <f t="shared" si="0"/>
        <v>Outstanding</v>
      </c>
      <c r="M204" s="11" t="s">
        <v>19</v>
      </c>
    </row>
    <row r="205" spans="1:13" ht="60" customHeight="1" x14ac:dyDescent="0.35">
      <c r="A205" s="9" t="s">
        <v>1028</v>
      </c>
      <c r="B205" s="1" t="s">
        <v>1029</v>
      </c>
      <c r="C205" s="2" t="s">
        <v>15</v>
      </c>
      <c r="D205" s="3" t="s">
        <v>16</v>
      </c>
      <c r="E205" s="3" t="s">
        <v>17</v>
      </c>
      <c r="F205" s="3" t="s">
        <v>18</v>
      </c>
      <c r="G205" s="3" t="s">
        <v>19</v>
      </c>
      <c r="H205" s="4" t="s">
        <v>19</v>
      </c>
      <c r="I205" s="1" t="s">
        <v>1030</v>
      </c>
      <c r="J205" s="1" t="s">
        <v>1031</v>
      </c>
      <c r="K205" s="1" t="s">
        <v>1032</v>
      </c>
      <c r="L205" s="3" t="str">
        <f t="shared" si="0"/>
        <v>Outstanding</v>
      </c>
      <c r="M205" s="11" t="s">
        <v>19</v>
      </c>
    </row>
    <row r="206" spans="1:13" ht="60" customHeight="1" x14ac:dyDescent="0.35">
      <c r="A206" s="9" t="s">
        <v>1033</v>
      </c>
      <c r="B206" s="1" t="s">
        <v>1034</v>
      </c>
      <c r="C206" s="2" t="s">
        <v>15</v>
      </c>
      <c r="D206" s="3" t="s">
        <v>16</v>
      </c>
      <c r="E206" s="3" t="s">
        <v>17</v>
      </c>
      <c r="F206" s="3" t="s">
        <v>18</v>
      </c>
      <c r="G206" s="3" t="s">
        <v>19</v>
      </c>
      <c r="H206" s="4" t="s">
        <v>19</v>
      </c>
      <c r="I206" s="1" t="s">
        <v>1035</v>
      </c>
      <c r="J206" s="1" t="s">
        <v>1036</v>
      </c>
      <c r="K206" s="1" t="s">
        <v>1037</v>
      </c>
      <c r="L206" s="3" t="str">
        <f t="shared" si="0"/>
        <v>Outstanding</v>
      </c>
      <c r="M206" s="11" t="s">
        <v>19</v>
      </c>
    </row>
    <row r="207" spans="1:13" ht="60" customHeight="1" x14ac:dyDescent="0.35">
      <c r="A207" s="9" t="s">
        <v>1038</v>
      </c>
      <c r="B207" s="1" t="s">
        <v>1039</v>
      </c>
      <c r="C207" s="2" t="s">
        <v>65</v>
      </c>
      <c r="D207" s="3" t="s">
        <v>16</v>
      </c>
      <c r="E207" s="3" t="s">
        <v>17</v>
      </c>
      <c r="F207" s="3" t="s">
        <v>18</v>
      </c>
      <c r="G207" s="3" t="s">
        <v>19</v>
      </c>
      <c r="H207" s="4" t="s">
        <v>19</v>
      </c>
      <c r="I207" s="1" t="s">
        <v>1040</v>
      </c>
      <c r="J207" s="1" t="s">
        <v>1041</v>
      </c>
      <c r="K207" s="1" t="s">
        <v>1042</v>
      </c>
      <c r="L207" s="3" t="str">
        <f t="shared" si="0"/>
        <v>Outstanding</v>
      </c>
      <c r="M207" s="11" t="s">
        <v>19</v>
      </c>
    </row>
    <row r="208" spans="1:13" ht="60" customHeight="1" x14ac:dyDescent="0.35">
      <c r="A208" s="9" t="s">
        <v>1043</v>
      </c>
      <c r="B208" s="1" t="s">
        <v>1044</v>
      </c>
      <c r="C208" s="2" t="s">
        <v>15</v>
      </c>
      <c r="D208" s="3" t="s">
        <v>16</v>
      </c>
      <c r="E208" s="3" t="s">
        <v>17</v>
      </c>
      <c r="F208" s="3" t="s">
        <v>18</v>
      </c>
      <c r="G208" s="3" t="s">
        <v>19</v>
      </c>
      <c r="H208" s="4" t="s">
        <v>19</v>
      </c>
      <c r="I208" s="1" t="s">
        <v>1045</v>
      </c>
      <c r="J208" s="1" t="s">
        <v>1046</v>
      </c>
      <c r="K208" s="1" t="s">
        <v>1047</v>
      </c>
      <c r="L208" s="3" t="str">
        <f t="shared" si="0"/>
        <v>Outstanding</v>
      </c>
      <c r="M208" s="11" t="s">
        <v>19</v>
      </c>
    </row>
    <row r="209" spans="1:13" ht="60" customHeight="1" x14ac:dyDescent="0.35">
      <c r="A209" s="9" t="s">
        <v>1048</v>
      </c>
      <c r="B209" s="1" t="s">
        <v>1049</v>
      </c>
      <c r="C209" s="2" t="s">
        <v>15</v>
      </c>
      <c r="D209" s="3" t="s">
        <v>16</v>
      </c>
      <c r="E209" s="3" t="s">
        <v>17</v>
      </c>
      <c r="F209" s="3" t="s">
        <v>18</v>
      </c>
      <c r="G209" s="3" t="s">
        <v>19</v>
      </c>
      <c r="H209" s="4" t="s">
        <v>19</v>
      </c>
      <c r="I209" s="1" t="s">
        <v>1050</v>
      </c>
      <c r="J209" s="1" t="s">
        <v>1051</v>
      </c>
      <c r="K209" s="1" t="s">
        <v>1052</v>
      </c>
      <c r="L209" s="3" t="str">
        <f t="shared" si="0"/>
        <v>Outstanding</v>
      </c>
      <c r="M209" s="11" t="s">
        <v>19</v>
      </c>
    </row>
    <row r="210" spans="1:13" ht="60" customHeight="1" x14ac:dyDescent="0.35">
      <c r="A210" s="9" t="s">
        <v>1053</v>
      </c>
      <c r="B210" s="1" t="s">
        <v>1054</v>
      </c>
      <c r="C210" s="2" t="s">
        <v>15</v>
      </c>
      <c r="D210" s="3" t="s">
        <v>16</v>
      </c>
      <c r="E210" s="3" t="s">
        <v>17</v>
      </c>
      <c r="F210" s="3" t="s">
        <v>18</v>
      </c>
      <c r="G210" s="3" t="s">
        <v>19</v>
      </c>
      <c r="H210" s="4" t="s">
        <v>19</v>
      </c>
      <c r="I210" s="1" t="s">
        <v>1055</v>
      </c>
      <c r="J210" s="1" t="s">
        <v>1056</v>
      </c>
      <c r="K210" s="1" t="s">
        <v>1057</v>
      </c>
      <c r="L210" s="3" t="str">
        <f t="shared" si="0"/>
        <v>Outstanding</v>
      </c>
      <c r="M210" s="11" t="s">
        <v>19</v>
      </c>
    </row>
    <row r="211" spans="1:13" ht="60" customHeight="1" x14ac:dyDescent="0.35">
      <c r="A211" s="9" t="s">
        <v>1058</v>
      </c>
      <c r="B211" s="1" t="s">
        <v>1059</v>
      </c>
      <c r="C211" s="2" t="s">
        <v>65</v>
      </c>
      <c r="D211" s="3" t="s">
        <v>16</v>
      </c>
      <c r="E211" s="3" t="s">
        <v>17</v>
      </c>
      <c r="F211" s="3" t="s">
        <v>18</v>
      </c>
      <c r="G211" s="3" t="s">
        <v>19</v>
      </c>
      <c r="H211" s="4" t="s">
        <v>19</v>
      </c>
      <c r="I211" s="1" t="s">
        <v>1060</v>
      </c>
      <c r="J211" s="1" t="s">
        <v>1061</v>
      </c>
      <c r="K211" s="1" t="s">
        <v>1062</v>
      </c>
      <c r="L211" s="3" t="str">
        <f t="shared" si="0"/>
        <v>Outstanding</v>
      </c>
      <c r="M211" s="11" t="s">
        <v>19</v>
      </c>
    </row>
    <row r="212" spans="1:13" ht="60" customHeight="1" x14ac:dyDescent="0.35">
      <c r="A212" s="9" t="s">
        <v>1063</v>
      </c>
      <c r="B212" s="1" t="s">
        <v>1064</v>
      </c>
      <c r="C212" s="2" t="s">
        <v>65</v>
      </c>
      <c r="D212" s="3" t="s">
        <v>16</v>
      </c>
      <c r="E212" s="3" t="s">
        <v>17</v>
      </c>
      <c r="F212" s="3" t="s">
        <v>18</v>
      </c>
      <c r="G212" s="3" t="s">
        <v>19</v>
      </c>
      <c r="H212" s="4" t="s">
        <v>19</v>
      </c>
      <c r="I212" s="1" t="s">
        <v>1065</v>
      </c>
      <c r="J212" s="1" t="s">
        <v>1066</v>
      </c>
      <c r="K212" s="1" t="s">
        <v>1067</v>
      </c>
      <c r="L212" s="3" t="str">
        <f t="shared" si="0"/>
        <v>Outstanding</v>
      </c>
      <c r="M212" s="11" t="s">
        <v>19</v>
      </c>
    </row>
    <row r="213" spans="1:13" ht="60" customHeight="1" x14ac:dyDescent="0.35">
      <c r="A213" s="9" t="s">
        <v>1068</v>
      </c>
      <c r="B213" s="1" t="s">
        <v>1069</v>
      </c>
      <c r="C213" s="2" t="s">
        <v>65</v>
      </c>
      <c r="D213" s="3" t="s">
        <v>16</v>
      </c>
      <c r="E213" s="3" t="s">
        <v>17</v>
      </c>
      <c r="F213" s="3" t="s">
        <v>18</v>
      </c>
      <c r="G213" s="3" t="s">
        <v>19</v>
      </c>
      <c r="H213" s="4" t="s">
        <v>19</v>
      </c>
      <c r="I213" s="1" t="s">
        <v>1070</v>
      </c>
      <c r="J213" s="1" t="s">
        <v>1071</v>
      </c>
      <c r="K213" s="1" t="s">
        <v>1072</v>
      </c>
      <c r="L213" s="3" t="str">
        <f t="shared" si="0"/>
        <v>Outstanding</v>
      </c>
      <c r="M213" s="11" t="s">
        <v>19</v>
      </c>
    </row>
    <row r="214" spans="1:13" ht="60" customHeight="1" x14ac:dyDescent="0.35">
      <c r="A214" s="9" t="s">
        <v>1073</v>
      </c>
      <c r="B214" s="1" t="s">
        <v>1074</v>
      </c>
      <c r="C214" s="2" t="s">
        <v>65</v>
      </c>
      <c r="D214" s="3" t="s">
        <v>16</v>
      </c>
      <c r="E214" s="3" t="s">
        <v>17</v>
      </c>
      <c r="F214" s="3" t="s">
        <v>18</v>
      </c>
      <c r="G214" s="3" t="s">
        <v>19</v>
      </c>
      <c r="H214" s="4" t="s">
        <v>19</v>
      </c>
      <c r="I214" s="1" t="s">
        <v>1070</v>
      </c>
      <c r="J214" s="1" t="s">
        <v>1075</v>
      </c>
      <c r="K214" s="1" t="s">
        <v>1076</v>
      </c>
      <c r="L214" s="3" t="str">
        <f t="shared" si="0"/>
        <v>Outstanding</v>
      </c>
      <c r="M214" s="11" t="s">
        <v>19</v>
      </c>
    </row>
    <row r="215" spans="1:13" ht="60" customHeight="1" x14ac:dyDescent="0.35">
      <c r="A215" s="9" t="s">
        <v>1077</v>
      </c>
      <c r="B215" s="1" t="s">
        <v>1078</v>
      </c>
      <c r="C215" s="2" t="s">
        <v>65</v>
      </c>
      <c r="D215" s="3" t="s">
        <v>16</v>
      </c>
      <c r="E215" s="3" t="s">
        <v>17</v>
      </c>
      <c r="F215" s="3" t="s">
        <v>18</v>
      </c>
      <c r="G215" s="3" t="s">
        <v>19</v>
      </c>
      <c r="H215" s="4" t="s">
        <v>19</v>
      </c>
      <c r="I215" s="1" t="s">
        <v>1079</v>
      </c>
      <c r="J215" s="1" t="s">
        <v>1080</v>
      </c>
      <c r="K215" s="1" t="s">
        <v>1081</v>
      </c>
      <c r="L215" s="3" t="str">
        <f t="shared" si="0"/>
        <v>Outstanding</v>
      </c>
      <c r="M215" s="11" t="s">
        <v>19</v>
      </c>
    </row>
    <row r="216" spans="1:13" ht="60" customHeight="1" x14ac:dyDescent="0.35">
      <c r="A216" s="9" t="s">
        <v>1082</v>
      </c>
      <c r="B216" s="1" t="s">
        <v>1083</v>
      </c>
      <c r="C216" s="2" t="s">
        <v>76</v>
      </c>
      <c r="D216" s="3" t="s">
        <v>16</v>
      </c>
      <c r="E216" s="3" t="s">
        <v>17</v>
      </c>
      <c r="F216" s="3" t="s">
        <v>18</v>
      </c>
      <c r="G216" s="3" t="s">
        <v>19</v>
      </c>
      <c r="H216" s="4" t="s">
        <v>19</v>
      </c>
      <c r="I216" s="1" t="s">
        <v>1084</v>
      </c>
      <c r="J216" s="1" t="s">
        <v>1085</v>
      </c>
      <c r="K216" s="1" t="s">
        <v>1086</v>
      </c>
      <c r="L216" s="3" t="str">
        <f t="shared" si="0"/>
        <v>Outstanding</v>
      </c>
      <c r="M216" s="11" t="s">
        <v>19</v>
      </c>
    </row>
    <row r="217" spans="1:13" ht="60" customHeight="1" x14ac:dyDescent="0.35">
      <c r="A217" s="9" t="s">
        <v>1087</v>
      </c>
      <c r="B217" s="1" t="s">
        <v>1088</v>
      </c>
      <c r="C217" s="2" t="s">
        <v>76</v>
      </c>
      <c r="D217" s="3" t="s">
        <v>16</v>
      </c>
      <c r="E217" s="3" t="s">
        <v>17</v>
      </c>
      <c r="F217" s="3" t="s">
        <v>18</v>
      </c>
      <c r="G217" s="3" t="s">
        <v>19</v>
      </c>
      <c r="H217" s="4" t="s">
        <v>19</v>
      </c>
      <c r="I217" s="1" t="s">
        <v>1089</v>
      </c>
      <c r="J217" s="1" t="s">
        <v>1090</v>
      </c>
      <c r="K217" s="1" t="s">
        <v>1091</v>
      </c>
      <c r="L217" s="3" t="str">
        <f t="shared" si="0"/>
        <v>Outstanding</v>
      </c>
      <c r="M217" s="11" t="s">
        <v>19</v>
      </c>
    </row>
    <row r="218" spans="1:13" ht="60" customHeight="1" x14ac:dyDescent="0.35">
      <c r="A218" s="9" t="s">
        <v>1092</v>
      </c>
      <c r="B218" s="1" t="s">
        <v>1093</v>
      </c>
      <c r="C218" s="2" t="s">
        <v>76</v>
      </c>
      <c r="D218" s="3" t="s">
        <v>16</v>
      </c>
      <c r="E218" s="3" t="s">
        <v>17</v>
      </c>
      <c r="F218" s="3" t="s">
        <v>18</v>
      </c>
      <c r="G218" s="3" t="s">
        <v>19</v>
      </c>
      <c r="H218" s="4" t="s">
        <v>19</v>
      </c>
      <c r="I218" s="1" t="s">
        <v>1094</v>
      </c>
      <c r="J218" s="1" t="s">
        <v>1095</v>
      </c>
      <c r="K218" s="1" t="s">
        <v>1096</v>
      </c>
      <c r="L218" s="3" t="str">
        <f t="shared" si="0"/>
        <v>Outstanding</v>
      </c>
      <c r="M218" s="11" t="s">
        <v>19</v>
      </c>
    </row>
    <row r="219" spans="1:13" ht="60" customHeight="1" x14ac:dyDescent="0.35">
      <c r="A219" s="9" t="s">
        <v>1097</v>
      </c>
      <c r="B219" s="1" t="s">
        <v>1098</v>
      </c>
      <c r="C219" s="2" t="s">
        <v>65</v>
      </c>
      <c r="D219" s="3" t="s">
        <v>16</v>
      </c>
      <c r="E219" s="3" t="s">
        <v>17</v>
      </c>
      <c r="F219" s="3" t="s">
        <v>18</v>
      </c>
      <c r="G219" s="3" t="s">
        <v>19</v>
      </c>
      <c r="H219" s="4" t="s">
        <v>19</v>
      </c>
      <c r="I219" s="1" t="s">
        <v>1099</v>
      </c>
      <c r="J219" s="1" t="s">
        <v>1100</v>
      </c>
      <c r="K219" s="1" t="s">
        <v>1101</v>
      </c>
      <c r="L219" s="3" t="str">
        <f t="shared" si="0"/>
        <v>Outstanding</v>
      </c>
      <c r="M219" s="11" t="s">
        <v>19</v>
      </c>
    </row>
    <row r="220" spans="1:13" ht="60" customHeight="1" x14ac:dyDescent="0.35">
      <c r="A220" s="9" t="s">
        <v>1102</v>
      </c>
      <c r="B220" s="1" t="s">
        <v>1103</v>
      </c>
      <c r="C220" s="2" t="s">
        <v>15</v>
      </c>
      <c r="D220" s="3" t="s">
        <v>16</v>
      </c>
      <c r="E220" s="3" t="s">
        <v>17</v>
      </c>
      <c r="F220" s="3" t="s">
        <v>18</v>
      </c>
      <c r="G220" s="3" t="s">
        <v>19</v>
      </c>
      <c r="H220" s="4" t="s">
        <v>19</v>
      </c>
      <c r="I220" s="1" t="s">
        <v>1104</v>
      </c>
      <c r="J220" s="1" t="s">
        <v>1105</v>
      </c>
      <c r="K220" s="1" t="s">
        <v>1106</v>
      </c>
      <c r="L220" s="3" t="str">
        <f t="shared" si="0"/>
        <v>Outstanding</v>
      </c>
      <c r="M220" s="11" t="s">
        <v>19</v>
      </c>
    </row>
    <row r="221" spans="1:13" ht="60" customHeight="1" x14ac:dyDescent="0.35">
      <c r="A221" s="9" t="s">
        <v>1107</v>
      </c>
      <c r="B221" s="1" t="s">
        <v>1108</v>
      </c>
      <c r="C221" s="2" t="s">
        <v>65</v>
      </c>
      <c r="D221" s="3" t="s">
        <v>16</v>
      </c>
      <c r="E221" s="3" t="s">
        <v>17</v>
      </c>
      <c r="F221" s="3" t="s">
        <v>18</v>
      </c>
      <c r="G221" s="3" t="s">
        <v>19</v>
      </c>
      <c r="H221" s="4" t="s">
        <v>19</v>
      </c>
      <c r="I221" s="1" t="s">
        <v>1109</v>
      </c>
      <c r="J221" s="1" t="s">
        <v>1110</v>
      </c>
      <c r="K221" s="1" t="s">
        <v>1111</v>
      </c>
      <c r="L221" s="3" t="str">
        <f t="shared" si="0"/>
        <v>Outstanding</v>
      </c>
      <c r="M221" s="11" t="s">
        <v>19</v>
      </c>
    </row>
    <row r="222" spans="1:13" ht="60" customHeight="1" x14ac:dyDescent="0.35">
      <c r="A222" s="9" t="s">
        <v>1112</v>
      </c>
      <c r="B222" s="1" t="s">
        <v>1113</v>
      </c>
      <c r="C222" s="2" t="s">
        <v>76</v>
      </c>
      <c r="D222" s="3" t="s">
        <v>16</v>
      </c>
      <c r="E222" s="3" t="s">
        <v>17</v>
      </c>
      <c r="F222" s="3" t="s">
        <v>18</v>
      </c>
      <c r="G222" s="3" t="s">
        <v>19</v>
      </c>
      <c r="H222" s="4" t="s">
        <v>19</v>
      </c>
      <c r="I222" s="1" t="s">
        <v>1114</v>
      </c>
      <c r="J222" s="1" t="s">
        <v>1115</v>
      </c>
      <c r="K222" s="1" t="s">
        <v>1116</v>
      </c>
      <c r="L222" s="3" t="str">
        <f t="shared" si="0"/>
        <v>Outstanding</v>
      </c>
      <c r="M222" s="11" t="s">
        <v>19</v>
      </c>
    </row>
    <row r="223" spans="1:13" ht="60" customHeight="1" x14ac:dyDescent="0.35">
      <c r="A223" s="9" t="s">
        <v>1117</v>
      </c>
      <c r="B223" s="1" t="s">
        <v>1118</v>
      </c>
      <c r="C223" s="2" t="s">
        <v>15</v>
      </c>
      <c r="D223" s="3" t="s">
        <v>16</v>
      </c>
      <c r="E223" s="3" t="s">
        <v>17</v>
      </c>
      <c r="F223" s="3" t="s">
        <v>18</v>
      </c>
      <c r="G223" s="3" t="s">
        <v>19</v>
      </c>
      <c r="H223" s="4" t="s">
        <v>19</v>
      </c>
      <c r="I223" s="1" t="s">
        <v>1119</v>
      </c>
      <c r="J223" s="1" t="s">
        <v>1120</v>
      </c>
      <c r="K223" s="1" t="s">
        <v>1121</v>
      </c>
      <c r="L223" s="3" t="str">
        <f t="shared" si="0"/>
        <v>Outstanding</v>
      </c>
      <c r="M223" s="11" t="s">
        <v>19</v>
      </c>
    </row>
    <row r="224" spans="1:13" ht="60" customHeight="1" x14ac:dyDescent="0.35">
      <c r="A224" s="9" t="s">
        <v>1122</v>
      </c>
      <c r="B224" s="1" t="s">
        <v>1123</v>
      </c>
      <c r="C224" s="2" t="s">
        <v>65</v>
      </c>
      <c r="D224" s="3" t="s">
        <v>16</v>
      </c>
      <c r="E224" s="3" t="s">
        <v>17</v>
      </c>
      <c r="F224" s="3" t="s">
        <v>18</v>
      </c>
      <c r="G224" s="3" t="s">
        <v>19</v>
      </c>
      <c r="H224" s="4" t="s">
        <v>19</v>
      </c>
      <c r="I224" s="1" t="s">
        <v>1124</v>
      </c>
      <c r="J224" s="1" t="s">
        <v>1125</v>
      </c>
      <c r="K224" s="1" t="s">
        <v>1126</v>
      </c>
      <c r="L224" s="3" t="str">
        <f t="shared" si="0"/>
        <v>Outstanding</v>
      </c>
      <c r="M224" s="11" t="s">
        <v>19</v>
      </c>
    </row>
    <row r="225" spans="1:13" ht="60" customHeight="1" x14ac:dyDescent="0.35">
      <c r="A225" s="9" t="s">
        <v>1127</v>
      </c>
      <c r="B225" s="1" t="s">
        <v>1128</v>
      </c>
      <c r="C225" s="2" t="s">
        <v>15</v>
      </c>
      <c r="D225" s="3" t="s">
        <v>16</v>
      </c>
      <c r="E225" s="3" t="s">
        <v>17</v>
      </c>
      <c r="F225" s="3" t="s">
        <v>18</v>
      </c>
      <c r="G225" s="3" t="s">
        <v>19</v>
      </c>
      <c r="H225" s="4" t="s">
        <v>19</v>
      </c>
      <c r="I225" s="1" t="s">
        <v>1129</v>
      </c>
      <c r="J225" s="1" t="s">
        <v>1130</v>
      </c>
      <c r="K225" s="1" t="s">
        <v>1131</v>
      </c>
      <c r="L225" s="3" t="str">
        <f t="shared" si="0"/>
        <v>Outstanding</v>
      </c>
      <c r="M225" s="11" t="s">
        <v>19</v>
      </c>
    </row>
    <row r="226" spans="1:13" ht="60" customHeight="1" x14ac:dyDescent="0.35">
      <c r="A226" s="9" t="s">
        <v>1132</v>
      </c>
      <c r="B226" s="1" t="s">
        <v>1133</v>
      </c>
      <c r="C226" s="2" t="s">
        <v>15</v>
      </c>
      <c r="D226" s="3" t="s">
        <v>16</v>
      </c>
      <c r="E226" s="3" t="s">
        <v>17</v>
      </c>
      <c r="F226" s="3" t="s">
        <v>18</v>
      </c>
      <c r="G226" s="3" t="s">
        <v>19</v>
      </c>
      <c r="H226" s="4" t="s">
        <v>19</v>
      </c>
      <c r="I226" s="1" t="s">
        <v>1134</v>
      </c>
      <c r="J226" s="1" t="s">
        <v>1135</v>
      </c>
      <c r="K226" s="1" t="s">
        <v>1136</v>
      </c>
      <c r="L226" s="3" t="str">
        <f t="shared" si="0"/>
        <v>Outstanding</v>
      </c>
      <c r="M226" s="11" t="s">
        <v>19</v>
      </c>
    </row>
    <row r="227" spans="1:13" ht="60" customHeight="1" x14ac:dyDescent="0.35">
      <c r="A227" s="9" t="s">
        <v>1137</v>
      </c>
      <c r="B227" s="1" t="s">
        <v>1138</v>
      </c>
      <c r="C227" s="2" t="s">
        <v>15</v>
      </c>
      <c r="D227" s="3" t="s">
        <v>16</v>
      </c>
      <c r="E227" s="3" t="s">
        <v>17</v>
      </c>
      <c r="F227" s="3" t="s">
        <v>18</v>
      </c>
      <c r="G227" s="3" t="s">
        <v>19</v>
      </c>
      <c r="H227" s="4" t="s">
        <v>19</v>
      </c>
      <c r="I227" s="1" t="s">
        <v>1139</v>
      </c>
      <c r="J227" s="1" t="s">
        <v>1140</v>
      </c>
      <c r="K227" s="1" t="s">
        <v>1141</v>
      </c>
      <c r="L227" s="3" t="str">
        <f t="shared" si="0"/>
        <v>Outstanding</v>
      </c>
      <c r="M227" s="11" t="s">
        <v>19</v>
      </c>
    </row>
    <row r="228" spans="1:13" ht="60" customHeight="1" x14ac:dyDescent="0.35">
      <c r="A228" s="9" t="s">
        <v>1142</v>
      </c>
      <c r="B228" s="1" t="s">
        <v>1143</v>
      </c>
      <c r="C228" s="2" t="s">
        <v>15</v>
      </c>
      <c r="D228" s="3" t="s">
        <v>16</v>
      </c>
      <c r="E228" s="3" t="s">
        <v>17</v>
      </c>
      <c r="F228" s="3" t="s">
        <v>18</v>
      </c>
      <c r="G228" s="3" t="s">
        <v>19</v>
      </c>
      <c r="H228" s="4" t="s">
        <v>19</v>
      </c>
      <c r="I228" s="1" t="s">
        <v>1144</v>
      </c>
      <c r="J228" s="1" t="s">
        <v>1145</v>
      </c>
      <c r="K228" s="1" t="s">
        <v>1146</v>
      </c>
      <c r="L228" s="3" t="str">
        <f t="shared" si="0"/>
        <v>Outstanding</v>
      </c>
      <c r="M228" s="11" t="s">
        <v>19</v>
      </c>
    </row>
    <row r="229" spans="1:13" ht="60" customHeight="1" x14ac:dyDescent="0.35">
      <c r="A229" s="9" t="s">
        <v>1147</v>
      </c>
      <c r="B229" s="1" t="s">
        <v>1148</v>
      </c>
      <c r="C229" s="2" t="s">
        <v>15</v>
      </c>
      <c r="D229" s="3" t="s">
        <v>16</v>
      </c>
      <c r="E229" s="3" t="s">
        <v>17</v>
      </c>
      <c r="F229" s="3" t="s">
        <v>18</v>
      </c>
      <c r="G229" s="3" t="s">
        <v>19</v>
      </c>
      <c r="H229" s="4" t="s">
        <v>19</v>
      </c>
      <c r="I229" s="1" t="s">
        <v>1149</v>
      </c>
      <c r="J229" s="1" t="s">
        <v>1150</v>
      </c>
      <c r="K229" s="1" t="s">
        <v>1151</v>
      </c>
      <c r="L229" s="3" t="str">
        <f t="shared" si="0"/>
        <v>Outstanding</v>
      </c>
      <c r="M229" s="11" t="s">
        <v>19</v>
      </c>
    </row>
    <row r="230" spans="1:13" ht="60" customHeight="1" x14ac:dyDescent="0.35">
      <c r="A230" s="9" t="s">
        <v>1152</v>
      </c>
      <c r="B230" s="1" t="s">
        <v>1153</v>
      </c>
      <c r="C230" s="2" t="s">
        <v>15</v>
      </c>
      <c r="D230" s="3" t="s">
        <v>16</v>
      </c>
      <c r="E230" s="3" t="s">
        <v>17</v>
      </c>
      <c r="F230" s="3" t="s">
        <v>18</v>
      </c>
      <c r="G230" s="3" t="s">
        <v>19</v>
      </c>
      <c r="H230" s="4" t="s">
        <v>19</v>
      </c>
      <c r="I230" s="1" t="s">
        <v>1154</v>
      </c>
      <c r="J230" s="1" t="s">
        <v>1150</v>
      </c>
      <c r="K230" s="1" t="s">
        <v>1155</v>
      </c>
      <c r="L230" s="3" t="str">
        <f t="shared" si="0"/>
        <v>Outstanding</v>
      </c>
      <c r="M230" s="11" t="s">
        <v>19</v>
      </c>
    </row>
    <row r="231" spans="1:13" ht="60" customHeight="1" x14ac:dyDescent="0.35">
      <c r="A231" s="9" t="s">
        <v>1156</v>
      </c>
      <c r="B231" s="1" t="s">
        <v>1157</v>
      </c>
      <c r="C231" s="2" t="s">
        <v>15</v>
      </c>
      <c r="D231" s="3" t="s">
        <v>16</v>
      </c>
      <c r="E231" s="3" t="s">
        <v>17</v>
      </c>
      <c r="F231" s="3" t="s">
        <v>18</v>
      </c>
      <c r="G231" s="3" t="s">
        <v>19</v>
      </c>
      <c r="H231" s="4" t="s">
        <v>19</v>
      </c>
      <c r="I231" s="1" t="s">
        <v>1158</v>
      </c>
      <c r="J231" s="1" t="s">
        <v>1159</v>
      </c>
      <c r="K231" s="1" t="s">
        <v>1160</v>
      </c>
      <c r="L231" s="3" t="str">
        <f t="shared" si="0"/>
        <v>Outstanding</v>
      </c>
      <c r="M231" s="11" t="s">
        <v>19</v>
      </c>
    </row>
    <row r="232" spans="1:13" ht="60" customHeight="1" x14ac:dyDescent="0.35">
      <c r="A232" s="9" t="s">
        <v>1161</v>
      </c>
      <c r="B232" s="1" t="s">
        <v>1162</v>
      </c>
      <c r="C232" s="2" t="s">
        <v>15</v>
      </c>
      <c r="D232" s="3" t="s">
        <v>16</v>
      </c>
      <c r="E232" s="3" t="s">
        <v>17</v>
      </c>
      <c r="F232" s="3" t="s">
        <v>18</v>
      </c>
      <c r="G232" s="3" t="s">
        <v>19</v>
      </c>
      <c r="H232" s="4" t="s">
        <v>19</v>
      </c>
      <c r="I232" s="1" t="s">
        <v>1163</v>
      </c>
      <c r="J232" s="1" t="s">
        <v>1164</v>
      </c>
      <c r="K232" s="1" t="s">
        <v>1165</v>
      </c>
      <c r="L232" s="3" t="str">
        <f t="shared" si="0"/>
        <v>Outstanding</v>
      </c>
      <c r="M232" s="11" t="s">
        <v>19</v>
      </c>
    </row>
    <row r="233" spans="1:13" ht="60" customHeight="1" x14ac:dyDescent="0.35">
      <c r="A233" s="9" t="s">
        <v>1166</v>
      </c>
      <c r="B233" s="1" t="s">
        <v>1167</v>
      </c>
      <c r="C233" s="2" t="s">
        <v>15</v>
      </c>
      <c r="D233" s="3" t="s">
        <v>16</v>
      </c>
      <c r="E233" s="3" t="s">
        <v>17</v>
      </c>
      <c r="F233" s="3" t="s">
        <v>18</v>
      </c>
      <c r="G233" s="3" t="s">
        <v>19</v>
      </c>
      <c r="H233" s="4" t="s">
        <v>19</v>
      </c>
      <c r="I233" s="1" t="s">
        <v>1168</v>
      </c>
      <c r="J233" s="1" t="s">
        <v>1169</v>
      </c>
      <c r="K233" s="1" t="s">
        <v>1170</v>
      </c>
      <c r="L233" s="3" t="str">
        <f t="shared" si="0"/>
        <v>Outstanding</v>
      </c>
      <c r="M233" s="11" t="s">
        <v>19</v>
      </c>
    </row>
    <row r="234" spans="1:13" ht="60" customHeight="1" x14ac:dyDescent="0.35">
      <c r="A234" s="9" t="s">
        <v>1171</v>
      </c>
      <c r="B234" s="1" t="s">
        <v>1172</v>
      </c>
      <c r="C234" s="2" t="s">
        <v>15</v>
      </c>
      <c r="D234" s="3" t="s">
        <v>16</v>
      </c>
      <c r="E234" s="3" t="s">
        <v>17</v>
      </c>
      <c r="F234" s="3" t="s">
        <v>18</v>
      </c>
      <c r="G234" s="3" t="s">
        <v>19</v>
      </c>
      <c r="H234" s="4" t="s">
        <v>19</v>
      </c>
      <c r="I234" s="1" t="s">
        <v>1173</v>
      </c>
      <c r="J234" s="1" t="s">
        <v>1174</v>
      </c>
      <c r="K234" s="1" t="s">
        <v>1175</v>
      </c>
      <c r="L234" s="3" t="str">
        <f t="shared" si="0"/>
        <v>Outstanding</v>
      </c>
      <c r="M234" s="11" t="s">
        <v>19</v>
      </c>
    </row>
    <row r="235" spans="1:13" ht="60" customHeight="1" x14ac:dyDescent="0.35">
      <c r="A235" s="9" t="s">
        <v>1176</v>
      </c>
      <c r="B235" s="1" t="s">
        <v>1177</v>
      </c>
      <c r="C235" s="2" t="s">
        <v>15</v>
      </c>
      <c r="D235" s="3" t="s">
        <v>16</v>
      </c>
      <c r="E235" s="3" t="s">
        <v>17</v>
      </c>
      <c r="F235" s="3" t="s">
        <v>18</v>
      </c>
      <c r="G235" s="3" t="s">
        <v>19</v>
      </c>
      <c r="H235" s="4" t="s">
        <v>19</v>
      </c>
      <c r="I235" s="1" t="s">
        <v>1178</v>
      </c>
      <c r="J235" s="1" t="s">
        <v>1179</v>
      </c>
      <c r="K235" s="1" t="s">
        <v>1180</v>
      </c>
      <c r="L235" s="3" t="str">
        <f t="shared" si="0"/>
        <v>Outstanding</v>
      </c>
      <c r="M235" s="11" t="s">
        <v>19</v>
      </c>
    </row>
    <row r="236" spans="1:13" ht="60" customHeight="1" x14ac:dyDescent="0.35">
      <c r="A236" s="9" t="s">
        <v>1181</v>
      </c>
      <c r="B236" s="1" t="s">
        <v>1182</v>
      </c>
      <c r="C236" s="2" t="s">
        <v>15</v>
      </c>
      <c r="D236" s="3" t="s">
        <v>16</v>
      </c>
      <c r="E236" s="3" t="s">
        <v>17</v>
      </c>
      <c r="F236" s="3" t="s">
        <v>18</v>
      </c>
      <c r="G236" s="3" t="s">
        <v>19</v>
      </c>
      <c r="H236" s="4" t="s">
        <v>19</v>
      </c>
      <c r="I236" s="1" t="s">
        <v>1183</v>
      </c>
      <c r="J236" s="1" t="s">
        <v>1184</v>
      </c>
      <c r="K236" s="1" t="s">
        <v>1185</v>
      </c>
      <c r="L236" s="3" t="str">
        <f t="shared" si="0"/>
        <v>Outstanding</v>
      </c>
      <c r="M236" s="11" t="s">
        <v>19</v>
      </c>
    </row>
    <row r="237" spans="1:13" ht="60" customHeight="1" x14ac:dyDescent="0.35">
      <c r="A237" s="9" t="s">
        <v>1186</v>
      </c>
      <c r="B237" s="1" t="s">
        <v>1187</v>
      </c>
      <c r="C237" s="2" t="s">
        <v>15</v>
      </c>
      <c r="D237" s="3" t="s">
        <v>16</v>
      </c>
      <c r="E237" s="3" t="s">
        <v>17</v>
      </c>
      <c r="F237" s="3" t="s">
        <v>18</v>
      </c>
      <c r="G237" s="3" t="s">
        <v>19</v>
      </c>
      <c r="H237" s="4" t="s">
        <v>19</v>
      </c>
      <c r="I237" s="1" t="s">
        <v>1188</v>
      </c>
      <c r="J237" s="1" t="s">
        <v>1189</v>
      </c>
      <c r="K237" s="1" t="s">
        <v>1190</v>
      </c>
      <c r="L237" s="3" t="str">
        <f t="shared" si="0"/>
        <v>Outstanding</v>
      </c>
      <c r="M237" s="11" t="s">
        <v>19</v>
      </c>
    </row>
    <row r="238" spans="1:13" ht="60" customHeight="1" x14ac:dyDescent="0.35">
      <c r="A238" s="9" t="s">
        <v>1191</v>
      </c>
      <c r="B238" s="1" t="s">
        <v>1192</v>
      </c>
      <c r="C238" s="2" t="s">
        <v>15</v>
      </c>
      <c r="D238" s="3" t="s">
        <v>16</v>
      </c>
      <c r="E238" s="3" t="s">
        <v>17</v>
      </c>
      <c r="F238" s="3" t="s">
        <v>18</v>
      </c>
      <c r="G238" s="3" t="s">
        <v>19</v>
      </c>
      <c r="H238" s="4" t="s">
        <v>19</v>
      </c>
      <c r="I238" s="1" t="s">
        <v>1193</v>
      </c>
      <c r="J238" s="1" t="s">
        <v>1189</v>
      </c>
      <c r="K238" s="1" t="s">
        <v>1194</v>
      </c>
      <c r="L238" s="3" t="str">
        <f t="shared" si="0"/>
        <v>Outstanding</v>
      </c>
      <c r="M238" s="11" t="s">
        <v>19</v>
      </c>
    </row>
    <row r="239" spans="1:13" ht="60" customHeight="1" x14ac:dyDescent="0.35">
      <c r="A239" s="9" t="s">
        <v>1195</v>
      </c>
      <c r="B239" s="1" t="s">
        <v>1196</v>
      </c>
      <c r="C239" s="2" t="s">
        <v>15</v>
      </c>
      <c r="D239" s="3" t="s">
        <v>16</v>
      </c>
      <c r="E239" s="3" t="s">
        <v>17</v>
      </c>
      <c r="F239" s="3" t="s">
        <v>18</v>
      </c>
      <c r="G239" s="3" t="s">
        <v>19</v>
      </c>
      <c r="H239" s="4" t="s">
        <v>19</v>
      </c>
      <c r="I239" s="1" t="s">
        <v>1197</v>
      </c>
      <c r="J239" s="1" t="s">
        <v>1198</v>
      </c>
      <c r="K239" s="1" t="s">
        <v>1199</v>
      </c>
      <c r="L239" s="3" t="str">
        <f t="shared" si="0"/>
        <v>Outstanding</v>
      </c>
      <c r="M239" s="11" t="s">
        <v>19</v>
      </c>
    </row>
    <row r="240" spans="1:13" ht="60" customHeight="1" x14ac:dyDescent="0.35">
      <c r="A240" s="9" t="s">
        <v>1200</v>
      </c>
      <c r="B240" s="1" t="s">
        <v>1201</v>
      </c>
      <c r="C240" s="2" t="s">
        <v>15</v>
      </c>
      <c r="D240" s="3" t="s">
        <v>16</v>
      </c>
      <c r="E240" s="3" t="s">
        <v>17</v>
      </c>
      <c r="F240" s="3" t="s">
        <v>18</v>
      </c>
      <c r="G240" s="3" t="s">
        <v>19</v>
      </c>
      <c r="H240" s="4" t="s">
        <v>19</v>
      </c>
      <c r="I240" s="1" t="s">
        <v>1202</v>
      </c>
      <c r="J240" s="1" t="s">
        <v>454</v>
      </c>
      <c r="K240" s="1" t="s">
        <v>1203</v>
      </c>
      <c r="L240" s="3" t="str">
        <f t="shared" si="0"/>
        <v>Outstanding</v>
      </c>
      <c r="M240" s="11" t="s">
        <v>19</v>
      </c>
    </row>
    <row r="241" spans="1:13" ht="60" customHeight="1" x14ac:dyDescent="0.35">
      <c r="A241" s="9" t="s">
        <v>1204</v>
      </c>
      <c r="B241" s="1" t="s">
        <v>1205</v>
      </c>
      <c r="C241" s="2" t="s">
        <v>15</v>
      </c>
      <c r="D241" s="3" t="s">
        <v>16</v>
      </c>
      <c r="E241" s="3" t="s">
        <v>17</v>
      </c>
      <c r="F241" s="3" t="s">
        <v>18</v>
      </c>
      <c r="G241" s="3" t="s">
        <v>19</v>
      </c>
      <c r="H241" s="4" t="s">
        <v>19</v>
      </c>
      <c r="I241" s="1" t="s">
        <v>1206</v>
      </c>
      <c r="J241" s="1" t="s">
        <v>454</v>
      </c>
      <c r="K241" s="1" t="s">
        <v>1207</v>
      </c>
      <c r="L241" s="3" t="str">
        <f t="shared" si="0"/>
        <v>Outstanding</v>
      </c>
      <c r="M241" s="11" t="s">
        <v>19</v>
      </c>
    </row>
    <row r="242" spans="1:13" ht="60" customHeight="1" x14ac:dyDescent="0.35">
      <c r="A242" s="9" t="s">
        <v>1208</v>
      </c>
      <c r="B242" s="1" t="s">
        <v>1209</v>
      </c>
      <c r="C242" s="2" t="s">
        <v>15</v>
      </c>
      <c r="D242" s="3" t="s">
        <v>16</v>
      </c>
      <c r="E242" s="3" t="s">
        <v>17</v>
      </c>
      <c r="F242" s="3" t="s">
        <v>18</v>
      </c>
      <c r="G242" s="3" t="s">
        <v>19</v>
      </c>
      <c r="H242" s="4" t="s">
        <v>19</v>
      </c>
      <c r="I242" s="1" t="s">
        <v>1210</v>
      </c>
      <c r="J242" s="1" t="s">
        <v>1211</v>
      </c>
      <c r="K242" s="1" t="s">
        <v>1212</v>
      </c>
      <c r="L242" s="3" t="str">
        <f t="shared" si="0"/>
        <v>Outstanding</v>
      </c>
      <c r="M242" s="11" t="s">
        <v>19</v>
      </c>
    </row>
    <row r="243" spans="1:13" ht="60" customHeight="1" x14ac:dyDescent="0.35">
      <c r="A243" s="9" t="s">
        <v>1213</v>
      </c>
      <c r="B243" s="1" t="s">
        <v>1214</v>
      </c>
      <c r="C243" s="2" t="s">
        <v>65</v>
      </c>
      <c r="D243" s="3" t="s">
        <v>16</v>
      </c>
      <c r="E243" s="3" t="s">
        <v>17</v>
      </c>
      <c r="F243" s="3" t="s">
        <v>18</v>
      </c>
      <c r="G243" s="3" t="s">
        <v>19</v>
      </c>
      <c r="H243" s="4" t="s">
        <v>19</v>
      </c>
      <c r="I243" s="1" t="s">
        <v>1215</v>
      </c>
      <c r="J243" s="1" t="s">
        <v>1216</v>
      </c>
      <c r="K243" s="1" t="s">
        <v>1217</v>
      </c>
      <c r="L243" s="3" t="str">
        <f t="shared" si="0"/>
        <v>Outstanding</v>
      </c>
      <c r="M243" s="11" t="s">
        <v>19</v>
      </c>
    </row>
    <row r="244" spans="1:13" ht="60" customHeight="1" x14ac:dyDescent="0.35">
      <c r="A244" s="9" t="s">
        <v>1218</v>
      </c>
      <c r="B244" s="1" t="s">
        <v>1219</v>
      </c>
      <c r="C244" s="2" t="s">
        <v>15</v>
      </c>
      <c r="D244" s="3" t="s">
        <v>16</v>
      </c>
      <c r="E244" s="3" t="s">
        <v>17</v>
      </c>
      <c r="F244" s="3" t="s">
        <v>18</v>
      </c>
      <c r="G244" s="3" t="s">
        <v>19</v>
      </c>
      <c r="H244" s="4" t="s">
        <v>19</v>
      </c>
      <c r="I244" s="1" t="s">
        <v>1220</v>
      </c>
      <c r="J244" s="1" t="s">
        <v>1221</v>
      </c>
      <c r="K244" s="1" t="s">
        <v>1222</v>
      </c>
      <c r="L244" s="3" t="str">
        <f t="shared" si="0"/>
        <v>Outstanding</v>
      </c>
      <c r="M244" s="11" t="s">
        <v>19</v>
      </c>
    </row>
    <row r="245" spans="1:13" ht="60" customHeight="1" x14ac:dyDescent="0.35">
      <c r="A245" s="9" t="s">
        <v>1223</v>
      </c>
      <c r="B245" s="1" t="s">
        <v>1224</v>
      </c>
      <c r="C245" s="2" t="s">
        <v>15</v>
      </c>
      <c r="D245" s="3" t="s">
        <v>16</v>
      </c>
      <c r="E245" s="3" t="s">
        <v>17</v>
      </c>
      <c r="F245" s="3" t="s">
        <v>18</v>
      </c>
      <c r="G245" s="3" t="s">
        <v>19</v>
      </c>
      <c r="H245" s="4" t="s">
        <v>19</v>
      </c>
      <c r="I245" s="1" t="s">
        <v>1225</v>
      </c>
      <c r="J245" s="1" t="s">
        <v>1226</v>
      </c>
      <c r="K245" s="1" t="s">
        <v>1227</v>
      </c>
      <c r="L245" s="3" t="str">
        <f t="shared" si="0"/>
        <v>Outstanding</v>
      </c>
      <c r="M245" s="11" t="s">
        <v>19</v>
      </c>
    </row>
    <row r="246" spans="1:13" ht="60" customHeight="1" x14ac:dyDescent="0.35">
      <c r="A246" s="9" t="s">
        <v>1228</v>
      </c>
      <c r="B246" s="1" t="s">
        <v>1229</v>
      </c>
      <c r="C246" s="2" t="s">
        <v>15</v>
      </c>
      <c r="D246" s="3" t="s">
        <v>16</v>
      </c>
      <c r="E246" s="3" t="s">
        <v>17</v>
      </c>
      <c r="F246" s="3" t="s">
        <v>18</v>
      </c>
      <c r="G246" s="3" t="s">
        <v>19</v>
      </c>
      <c r="H246" s="4" t="s">
        <v>19</v>
      </c>
      <c r="I246" s="1" t="s">
        <v>1230</v>
      </c>
      <c r="J246" s="1" t="s">
        <v>584</v>
      </c>
      <c r="K246" s="1" t="s">
        <v>1231</v>
      </c>
      <c r="L246" s="3" t="str">
        <f t="shared" si="0"/>
        <v>Outstanding</v>
      </c>
      <c r="M246" s="11" t="s">
        <v>19</v>
      </c>
    </row>
    <row r="247" spans="1:13" ht="60" customHeight="1" x14ac:dyDescent="0.35">
      <c r="A247" s="9" t="s">
        <v>1232</v>
      </c>
      <c r="B247" s="1" t="s">
        <v>1233</v>
      </c>
      <c r="C247" s="2" t="s">
        <v>15</v>
      </c>
      <c r="D247" s="3" t="s">
        <v>16</v>
      </c>
      <c r="E247" s="3" t="s">
        <v>17</v>
      </c>
      <c r="F247" s="3" t="s">
        <v>18</v>
      </c>
      <c r="G247" s="3" t="s">
        <v>19</v>
      </c>
      <c r="H247" s="4" t="s">
        <v>19</v>
      </c>
      <c r="I247" s="1" t="s">
        <v>1234</v>
      </c>
      <c r="J247" s="1" t="s">
        <v>1235</v>
      </c>
      <c r="K247" s="1" t="s">
        <v>1236</v>
      </c>
      <c r="L247" s="3" t="str">
        <f t="shared" si="0"/>
        <v>Outstanding</v>
      </c>
      <c r="M247" s="11" t="s">
        <v>19</v>
      </c>
    </row>
    <row r="248" spans="1:13" ht="60" customHeight="1" x14ac:dyDescent="0.35">
      <c r="A248" s="9" t="s">
        <v>1237</v>
      </c>
      <c r="B248" s="1" t="s">
        <v>1238</v>
      </c>
      <c r="C248" s="2" t="s">
        <v>76</v>
      </c>
      <c r="D248" s="3" t="s">
        <v>16</v>
      </c>
      <c r="E248" s="3" t="s">
        <v>17</v>
      </c>
      <c r="F248" s="3" t="s">
        <v>18</v>
      </c>
      <c r="G248" s="3" t="s">
        <v>19</v>
      </c>
      <c r="H248" s="4" t="s">
        <v>19</v>
      </c>
      <c r="I248" s="1" t="s">
        <v>1239</v>
      </c>
      <c r="J248" s="1" t="s">
        <v>1240</v>
      </c>
      <c r="K248" s="1" t="s">
        <v>1241</v>
      </c>
      <c r="L248" s="3" t="str">
        <f t="shared" si="0"/>
        <v>Outstanding</v>
      </c>
      <c r="M248" s="11" t="s">
        <v>19</v>
      </c>
    </row>
    <row r="249" spans="1:13" ht="60" customHeight="1" x14ac:dyDescent="0.35">
      <c r="A249" s="9" t="s">
        <v>1242</v>
      </c>
      <c r="B249" s="1" t="s">
        <v>1243</v>
      </c>
      <c r="C249" s="2" t="s">
        <v>76</v>
      </c>
      <c r="D249" s="3" t="s">
        <v>16</v>
      </c>
      <c r="E249" s="3" t="s">
        <v>17</v>
      </c>
      <c r="F249" s="3" t="s">
        <v>18</v>
      </c>
      <c r="G249" s="3" t="s">
        <v>19</v>
      </c>
      <c r="H249" s="4" t="s">
        <v>19</v>
      </c>
      <c r="I249" s="1" t="s">
        <v>1244</v>
      </c>
      <c r="J249" s="1" t="s">
        <v>1245</v>
      </c>
      <c r="K249" s="1" t="s">
        <v>1246</v>
      </c>
      <c r="L249" s="3" t="str">
        <f t="shared" si="0"/>
        <v>Outstanding</v>
      </c>
      <c r="M249" s="11" t="s">
        <v>19</v>
      </c>
    </row>
    <row r="250" spans="1:13" ht="60" customHeight="1" x14ac:dyDescent="0.35">
      <c r="A250" s="9" t="s">
        <v>1247</v>
      </c>
      <c r="B250" s="1" t="s">
        <v>1248</v>
      </c>
      <c r="C250" s="2" t="s">
        <v>15</v>
      </c>
      <c r="D250" s="3" t="s">
        <v>16</v>
      </c>
      <c r="E250" s="3" t="s">
        <v>17</v>
      </c>
      <c r="F250" s="3" t="s">
        <v>18</v>
      </c>
      <c r="G250" s="3" t="s">
        <v>19</v>
      </c>
      <c r="H250" s="4" t="s">
        <v>19</v>
      </c>
      <c r="I250" s="1" t="s">
        <v>1249</v>
      </c>
      <c r="J250" s="1" t="s">
        <v>1250</v>
      </c>
      <c r="K250" s="1" t="s">
        <v>1251</v>
      </c>
      <c r="L250" s="3" t="str">
        <f t="shared" si="0"/>
        <v>Outstanding</v>
      </c>
      <c r="M250" s="11" t="s">
        <v>19</v>
      </c>
    </row>
    <row r="251" spans="1:13" ht="60" customHeight="1" x14ac:dyDescent="0.35">
      <c r="A251" s="9" t="s">
        <v>1252</v>
      </c>
      <c r="B251" s="1" t="s">
        <v>1253</v>
      </c>
      <c r="C251" s="2" t="s">
        <v>15</v>
      </c>
      <c r="D251" s="3" t="s">
        <v>16</v>
      </c>
      <c r="E251" s="3" t="s">
        <v>17</v>
      </c>
      <c r="F251" s="3" t="s">
        <v>18</v>
      </c>
      <c r="G251" s="3" t="s">
        <v>19</v>
      </c>
      <c r="H251" s="4" t="s">
        <v>19</v>
      </c>
      <c r="I251" s="1" t="s">
        <v>1254</v>
      </c>
      <c r="J251" s="1" t="s">
        <v>1255</v>
      </c>
      <c r="K251" s="1" t="s">
        <v>1256</v>
      </c>
      <c r="L251" s="3" t="str">
        <f t="shared" si="0"/>
        <v>Outstanding</v>
      </c>
      <c r="M251" s="11" t="s">
        <v>19</v>
      </c>
    </row>
    <row r="252" spans="1:13" ht="60" customHeight="1" x14ac:dyDescent="0.35">
      <c r="A252" s="9" t="s">
        <v>1257</v>
      </c>
      <c r="B252" s="1" t="s">
        <v>1258</v>
      </c>
      <c r="C252" s="2" t="s">
        <v>76</v>
      </c>
      <c r="D252" s="3" t="s">
        <v>16</v>
      </c>
      <c r="E252" s="3" t="s">
        <v>17</v>
      </c>
      <c r="F252" s="3" t="s">
        <v>18</v>
      </c>
      <c r="G252" s="3" t="s">
        <v>19</v>
      </c>
      <c r="H252" s="4" t="s">
        <v>19</v>
      </c>
      <c r="I252" s="1" t="s">
        <v>1259</v>
      </c>
      <c r="J252" s="1" t="s">
        <v>1260</v>
      </c>
      <c r="K252" s="1" t="s">
        <v>1261</v>
      </c>
      <c r="L252" s="3" t="str">
        <f t="shared" si="0"/>
        <v>Outstanding</v>
      </c>
      <c r="M252" s="11" t="s">
        <v>19</v>
      </c>
    </row>
    <row r="253" spans="1:13" ht="60" customHeight="1" x14ac:dyDescent="0.35">
      <c r="A253" s="9" t="s">
        <v>1262</v>
      </c>
      <c r="B253" s="1" t="s">
        <v>1263</v>
      </c>
      <c r="C253" s="2" t="s">
        <v>15</v>
      </c>
      <c r="D253" s="3" t="s">
        <v>16</v>
      </c>
      <c r="E253" s="3" t="s">
        <v>17</v>
      </c>
      <c r="F253" s="3" t="s">
        <v>18</v>
      </c>
      <c r="G253" s="3" t="s">
        <v>19</v>
      </c>
      <c r="H253" s="4" t="s">
        <v>19</v>
      </c>
      <c r="I253" s="1" t="s">
        <v>1264</v>
      </c>
      <c r="J253" s="1" t="s">
        <v>1265</v>
      </c>
      <c r="K253" s="1" t="s">
        <v>1266</v>
      </c>
      <c r="L253" s="3" t="str">
        <f t="shared" si="0"/>
        <v>Outstanding</v>
      </c>
      <c r="M253" s="11" t="s">
        <v>19</v>
      </c>
    </row>
    <row r="254" spans="1:13" ht="60" customHeight="1" x14ac:dyDescent="0.35">
      <c r="A254" s="9" t="s">
        <v>1267</v>
      </c>
      <c r="B254" s="1" t="s">
        <v>1268</v>
      </c>
      <c r="C254" s="2" t="s">
        <v>15</v>
      </c>
      <c r="D254" s="3" t="s">
        <v>16</v>
      </c>
      <c r="E254" s="3" t="s">
        <v>17</v>
      </c>
      <c r="F254" s="3" t="s">
        <v>18</v>
      </c>
      <c r="G254" s="3" t="s">
        <v>19</v>
      </c>
      <c r="H254" s="4" t="s">
        <v>19</v>
      </c>
      <c r="I254" s="1" t="s">
        <v>1269</v>
      </c>
      <c r="J254" s="1" t="s">
        <v>1270</v>
      </c>
      <c r="K254" s="1" t="s">
        <v>1271</v>
      </c>
      <c r="L254" s="3" t="str">
        <f t="shared" si="0"/>
        <v>Outstanding</v>
      </c>
      <c r="M254" s="11" t="s">
        <v>19</v>
      </c>
    </row>
    <row r="255" spans="1:13" ht="60" customHeight="1" x14ac:dyDescent="0.35">
      <c r="A255" s="9" t="s">
        <v>1272</v>
      </c>
      <c r="B255" s="1" t="s">
        <v>1273</v>
      </c>
      <c r="C255" s="2" t="s">
        <v>15</v>
      </c>
      <c r="D255" s="3" t="s">
        <v>16</v>
      </c>
      <c r="E255" s="3" t="s">
        <v>17</v>
      </c>
      <c r="F255" s="3" t="s">
        <v>18</v>
      </c>
      <c r="G255" s="3" t="s">
        <v>19</v>
      </c>
      <c r="H255" s="4" t="s">
        <v>19</v>
      </c>
      <c r="I255" s="1" t="s">
        <v>1274</v>
      </c>
      <c r="J255" s="1" t="s">
        <v>1275</v>
      </c>
      <c r="K255" s="1" t="s">
        <v>1276</v>
      </c>
      <c r="L255" s="3" t="str">
        <f t="shared" si="0"/>
        <v>Outstanding</v>
      </c>
      <c r="M255" s="11" t="s">
        <v>19</v>
      </c>
    </row>
    <row r="256" spans="1:13" ht="60" customHeight="1" x14ac:dyDescent="0.35">
      <c r="A256" s="9" t="s">
        <v>1277</v>
      </c>
      <c r="B256" s="1" t="s">
        <v>1278</v>
      </c>
      <c r="C256" s="2" t="s">
        <v>15</v>
      </c>
      <c r="D256" s="3" t="s">
        <v>16</v>
      </c>
      <c r="E256" s="3" t="s">
        <v>17</v>
      </c>
      <c r="F256" s="3" t="s">
        <v>18</v>
      </c>
      <c r="G256" s="3" t="s">
        <v>19</v>
      </c>
      <c r="H256" s="4" t="s">
        <v>19</v>
      </c>
      <c r="I256" s="1" t="s">
        <v>1279</v>
      </c>
      <c r="J256" s="1" t="s">
        <v>1280</v>
      </c>
      <c r="K256" s="1" t="s">
        <v>1281</v>
      </c>
      <c r="L256" s="3" t="str">
        <f t="shared" si="0"/>
        <v>Outstanding</v>
      </c>
      <c r="M256" s="11" t="s">
        <v>19</v>
      </c>
    </row>
    <row r="257" spans="1:13" ht="60" customHeight="1" x14ac:dyDescent="0.35">
      <c r="A257" s="9" t="s">
        <v>1282</v>
      </c>
      <c r="B257" s="1" t="s">
        <v>1283</v>
      </c>
      <c r="C257" s="2" t="s">
        <v>15</v>
      </c>
      <c r="D257" s="3" t="s">
        <v>16</v>
      </c>
      <c r="E257" s="3" t="s">
        <v>17</v>
      </c>
      <c r="F257" s="3" t="s">
        <v>18</v>
      </c>
      <c r="G257" s="3" t="s">
        <v>19</v>
      </c>
      <c r="H257" s="4" t="s">
        <v>19</v>
      </c>
      <c r="I257" s="1" t="s">
        <v>1284</v>
      </c>
      <c r="J257" s="1" t="s">
        <v>1285</v>
      </c>
      <c r="K257" s="1" t="s">
        <v>1286</v>
      </c>
      <c r="L257" s="3" t="str">
        <f t="shared" ref="L257:L511" si="1">IF(OR(G257="Implemented",G257="Compensated"),"Resolved",IF(OR(G257="Risk Accepted",G257="N/A"),"Excluded",IF(G257="Testing","Testing","Outstanding")))</f>
        <v>Outstanding</v>
      </c>
      <c r="M257" s="11" t="s">
        <v>19</v>
      </c>
    </row>
    <row r="258" spans="1:13" ht="60" customHeight="1" x14ac:dyDescent="0.35">
      <c r="A258" s="9" t="s">
        <v>1287</v>
      </c>
      <c r="B258" s="1" t="s">
        <v>1288</v>
      </c>
      <c r="C258" s="2" t="s">
        <v>15</v>
      </c>
      <c r="D258" s="3" t="s">
        <v>16</v>
      </c>
      <c r="E258" s="3" t="s">
        <v>17</v>
      </c>
      <c r="F258" s="3" t="s">
        <v>18</v>
      </c>
      <c r="G258" s="3" t="s">
        <v>19</v>
      </c>
      <c r="H258" s="4" t="s">
        <v>19</v>
      </c>
      <c r="I258" s="1" t="s">
        <v>1289</v>
      </c>
      <c r="J258" s="1" t="s">
        <v>1290</v>
      </c>
      <c r="K258" s="1" t="s">
        <v>1291</v>
      </c>
      <c r="L258" s="3" t="str">
        <f t="shared" si="1"/>
        <v>Outstanding</v>
      </c>
      <c r="M258" s="11" t="s">
        <v>19</v>
      </c>
    </row>
    <row r="259" spans="1:13" ht="60" customHeight="1" x14ac:dyDescent="0.35">
      <c r="A259" s="9" t="s">
        <v>1292</v>
      </c>
      <c r="B259" s="1" t="s">
        <v>1293</v>
      </c>
      <c r="C259" s="2" t="s">
        <v>15</v>
      </c>
      <c r="D259" s="3" t="s">
        <v>16</v>
      </c>
      <c r="E259" s="3" t="s">
        <v>17</v>
      </c>
      <c r="F259" s="3" t="s">
        <v>18</v>
      </c>
      <c r="G259" s="3" t="s">
        <v>19</v>
      </c>
      <c r="H259" s="4" t="s">
        <v>19</v>
      </c>
      <c r="I259" s="1" t="s">
        <v>1294</v>
      </c>
      <c r="J259" s="1" t="s">
        <v>1295</v>
      </c>
      <c r="K259" s="1" t="s">
        <v>1296</v>
      </c>
      <c r="L259" s="3" t="str">
        <f t="shared" si="1"/>
        <v>Outstanding</v>
      </c>
      <c r="M259" s="11" t="s">
        <v>19</v>
      </c>
    </row>
    <row r="260" spans="1:13" ht="60" customHeight="1" x14ac:dyDescent="0.35">
      <c r="A260" s="9" t="s">
        <v>1297</v>
      </c>
      <c r="B260" s="1" t="s">
        <v>1298</v>
      </c>
      <c r="C260" s="2" t="s">
        <v>15</v>
      </c>
      <c r="D260" s="3" t="s">
        <v>16</v>
      </c>
      <c r="E260" s="3" t="s">
        <v>17</v>
      </c>
      <c r="F260" s="3" t="s">
        <v>18</v>
      </c>
      <c r="G260" s="3" t="s">
        <v>19</v>
      </c>
      <c r="H260" s="4" t="s">
        <v>19</v>
      </c>
      <c r="I260" s="1" t="s">
        <v>1299</v>
      </c>
      <c r="J260" s="1" t="s">
        <v>1300</v>
      </c>
      <c r="K260" s="1" t="s">
        <v>1301</v>
      </c>
      <c r="L260" s="3" t="str">
        <f t="shared" si="1"/>
        <v>Outstanding</v>
      </c>
      <c r="M260" s="11" t="s">
        <v>19</v>
      </c>
    </row>
    <row r="261" spans="1:13" ht="60" customHeight="1" x14ac:dyDescent="0.35">
      <c r="A261" s="9" t="s">
        <v>1302</v>
      </c>
      <c r="B261" s="1" t="s">
        <v>1303</v>
      </c>
      <c r="C261" s="2" t="s">
        <v>15</v>
      </c>
      <c r="D261" s="3" t="s">
        <v>16</v>
      </c>
      <c r="E261" s="3" t="s">
        <v>17</v>
      </c>
      <c r="F261" s="3" t="s">
        <v>18</v>
      </c>
      <c r="G261" s="3" t="s">
        <v>19</v>
      </c>
      <c r="H261" s="4" t="s">
        <v>19</v>
      </c>
      <c r="I261" s="1" t="s">
        <v>1304</v>
      </c>
      <c r="J261" s="1" t="s">
        <v>1300</v>
      </c>
      <c r="K261" s="1" t="s">
        <v>1305</v>
      </c>
      <c r="L261" s="3" t="str">
        <f t="shared" si="1"/>
        <v>Outstanding</v>
      </c>
      <c r="M261" s="11" t="s">
        <v>19</v>
      </c>
    </row>
    <row r="262" spans="1:13" ht="60" customHeight="1" x14ac:dyDescent="0.35">
      <c r="A262" s="9" t="s">
        <v>1306</v>
      </c>
      <c r="B262" s="1" t="s">
        <v>1307</v>
      </c>
      <c r="C262" s="2" t="s">
        <v>15</v>
      </c>
      <c r="D262" s="3" t="s">
        <v>16</v>
      </c>
      <c r="E262" s="3" t="s">
        <v>17</v>
      </c>
      <c r="F262" s="3" t="s">
        <v>18</v>
      </c>
      <c r="G262" s="3" t="s">
        <v>19</v>
      </c>
      <c r="H262" s="4" t="s">
        <v>19</v>
      </c>
      <c r="I262" s="1" t="s">
        <v>1308</v>
      </c>
      <c r="J262" s="1" t="s">
        <v>1309</v>
      </c>
      <c r="K262" s="1" t="s">
        <v>1310</v>
      </c>
      <c r="L262" s="3" t="str">
        <f t="shared" si="1"/>
        <v>Outstanding</v>
      </c>
      <c r="M262" s="11" t="s">
        <v>19</v>
      </c>
    </row>
    <row r="263" spans="1:13" ht="60" customHeight="1" x14ac:dyDescent="0.35">
      <c r="A263" s="9" t="s">
        <v>1311</v>
      </c>
      <c r="B263" s="1" t="s">
        <v>1312</v>
      </c>
      <c r="C263" s="2" t="s">
        <v>15</v>
      </c>
      <c r="D263" s="3" t="s">
        <v>16</v>
      </c>
      <c r="E263" s="3" t="s">
        <v>17</v>
      </c>
      <c r="F263" s="3" t="s">
        <v>18</v>
      </c>
      <c r="G263" s="3" t="s">
        <v>19</v>
      </c>
      <c r="H263" s="4" t="s">
        <v>19</v>
      </c>
      <c r="I263" s="1" t="s">
        <v>1313</v>
      </c>
      <c r="J263" s="1" t="s">
        <v>1314</v>
      </c>
      <c r="K263" s="1" t="s">
        <v>1315</v>
      </c>
      <c r="L263" s="3" t="str">
        <f t="shared" si="1"/>
        <v>Outstanding</v>
      </c>
      <c r="M263" s="11" t="s">
        <v>19</v>
      </c>
    </row>
    <row r="264" spans="1:13" ht="60" customHeight="1" x14ac:dyDescent="0.35">
      <c r="A264" s="9" t="s">
        <v>1316</v>
      </c>
      <c r="B264" s="1" t="s">
        <v>1317</v>
      </c>
      <c r="C264" s="2" t="s">
        <v>15</v>
      </c>
      <c r="D264" s="3" t="s">
        <v>16</v>
      </c>
      <c r="E264" s="3" t="s">
        <v>17</v>
      </c>
      <c r="F264" s="3" t="s">
        <v>18</v>
      </c>
      <c r="G264" s="3" t="s">
        <v>19</v>
      </c>
      <c r="H264" s="4" t="s">
        <v>19</v>
      </c>
      <c r="I264" s="1" t="s">
        <v>1318</v>
      </c>
      <c r="J264" s="1" t="s">
        <v>1319</v>
      </c>
      <c r="K264" s="1" t="s">
        <v>1320</v>
      </c>
      <c r="L264" s="3" t="str">
        <f t="shared" si="1"/>
        <v>Outstanding</v>
      </c>
      <c r="M264" s="11" t="s">
        <v>19</v>
      </c>
    </row>
    <row r="265" spans="1:13" ht="60" customHeight="1" x14ac:dyDescent="0.35">
      <c r="A265" s="9" t="s">
        <v>1321</v>
      </c>
      <c r="B265" s="1" t="s">
        <v>1322</v>
      </c>
      <c r="C265" s="2" t="s">
        <v>15</v>
      </c>
      <c r="D265" s="3" t="s">
        <v>16</v>
      </c>
      <c r="E265" s="3" t="s">
        <v>17</v>
      </c>
      <c r="F265" s="3" t="s">
        <v>18</v>
      </c>
      <c r="G265" s="3" t="s">
        <v>19</v>
      </c>
      <c r="H265" s="4" t="s">
        <v>19</v>
      </c>
      <c r="I265" s="1" t="s">
        <v>1323</v>
      </c>
      <c r="J265" s="1" t="s">
        <v>1324</v>
      </c>
      <c r="K265" s="1" t="s">
        <v>1325</v>
      </c>
      <c r="L265" s="3" t="str">
        <f t="shared" si="1"/>
        <v>Outstanding</v>
      </c>
      <c r="M265" s="11" t="s">
        <v>19</v>
      </c>
    </row>
    <row r="266" spans="1:13" ht="60" customHeight="1" x14ac:dyDescent="0.35">
      <c r="A266" s="9" t="s">
        <v>1326</v>
      </c>
      <c r="B266" s="1" t="s">
        <v>1327</v>
      </c>
      <c r="C266" s="2" t="s">
        <v>15</v>
      </c>
      <c r="D266" s="3" t="s">
        <v>16</v>
      </c>
      <c r="E266" s="3" t="s">
        <v>17</v>
      </c>
      <c r="F266" s="3" t="s">
        <v>18</v>
      </c>
      <c r="G266" s="3" t="s">
        <v>19</v>
      </c>
      <c r="H266" s="4" t="s">
        <v>19</v>
      </c>
      <c r="I266" s="1" t="s">
        <v>1328</v>
      </c>
      <c r="J266" s="1" t="s">
        <v>1329</v>
      </c>
      <c r="K266" s="1" t="s">
        <v>1330</v>
      </c>
      <c r="L266" s="3" t="str">
        <f t="shared" si="1"/>
        <v>Outstanding</v>
      </c>
      <c r="M266" s="11" t="s">
        <v>19</v>
      </c>
    </row>
    <row r="267" spans="1:13" ht="60" customHeight="1" x14ac:dyDescent="0.35">
      <c r="A267" s="9" t="s">
        <v>1331</v>
      </c>
      <c r="B267" s="1" t="s">
        <v>1332</v>
      </c>
      <c r="C267" s="2" t="s">
        <v>15</v>
      </c>
      <c r="D267" s="3" t="s">
        <v>16</v>
      </c>
      <c r="E267" s="3" t="s">
        <v>17</v>
      </c>
      <c r="F267" s="3" t="s">
        <v>18</v>
      </c>
      <c r="G267" s="3" t="s">
        <v>19</v>
      </c>
      <c r="H267" s="4" t="s">
        <v>19</v>
      </c>
      <c r="I267" s="1" t="s">
        <v>1333</v>
      </c>
      <c r="J267" s="1" t="s">
        <v>1334</v>
      </c>
      <c r="K267" s="1" t="s">
        <v>1335</v>
      </c>
      <c r="L267" s="3" t="str">
        <f t="shared" si="1"/>
        <v>Outstanding</v>
      </c>
      <c r="M267" s="11" t="s">
        <v>19</v>
      </c>
    </row>
    <row r="268" spans="1:13" ht="60" customHeight="1" x14ac:dyDescent="0.35">
      <c r="A268" s="9" t="s">
        <v>1336</v>
      </c>
      <c r="B268" s="1" t="s">
        <v>1337</v>
      </c>
      <c r="C268" s="2" t="s">
        <v>15</v>
      </c>
      <c r="D268" s="3" t="s">
        <v>16</v>
      </c>
      <c r="E268" s="3" t="s">
        <v>17</v>
      </c>
      <c r="F268" s="3" t="s">
        <v>18</v>
      </c>
      <c r="G268" s="3" t="s">
        <v>19</v>
      </c>
      <c r="H268" s="4" t="s">
        <v>19</v>
      </c>
      <c r="I268" s="1" t="s">
        <v>1338</v>
      </c>
      <c r="J268" s="1" t="s">
        <v>1339</v>
      </c>
      <c r="K268" s="1" t="s">
        <v>1340</v>
      </c>
      <c r="L268" s="3" t="str">
        <f t="shared" si="1"/>
        <v>Outstanding</v>
      </c>
      <c r="M268" s="11" t="s">
        <v>19</v>
      </c>
    </row>
    <row r="269" spans="1:13" ht="60" customHeight="1" x14ac:dyDescent="0.35">
      <c r="A269" s="9" t="s">
        <v>1341</v>
      </c>
      <c r="B269" s="1" t="s">
        <v>1342</v>
      </c>
      <c r="C269" s="2" t="s">
        <v>15</v>
      </c>
      <c r="D269" s="3" t="s">
        <v>16</v>
      </c>
      <c r="E269" s="3" t="s">
        <v>17</v>
      </c>
      <c r="F269" s="3" t="s">
        <v>18</v>
      </c>
      <c r="G269" s="3" t="s">
        <v>19</v>
      </c>
      <c r="H269" s="4" t="s">
        <v>19</v>
      </c>
      <c r="I269" s="1" t="s">
        <v>1343</v>
      </c>
      <c r="J269" s="1" t="s">
        <v>1344</v>
      </c>
      <c r="K269" s="1" t="s">
        <v>1345</v>
      </c>
      <c r="L269" s="3" t="str">
        <f t="shared" si="1"/>
        <v>Outstanding</v>
      </c>
      <c r="M269" s="11" t="s">
        <v>19</v>
      </c>
    </row>
    <row r="270" spans="1:13" ht="60" customHeight="1" x14ac:dyDescent="0.35">
      <c r="A270" s="9" t="s">
        <v>1346</v>
      </c>
      <c r="B270" s="1" t="s">
        <v>1347</v>
      </c>
      <c r="C270" s="2" t="s">
        <v>15</v>
      </c>
      <c r="D270" s="3" t="s">
        <v>16</v>
      </c>
      <c r="E270" s="3" t="s">
        <v>17</v>
      </c>
      <c r="F270" s="3" t="s">
        <v>18</v>
      </c>
      <c r="G270" s="3" t="s">
        <v>19</v>
      </c>
      <c r="H270" s="4" t="s">
        <v>19</v>
      </c>
      <c r="I270" s="1" t="s">
        <v>1348</v>
      </c>
      <c r="J270" s="1" t="s">
        <v>1349</v>
      </c>
      <c r="K270" s="1" t="s">
        <v>1350</v>
      </c>
      <c r="L270" s="3" t="str">
        <f t="shared" si="1"/>
        <v>Outstanding</v>
      </c>
      <c r="M270" s="11" t="s">
        <v>19</v>
      </c>
    </row>
    <row r="271" spans="1:13" ht="60" customHeight="1" x14ac:dyDescent="0.35">
      <c r="A271" s="9" t="s">
        <v>1351</v>
      </c>
      <c r="B271" s="1" t="s">
        <v>1352</v>
      </c>
      <c r="C271" s="2" t="s">
        <v>15</v>
      </c>
      <c r="D271" s="3" t="s">
        <v>16</v>
      </c>
      <c r="E271" s="3" t="s">
        <v>17</v>
      </c>
      <c r="F271" s="3" t="s">
        <v>18</v>
      </c>
      <c r="G271" s="3" t="s">
        <v>19</v>
      </c>
      <c r="H271" s="4" t="s">
        <v>19</v>
      </c>
      <c r="I271" s="1" t="s">
        <v>1353</v>
      </c>
      <c r="J271" s="1" t="s">
        <v>1354</v>
      </c>
      <c r="K271" s="1" t="s">
        <v>1355</v>
      </c>
      <c r="L271" s="3" t="str">
        <f t="shared" si="1"/>
        <v>Outstanding</v>
      </c>
      <c r="M271" s="11" t="s">
        <v>19</v>
      </c>
    </row>
    <row r="272" spans="1:13" ht="60" customHeight="1" x14ac:dyDescent="0.35">
      <c r="A272" s="9" t="s">
        <v>1356</v>
      </c>
      <c r="B272" s="1" t="s">
        <v>1357</v>
      </c>
      <c r="C272" s="2" t="s">
        <v>15</v>
      </c>
      <c r="D272" s="3" t="s">
        <v>16</v>
      </c>
      <c r="E272" s="3" t="s">
        <v>17</v>
      </c>
      <c r="F272" s="3" t="s">
        <v>18</v>
      </c>
      <c r="G272" s="3" t="s">
        <v>19</v>
      </c>
      <c r="H272" s="4" t="s">
        <v>19</v>
      </c>
      <c r="I272" s="1" t="s">
        <v>1358</v>
      </c>
      <c r="J272" s="1" t="s">
        <v>1359</v>
      </c>
      <c r="K272" s="1" t="s">
        <v>1360</v>
      </c>
      <c r="L272" s="3" t="str">
        <f t="shared" si="1"/>
        <v>Outstanding</v>
      </c>
      <c r="M272" s="11" t="s">
        <v>19</v>
      </c>
    </row>
    <row r="273" spans="1:13" ht="60" customHeight="1" x14ac:dyDescent="0.35">
      <c r="A273" s="9" t="s">
        <v>1361</v>
      </c>
      <c r="B273" s="1" t="s">
        <v>1362</v>
      </c>
      <c r="C273" s="2" t="s">
        <v>15</v>
      </c>
      <c r="D273" s="3" t="s">
        <v>16</v>
      </c>
      <c r="E273" s="3" t="s">
        <v>17</v>
      </c>
      <c r="F273" s="3" t="s">
        <v>18</v>
      </c>
      <c r="G273" s="3" t="s">
        <v>19</v>
      </c>
      <c r="H273" s="4" t="s">
        <v>19</v>
      </c>
      <c r="I273" s="1" t="s">
        <v>1363</v>
      </c>
      <c r="J273" s="1" t="s">
        <v>1359</v>
      </c>
      <c r="K273" s="1" t="s">
        <v>1364</v>
      </c>
      <c r="L273" s="3" t="str">
        <f t="shared" si="1"/>
        <v>Outstanding</v>
      </c>
      <c r="M273" s="11" t="s">
        <v>19</v>
      </c>
    </row>
    <row r="274" spans="1:13" ht="60" customHeight="1" x14ac:dyDescent="0.35">
      <c r="A274" s="9" t="s">
        <v>1365</v>
      </c>
      <c r="B274" s="1" t="s">
        <v>1366</v>
      </c>
      <c r="C274" s="2" t="s">
        <v>15</v>
      </c>
      <c r="D274" s="3" t="s">
        <v>16</v>
      </c>
      <c r="E274" s="3" t="s">
        <v>17</v>
      </c>
      <c r="F274" s="3" t="s">
        <v>18</v>
      </c>
      <c r="G274" s="3" t="s">
        <v>19</v>
      </c>
      <c r="H274" s="4" t="s">
        <v>19</v>
      </c>
      <c r="I274" s="1" t="s">
        <v>1367</v>
      </c>
      <c r="J274" s="1" t="s">
        <v>1359</v>
      </c>
      <c r="K274" s="1" t="s">
        <v>1368</v>
      </c>
      <c r="L274" s="3" t="str">
        <f t="shared" si="1"/>
        <v>Outstanding</v>
      </c>
      <c r="M274" s="11" t="s">
        <v>19</v>
      </c>
    </row>
    <row r="275" spans="1:13" ht="60" customHeight="1" x14ac:dyDescent="0.35">
      <c r="A275" s="9" t="s">
        <v>1369</v>
      </c>
      <c r="B275" s="1" t="s">
        <v>1370</v>
      </c>
      <c r="C275" s="2" t="s">
        <v>15</v>
      </c>
      <c r="D275" s="3" t="s">
        <v>16</v>
      </c>
      <c r="E275" s="3" t="s">
        <v>17</v>
      </c>
      <c r="F275" s="3" t="s">
        <v>18</v>
      </c>
      <c r="G275" s="3" t="s">
        <v>19</v>
      </c>
      <c r="H275" s="4" t="s">
        <v>19</v>
      </c>
      <c r="I275" s="1" t="s">
        <v>1371</v>
      </c>
      <c r="J275" s="1" t="s">
        <v>1372</v>
      </c>
      <c r="K275" s="1" t="s">
        <v>1373</v>
      </c>
      <c r="L275" s="3" t="str">
        <f t="shared" si="1"/>
        <v>Outstanding</v>
      </c>
      <c r="M275" s="11" t="s">
        <v>19</v>
      </c>
    </row>
    <row r="276" spans="1:13" ht="60" customHeight="1" x14ac:dyDescent="0.35">
      <c r="A276" s="9" t="s">
        <v>1374</v>
      </c>
      <c r="B276" s="1" t="s">
        <v>1375</v>
      </c>
      <c r="C276" s="2" t="s">
        <v>15</v>
      </c>
      <c r="D276" s="3" t="s">
        <v>16</v>
      </c>
      <c r="E276" s="3" t="s">
        <v>17</v>
      </c>
      <c r="F276" s="3" t="s">
        <v>18</v>
      </c>
      <c r="G276" s="3" t="s">
        <v>19</v>
      </c>
      <c r="H276" s="4" t="s">
        <v>19</v>
      </c>
      <c r="I276" s="1" t="s">
        <v>1376</v>
      </c>
      <c r="J276" s="1" t="s">
        <v>1377</v>
      </c>
      <c r="K276" s="1" t="s">
        <v>1378</v>
      </c>
      <c r="L276" s="3" t="str">
        <f t="shared" si="1"/>
        <v>Outstanding</v>
      </c>
      <c r="M276" s="11" t="s">
        <v>19</v>
      </c>
    </row>
    <row r="277" spans="1:13" ht="60" customHeight="1" x14ac:dyDescent="0.35">
      <c r="A277" s="9" t="s">
        <v>1379</v>
      </c>
      <c r="B277" s="1" t="s">
        <v>1380</v>
      </c>
      <c r="C277" s="2" t="s">
        <v>15</v>
      </c>
      <c r="D277" s="3" t="s">
        <v>16</v>
      </c>
      <c r="E277" s="3" t="s">
        <v>17</v>
      </c>
      <c r="F277" s="3" t="s">
        <v>18</v>
      </c>
      <c r="G277" s="3" t="s">
        <v>19</v>
      </c>
      <c r="H277" s="4" t="s">
        <v>19</v>
      </c>
      <c r="I277" s="1" t="s">
        <v>1381</v>
      </c>
      <c r="J277" s="1" t="s">
        <v>1382</v>
      </c>
      <c r="K277" s="1" t="s">
        <v>1383</v>
      </c>
      <c r="L277" s="3" t="str">
        <f t="shared" si="1"/>
        <v>Outstanding</v>
      </c>
      <c r="M277" s="11" t="s">
        <v>19</v>
      </c>
    </row>
    <row r="278" spans="1:13" ht="60" customHeight="1" x14ac:dyDescent="0.35">
      <c r="A278" s="9" t="s">
        <v>1384</v>
      </c>
      <c r="B278" s="1" t="s">
        <v>1385</v>
      </c>
      <c r="C278" s="2" t="s">
        <v>15</v>
      </c>
      <c r="D278" s="3" t="s">
        <v>16</v>
      </c>
      <c r="E278" s="3" t="s">
        <v>17</v>
      </c>
      <c r="F278" s="3" t="s">
        <v>18</v>
      </c>
      <c r="G278" s="3" t="s">
        <v>19</v>
      </c>
      <c r="H278" s="4" t="s">
        <v>19</v>
      </c>
      <c r="I278" s="1" t="s">
        <v>1386</v>
      </c>
      <c r="J278" s="1" t="s">
        <v>1387</v>
      </c>
      <c r="K278" s="1" t="s">
        <v>1388</v>
      </c>
      <c r="L278" s="3" t="str">
        <f t="shared" si="1"/>
        <v>Outstanding</v>
      </c>
      <c r="M278" s="11" t="s">
        <v>19</v>
      </c>
    </row>
    <row r="279" spans="1:13" ht="60" customHeight="1" x14ac:dyDescent="0.35">
      <c r="A279" s="9" t="s">
        <v>1389</v>
      </c>
      <c r="B279" s="1" t="s">
        <v>1390</v>
      </c>
      <c r="C279" s="2" t="s">
        <v>76</v>
      </c>
      <c r="D279" s="3" t="s">
        <v>16</v>
      </c>
      <c r="E279" s="3" t="s">
        <v>17</v>
      </c>
      <c r="F279" s="3" t="s">
        <v>18</v>
      </c>
      <c r="G279" s="3" t="s">
        <v>19</v>
      </c>
      <c r="H279" s="4" t="s">
        <v>19</v>
      </c>
      <c r="I279" s="1" t="s">
        <v>1391</v>
      </c>
      <c r="J279" s="1" t="s">
        <v>1392</v>
      </c>
      <c r="K279" s="1" t="s">
        <v>1393</v>
      </c>
      <c r="L279" s="3" t="str">
        <f t="shared" si="1"/>
        <v>Outstanding</v>
      </c>
      <c r="M279" s="11" t="s">
        <v>19</v>
      </c>
    </row>
    <row r="280" spans="1:13" ht="60" customHeight="1" x14ac:dyDescent="0.35">
      <c r="A280" s="9" t="s">
        <v>1394</v>
      </c>
      <c r="B280" s="1" t="s">
        <v>1395</v>
      </c>
      <c r="C280" s="2" t="s">
        <v>15</v>
      </c>
      <c r="D280" s="3" t="s">
        <v>16</v>
      </c>
      <c r="E280" s="3" t="s">
        <v>17</v>
      </c>
      <c r="F280" s="3" t="s">
        <v>18</v>
      </c>
      <c r="G280" s="3" t="s">
        <v>19</v>
      </c>
      <c r="H280" s="4" t="s">
        <v>19</v>
      </c>
      <c r="I280" s="1" t="s">
        <v>1396</v>
      </c>
      <c r="J280" s="1" t="s">
        <v>1397</v>
      </c>
      <c r="K280" s="1" t="s">
        <v>1398</v>
      </c>
      <c r="L280" s="3" t="str">
        <f t="shared" si="1"/>
        <v>Outstanding</v>
      </c>
      <c r="M280" s="11" t="s">
        <v>19</v>
      </c>
    </row>
    <row r="281" spans="1:13" ht="60" customHeight="1" x14ac:dyDescent="0.35">
      <c r="A281" s="9" t="s">
        <v>1399</v>
      </c>
      <c r="B281" s="1" t="s">
        <v>1400</v>
      </c>
      <c r="C281" s="2" t="s">
        <v>15</v>
      </c>
      <c r="D281" s="3" t="s">
        <v>16</v>
      </c>
      <c r="E281" s="3" t="s">
        <v>17</v>
      </c>
      <c r="F281" s="3" t="s">
        <v>18</v>
      </c>
      <c r="G281" s="3" t="s">
        <v>19</v>
      </c>
      <c r="H281" s="4" t="s">
        <v>19</v>
      </c>
      <c r="I281" s="1" t="s">
        <v>1401</v>
      </c>
      <c r="J281" s="1" t="s">
        <v>1402</v>
      </c>
      <c r="K281" s="1" t="s">
        <v>1403</v>
      </c>
      <c r="L281" s="3" t="str">
        <f t="shared" si="1"/>
        <v>Outstanding</v>
      </c>
      <c r="M281" s="11" t="s">
        <v>19</v>
      </c>
    </row>
    <row r="282" spans="1:13" ht="60" customHeight="1" x14ac:dyDescent="0.35">
      <c r="A282" s="9" t="s">
        <v>1404</v>
      </c>
      <c r="B282" s="1" t="s">
        <v>1405</v>
      </c>
      <c r="C282" s="2" t="s">
        <v>15</v>
      </c>
      <c r="D282" s="3" t="s">
        <v>16</v>
      </c>
      <c r="E282" s="3" t="s">
        <v>17</v>
      </c>
      <c r="F282" s="3" t="s">
        <v>18</v>
      </c>
      <c r="G282" s="3" t="s">
        <v>19</v>
      </c>
      <c r="H282" s="4" t="s">
        <v>19</v>
      </c>
      <c r="I282" s="1" t="s">
        <v>1406</v>
      </c>
      <c r="J282" s="1" t="s">
        <v>1407</v>
      </c>
      <c r="K282" s="1" t="s">
        <v>1408</v>
      </c>
      <c r="L282" s="3" t="str">
        <f t="shared" si="1"/>
        <v>Outstanding</v>
      </c>
      <c r="M282" s="11" t="s">
        <v>19</v>
      </c>
    </row>
    <row r="283" spans="1:13" ht="60" customHeight="1" x14ac:dyDescent="0.35">
      <c r="A283" s="9" t="s">
        <v>1409</v>
      </c>
      <c r="B283" s="1" t="s">
        <v>1410</v>
      </c>
      <c r="C283" s="2" t="s">
        <v>15</v>
      </c>
      <c r="D283" s="3" t="s">
        <v>16</v>
      </c>
      <c r="E283" s="3" t="s">
        <v>17</v>
      </c>
      <c r="F283" s="3" t="s">
        <v>18</v>
      </c>
      <c r="G283" s="3" t="s">
        <v>19</v>
      </c>
      <c r="H283" s="4" t="s">
        <v>19</v>
      </c>
      <c r="I283" s="1" t="s">
        <v>1411</v>
      </c>
      <c r="J283" s="1" t="s">
        <v>1407</v>
      </c>
      <c r="K283" s="1" t="s">
        <v>1412</v>
      </c>
      <c r="L283" s="3" t="str">
        <f t="shared" si="1"/>
        <v>Outstanding</v>
      </c>
      <c r="M283" s="11" t="s">
        <v>19</v>
      </c>
    </row>
    <row r="284" spans="1:13" ht="60" customHeight="1" x14ac:dyDescent="0.35">
      <c r="A284" s="9" t="s">
        <v>1413</v>
      </c>
      <c r="B284" s="1" t="s">
        <v>1414</v>
      </c>
      <c r="C284" s="2" t="s">
        <v>76</v>
      </c>
      <c r="D284" s="3" t="s">
        <v>16</v>
      </c>
      <c r="E284" s="3" t="s">
        <v>17</v>
      </c>
      <c r="F284" s="3" t="s">
        <v>18</v>
      </c>
      <c r="G284" s="3" t="s">
        <v>19</v>
      </c>
      <c r="H284" s="4" t="s">
        <v>19</v>
      </c>
      <c r="I284" s="1" t="s">
        <v>1415</v>
      </c>
      <c r="J284" s="1" t="s">
        <v>1416</v>
      </c>
      <c r="K284" s="1" t="s">
        <v>1417</v>
      </c>
      <c r="L284" s="3" t="str">
        <f t="shared" si="1"/>
        <v>Outstanding</v>
      </c>
      <c r="M284" s="11" t="s">
        <v>19</v>
      </c>
    </row>
    <row r="285" spans="1:13" ht="60" customHeight="1" x14ac:dyDescent="0.35">
      <c r="A285" s="9" t="s">
        <v>1418</v>
      </c>
      <c r="B285" s="1" t="s">
        <v>1419</v>
      </c>
      <c r="C285" s="2" t="s">
        <v>76</v>
      </c>
      <c r="D285" s="3" t="s">
        <v>16</v>
      </c>
      <c r="E285" s="3" t="s">
        <v>17</v>
      </c>
      <c r="F285" s="3" t="s">
        <v>18</v>
      </c>
      <c r="G285" s="3" t="s">
        <v>19</v>
      </c>
      <c r="H285" s="4" t="s">
        <v>19</v>
      </c>
      <c r="I285" s="1" t="s">
        <v>1420</v>
      </c>
      <c r="J285" s="1" t="s">
        <v>1421</v>
      </c>
      <c r="K285" s="1" t="s">
        <v>1422</v>
      </c>
      <c r="L285" s="3" t="str">
        <f t="shared" si="1"/>
        <v>Outstanding</v>
      </c>
      <c r="M285" s="11" t="s">
        <v>19</v>
      </c>
    </row>
    <row r="286" spans="1:13" ht="60" customHeight="1" x14ac:dyDescent="0.35">
      <c r="A286" s="9" t="s">
        <v>1423</v>
      </c>
      <c r="B286" s="1" t="s">
        <v>1424</v>
      </c>
      <c r="C286" s="2" t="s">
        <v>76</v>
      </c>
      <c r="D286" s="3" t="s">
        <v>16</v>
      </c>
      <c r="E286" s="3" t="s">
        <v>17</v>
      </c>
      <c r="F286" s="3" t="s">
        <v>18</v>
      </c>
      <c r="G286" s="3" t="s">
        <v>19</v>
      </c>
      <c r="H286" s="4" t="s">
        <v>19</v>
      </c>
      <c r="I286" s="1" t="s">
        <v>1425</v>
      </c>
      <c r="J286" s="1" t="s">
        <v>1426</v>
      </c>
      <c r="K286" s="1" t="s">
        <v>1427</v>
      </c>
      <c r="L286" s="3" t="str">
        <f t="shared" si="1"/>
        <v>Outstanding</v>
      </c>
      <c r="M286" s="11" t="s">
        <v>19</v>
      </c>
    </row>
    <row r="287" spans="1:13" ht="60" customHeight="1" x14ac:dyDescent="0.35">
      <c r="A287" s="9" t="s">
        <v>1428</v>
      </c>
      <c r="B287" s="1" t="s">
        <v>1429</v>
      </c>
      <c r="C287" s="2" t="s">
        <v>15</v>
      </c>
      <c r="D287" s="3" t="s">
        <v>16</v>
      </c>
      <c r="E287" s="3" t="s">
        <v>17</v>
      </c>
      <c r="F287" s="3" t="s">
        <v>18</v>
      </c>
      <c r="G287" s="3" t="s">
        <v>19</v>
      </c>
      <c r="H287" s="4" t="s">
        <v>19</v>
      </c>
      <c r="I287" s="1" t="s">
        <v>1430</v>
      </c>
      <c r="J287" s="1" t="s">
        <v>1431</v>
      </c>
      <c r="K287" s="1" t="s">
        <v>1432</v>
      </c>
      <c r="L287" s="3" t="str">
        <f t="shared" si="1"/>
        <v>Outstanding</v>
      </c>
      <c r="M287" s="11" t="s">
        <v>19</v>
      </c>
    </row>
    <row r="288" spans="1:13" ht="60" customHeight="1" x14ac:dyDescent="0.35">
      <c r="A288" s="9" t="s">
        <v>1433</v>
      </c>
      <c r="B288" s="1" t="s">
        <v>1434</v>
      </c>
      <c r="C288" s="2" t="s">
        <v>15</v>
      </c>
      <c r="D288" s="3" t="s">
        <v>16</v>
      </c>
      <c r="E288" s="3" t="s">
        <v>17</v>
      </c>
      <c r="F288" s="3" t="s">
        <v>18</v>
      </c>
      <c r="G288" s="3" t="s">
        <v>19</v>
      </c>
      <c r="H288" s="4" t="s">
        <v>19</v>
      </c>
      <c r="I288" s="1" t="s">
        <v>1435</v>
      </c>
      <c r="J288" s="1" t="s">
        <v>1436</v>
      </c>
      <c r="K288" s="1" t="s">
        <v>1437</v>
      </c>
      <c r="L288" s="3" t="str">
        <f t="shared" si="1"/>
        <v>Outstanding</v>
      </c>
      <c r="M288" s="11" t="s">
        <v>19</v>
      </c>
    </row>
    <row r="289" spans="1:13" ht="60" customHeight="1" x14ac:dyDescent="0.35">
      <c r="A289" s="9" t="s">
        <v>1438</v>
      </c>
      <c r="B289" s="1" t="s">
        <v>1439</v>
      </c>
      <c r="C289" s="2" t="s">
        <v>15</v>
      </c>
      <c r="D289" s="3" t="s">
        <v>16</v>
      </c>
      <c r="E289" s="3" t="s">
        <v>17</v>
      </c>
      <c r="F289" s="3" t="s">
        <v>18</v>
      </c>
      <c r="G289" s="3" t="s">
        <v>19</v>
      </c>
      <c r="H289" s="4" t="s">
        <v>19</v>
      </c>
      <c r="I289" s="1" t="s">
        <v>1430</v>
      </c>
      <c r="J289" s="1" t="s">
        <v>1436</v>
      </c>
      <c r="K289" s="1" t="s">
        <v>1440</v>
      </c>
      <c r="L289" s="3" t="str">
        <f t="shared" si="1"/>
        <v>Outstanding</v>
      </c>
      <c r="M289" s="11" t="s">
        <v>19</v>
      </c>
    </row>
    <row r="290" spans="1:13" ht="60" customHeight="1" x14ac:dyDescent="0.35">
      <c r="A290" s="9" t="s">
        <v>1441</v>
      </c>
      <c r="B290" s="1" t="s">
        <v>1442</v>
      </c>
      <c r="C290" s="2" t="s">
        <v>15</v>
      </c>
      <c r="D290" s="3" t="s">
        <v>16</v>
      </c>
      <c r="E290" s="3" t="s">
        <v>17</v>
      </c>
      <c r="F290" s="3" t="s">
        <v>18</v>
      </c>
      <c r="G290" s="3" t="s">
        <v>19</v>
      </c>
      <c r="H290" s="4" t="s">
        <v>19</v>
      </c>
      <c r="I290" s="1" t="s">
        <v>1443</v>
      </c>
      <c r="J290" s="1" t="s">
        <v>1150</v>
      </c>
      <c r="K290" s="1" t="s">
        <v>1444</v>
      </c>
      <c r="L290" s="3" t="str">
        <f t="shared" si="1"/>
        <v>Outstanding</v>
      </c>
      <c r="M290" s="11" t="s">
        <v>19</v>
      </c>
    </row>
    <row r="291" spans="1:13" ht="60" customHeight="1" x14ac:dyDescent="0.35">
      <c r="A291" s="9" t="s">
        <v>1445</v>
      </c>
      <c r="B291" s="1" t="s">
        <v>1446</v>
      </c>
      <c r="C291" s="2" t="s">
        <v>15</v>
      </c>
      <c r="D291" s="3" t="s">
        <v>16</v>
      </c>
      <c r="E291" s="3" t="s">
        <v>17</v>
      </c>
      <c r="F291" s="3" t="s">
        <v>18</v>
      </c>
      <c r="G291" s="3" t="s">
        <v>19</v>
      </c>
      <c r="H291" s="4" t="s">
        <v>19</v>
      </c>
      <c r="I291" s="1" t="s">
        <v>1447</v>
      </c>
      <c r="J291" s="1" t="s">
        <v>1448</v>
      </c>
      <c r="K291" s="1" t="s">
        <v>1449</v>
      </c>
      <c r="L291" s="3" t="str">
        <f t="shared" si="1"/>
        <v>Outstanding</v>
      </c>
      <c r="M291" s="11" t="s">
        <v>19</v>
      </c>
    </row>
    <row r="292" spans="1:13" ht="60" customHeight="1" x14ac:dyDescent="0.35">
      <c r="A292" s="9" t="s">
        <v>1450</v>
      </c>
      <c r="B292" s="1" t="s">
        <v>1451</v>
      </c>
      <c r="C292" s="2" t="s">
        <v>15</v>
      </c>
      <c r="D292" s="3" t="s">
        <v>16</v>
      </c>
      <c r="E292" s="3" t="s">
        <v>17</v>
      </c>
      <c r="F292" s="3" t="s">
        <v>18</v>
      </c>
      <c r="G292" s="3" t="s">
        <v>19</v>
      </c>
      <c r="H292" s="4" t="s">
        <v>19</v>
      </c>
      <c r="I292" s="1" t="s">
        <v>1452</v>
      </c>
      <c r="J292" s="1" t="s">
        <v>1453</v>
      </c>
      <c r="K292" s="1" t="s">
        <v>1454</v>
      </c>
      <c r="L292" s="3" t="str">
        <f t="shared" si="1"/>
        <v>Outstanding</v>
      </c>
      <c r="M292" s="11" t="s">
        <v>19</v>
      </c>
    </row>
    <row r="293" spans="1:13" ht="60" customHeight="1" x14ac:dyDescent="0.35">
      <c r="A293" s="9" t="s">
        <v>1455</v>
      </c>
      <c r="B293" s="1" t="s">
        <v>1456</v>
      </c>
      <c r="C293" s="2" t="s">
        <v>76</v>
      </c>
      <c r="D293" s="3" t="s">
        <v>16</v>
      </c>
      <c r="E293" s="3" t="s">
        <v>17</v>
      </c>
      <c r="F293" s="3" t="s">
        <v>18</v>
      </c>
      <c r="G293" s="3" t="s">
        <v>19</v>
      </c>
      <c r="H293" s="4" t="s">
        <v>19</v>
      </c>
      <c r="I293" s="1" t="s">
        <v>1457</v>
      </c>
      <c r="J293" s="1" t="s">
        <v>1458</v>
      </c>
      <c r="K293" s="1" t="s">
        <v>1459</v>
      </c>
      <c r="L293" s="3" t="str">
        <f t="shared" si="1"/>
        <v>Outstanding</v>
      </c>
      <c r="M293" s="11" t="s">
        <v>19</v>
      </c>
    </row>
    <row r="294" spans="1:13" ht="60" customHeight="1" x14ac:dyDescent="0.35">
      <c r="A294" s="9" t="s">
        <v>1460</v>
      </c>
      <c r="B294" s="1" t="s">
        <v>1461</v>
      </c>
      <c r="C294" s="2" t="s">
        <v>15</v>
      </c>
      <c r="D294" s="3" t="s">
        <v>16</v>
      </c>
      <c r="E294" s="3" t="s">
        <v>17</v>
      </c>
      <c r="F294" s="3" t="s">
        <v>18</v>
      </c>
      <c r="G294" s="3" t="s">
        <v>19</v>
      </c>
      <c r="H294" s="4" t="s">
        <v>19</v>
      </c>
      <c r="I294" s="1" t="s">
        <v>1462</v>
      </c>
      <c r="J294" s="1" t="s">
        <v>1463</v>
      </c>
      <c r="K294" s="1" t="s">
        <v>1464</v>
      </c>
      <c r="L294" s="3" t="str">
        <f t="shared" si="1"/>
        <v>Outstanding</v>
      </c>
      <c r="M294" s="11" t="s">
        <v>19</v>
      </c>
    </row>
    <row r="295" spans="1:13" ht="60" customHeight="1" x14ac:dyDescent="0.35">
      <c r="A295" s="9" t="s">
        <v>1465</v>
      </c>
      <c r="B295" s="1" t="s">
        <v>1466</v>
      </c>
      <c r="C295" s="2" t="s">
        <v>15</v>
      </c>
      <c r="D295" s="3" t="s">
        <v>16</v>
      </c>
      <c r="E295" s="3" t="s">
        <v>17</v>
      </c>
      <c r="F295" s="3" t="s">
        <v>18</v>
      </c>
      <c r="G295" s="3" t="s">
        <v>19</v>
      </c>
      <c r="H295" s="4" t="s">
        <v>19</v>
      </c>
      <c r="I295" s="1" t="s">
        <v>1467</v>
      </c>
      <c r="J295" s="1" t="s">
        <v>1468</v>
      </c>
      <c r="K295" s="1" t="s">
        <v>1469</v>
      </c>
      <c r="L295" s="3" t="str">
        <f t="shared" si="1"/>
        <v>Outstanding</v>
      </c>
      <c r="M295" s="11" t="s">
        <v>19</v>
      </c>
    </row>
    <row r="296" spans="1:13" ht="60" customHeight="1" x14ac:dyDescent="0.35">
      <c r="A296" s="9" t="s">
        <v>1470</v>
      </c>
      <c r="B296" s="1" t="s">
        <v>1471</v>
      </c>
      <c r="C296" s="2" t="s">
        <v>15</v>
      </c>
      <c r="D296" s="3" t="s">
        <v>16</v>
      </c>
      <c r="E296" s="3" t="s">
        <v>17</v>
      </c>
      <c r="F296" s="3" t="s">
        <v>18</v>
      </c>
      <c r="G296" s="3" t="s">
        <v>19</v>
      </c>
      <c r="H296" s="4" t="s">
        <v>19</v>
      </c>
      <c r="I296" s="1" t="s">
        <v>1472</v>
      </c>
      <c r="J296" s="1" t="s">
        <v>1473</v>
      </c>
      <c r="K296" s="1" t="s">
        <v>1474</v>
      </c>
      <c r="L296" s="3" t="str">
        <f t="shared" si="1"/>
        <v>Outstanding</v>
      </c>
      <c r="M296" s="11" t="s">
        <v>19</v>
      </c>
    </row>
    <row r="297" spans="1:13" ht="60" customHeight="1" x14ac:dyDescent="0.35">
      <c r="A297" s="9" t="s">
        <v>1475</v>
      </c>
      <c r="B297" s="1" t="s">
        <v>1476</v>
      </c>
      <c r="C297" s="2" t="s">
        <v>15</v>
      </c>
      <c r="D297" s="3" t="s">
        <v>16</v>
      </c>
      <c r="E297" s="3" t="s">
        <v>17</v>
      </c>
      <c r="F297" s="3" t="s">
        <v>18</v>
      </c>
      <c r="G297" s="3" t="s">
        <v>19</v>
      </c>
      <c r="H297" s="4" t="s">
        <v>19</v>
      </c>
      <c r="I297" s="1" t="s">
        <v>1477</v>
      </c>
      <c r="J297" s="1" t="s">
        <v>1478</v>
      </c>
      <c r="K297" s="1" t="s">
        <v>1479</v>
      </c>
      <c r="L297" s="3" t="str">
        <f t="shared" si="1"/>
        <v>Outstanding</v>
      </c>
      <c r="M297" s="11" t="s">
        <v>19</v>
      </c>
    </row>
    <row r="298" spans="1:13" ht="60" customHeight="1" x14ac:dyDescent="0.35">
      <c r="A298" s="9" t="s">
        <v>1480</v>
      </c>
      <c r="B298" s="1" t="s">
        <v>1481</v>
      </c>
      <c r="C298" s="2" t="s">
        <v>15</v>
      </c>
      <c r="D298" s="3" t="s">
        <v>16</v>
      </c>
      <c r="E298" s="3" t="s">
        <v>17</v>
      </c>
      <c r="F298" s="3" t="s">
        <v>18</v>
      </c>
      <c r="G298" s="3" t="s">
        <v>19</v>
      </c>
      <c r="H298" s="4" t="s">
        <v>19</v>
      </c>
      <c r="I298" s="1" t="s">
        <v>1482</v>
      </c>
      <c r="J298" s="1" t="s">
        <v>133</v>
      </c>
      <c r="K298" s="1" t="s">
        <v>1483</v>
      </c>
      <c r="L298" s="3" t="str">
        <f t="shared" si="1"/>
        <v>Outstanding</v>
      </c>
      <c r="M298" s="11" t="s">
        <v>19</v>
      </c>
    </row>
    <row r="299" spans="1:13" ht="60" customHeight="1" x14ac:dyDescent="0.35">
      <c r="A299" s="9" t="s">
        <v>1484</v>
      </c>
      <c r="B299" s="1" t="s">
        <v>1485</v>
      </c>
      <c r="C299" s="2" t="s">
        <v>15</v>
      </c>
      <c r="D299" s="3" t="s">
        <v>16</v>
      </c>
      <c r="E299" s="3" t="s">
        <v>17</v>
      </c>
      <c r="F299" s="3" t="s">
        <v>18</v>
      </c>
      <c r="G299" s="3" t="s">
        <v>19</v>
      </c>
      <c r="H299" s="4" t="s">
        <v>19</v>
      </c>
      <c r="I299" s="1" t="s">
        <v>1486</v>
      </c>
      <c r="J299" s="1" t="s">
        <v>173</v>
      </c>
      <c r="K299" s="1" t="s">
        <v>1487</v>
      </c>
      <c r="L299" s="3" t="str">
        <f t="shared" si="1"/>
        <v>Outstanding</v>
      </c>
      <c r="M299" s="11" t="s">
        <v>19</v>
      </c>
    </row>
    <row r="300" spans="1:13" ht="60" customHeight="1" x14ac:dyDescent="0.35">
      <c r="A300" s="9" t="s">
        <v>1488</v>
      </c>
      <c r="B300" s="1" t="s">
        <v>1489</v>
      </c>
      <c r="C300" s="2" t="s">
        <v>15</v>
      </c>
      <c r="D300" s="3" t="s">
        <v>16</v>
      </c>
      <c r="E300" s="3" t="s">
        <v>17</v>
      </c>
      <c r="F300" s="3" t="s">
        <v>18</v>
      </c>
      <c r="G300" s="3" t="s">
        <v>19</v>
      </c>
      <c r="H300" s="4" t="s">
        <v>19</v>
      </c>
      <c r="I300" s="1" t="s">
        <v>1490</v>
      </c>
      <c r="J300" s="1" t="s">
        <v>1491</v>
      </c>
      <c r="K300" s="1" t="s">
        <v>1492</v>
      </c>
      <c r="L300" s="3" t="str">
        <f t="shared" si="1"/>
        <v>Outstanding</v>
      </c>
      <c r="M300" s="11" t="s">
        <v>19</v>
      </c>
    </row>
    <row r="301" spans="1:13" ht="60" customHeight="1" x14ac:dyDescent="0.35">
      <c r="A301" s="9" t="s">
        <v>1493</v>
      </c>
      <c r="B301" s="1" t="s">
        <v>1494</v>
      </c>
      <c r="C301" s="2" t="s">
        <v>76</v>
      </c>
      <c r="D301" s="3" t="s">
        <v>16</v>
      </c>
      <c r="E301" s="3" t="s">
        <v>17</v>
      </c>
      <c r="F301" s="3" t="s">
        <v>18</v>
      </c>
      <c r="G301" s="3" t="s">
        <v>19</v>
      </c>
      <c r="H301" s="4" t="s">
        <v>19</v>
      </c>
      <c r="I301" s="1" t="s">
        <v>1495</v>
      </c>
      <c r="J301" s="1" t="s">
        <v>163</v>
      </c>
      <c r="K301" s="1" t="s">
        <v>1496</v>
      </c>
      <c r="L301" s="3" t="str">
        <f t="shared" si="1"/>
        <v>Outstanding</v>
      </c>
      <c r="M301" s="11" t="s">
        <v>19</v>
      </c>
    </row>
    <row r="302" spans="1:13" ht="60" customHeight="1" x14ac:dyDescent="0.35">
      <c r="A302" s="9" t="s">
        <v>1497</v>
      </c>
      <c r="B302" s="1" t="s">
        <v>1498</v>
      </c>
      <c r="C302" s="2" t="s">
        <v>15</v>
      </c>
      <c r="D302" s="3" t="s">
        <v>16</v>
      </c>
      <c r="E302" s="3" t="s">
        <v>17</v>
      </c>
      <c r="F302" s="3" t="s">
        <v>18</v>
      </c>
      <c r="G302" s="3" t="s">
        <v>19</v>
      </c>
      <c r="H302" s="4" t="s">
        <v>19</v>
      </c>
      <c r="I302" s="1" t="s">
        <v>1499</v>
      </c>
      <c r="J302" s="1" t="s">
        <v>168</v>
      </c>
      <c r="K302" s="1" t="s">
        <v>1500</v>
      </c>
      <c r="L302" s="3" t="str">
        <f t="shared" si="1"/>
        <v>Outstanding</v>
      </c>
      <c r="M302" s="11" t="s">
        <v>19</v>
      </c>
    </row>
    <row r="303" spans="1:13" ht="60" customHeight="1" x14ac:dyDescent="0.35">
      <c r="A303" s="9" t="s">
        <v>1501</v>
      </c>
      <c r="B303" s="1" t="s">
        <v>1502</v>
      </c>
      <c r="C303" s="2" t="s">
        <v>15</v>
      </c>
      <c r="D303" s="3" t="s">
        <v>16</v>
      </c>
      <c r="E303" s="3" t="s">
        <v>17</v>
      </c>
      <c r="F303" s="3" t="s">
        <v>18</v>
      </c>
      <c r="G303" s="3" t="s">
        <v>19</v>
      </c>
      <c r="H303" s="4" t="s">
        <v>19</v>
      </c>
      <c r="I303" s="1" t="s">
        <v>1503</v>
      </c>
      <c r="J303" s="1" t="s">
        <v>1504</v>
      </c>
      <c r="K303" s="1" t="s">
        <v>1505</v>
      </c>
      <c r="L303" s="3" t="str">
        <f t="shared" si="1"/>
        <v>Outstanding</v>
      </c>
      <c r="M303" s="11" t="s">
        <v>19</v>
      </c>
    </row>
    <row r="304" spans="1:13" ht="60" customHeight="1" x14ac:dyDescent="0.35">
      <c r="A304" s="9" t="s">
        <v>1506</v>
      </c>
      <c r="B304" s="1" t="s">
        <v>1507</v>
      </c>
      <c r="C304" s="2" t="s">
        <v>15</v>
      </c>
      <c r="D304" s="3" t="s">
        <v>16</v>
      </c>
      <c r="E304" s="3" t="s">
        <v>17</v>
      </c>
      <c r="F304" s="3" t="s">
        <v>18</v>
      </c>
      <c r="G304" s="3" t="s">
        <v>19</v>
      </c>
      <c r="H304" s="4" t="s">
        <v>19</v>
      </c>
      <c r="I304" s="1" t="s">
        <v>1508</v>
      </c>
      <c r="J304" s="1" t="s">
        <v>1509</v>
      </c>
      <c r="K304" s="1" t="s">
        <v>1510</v>
      </c>
      <c r="L304" s="3" t="str">
        <f t="shared" si="1"/>
        <v>Outstanding</v>
      </c>
      <c r="M304" s="11" t="s">
        <v>19</v>
      </c>
    </row>
    <row r="305" spans="1:13" ht="60" customHeight="1" x14ac:dyDescent="0.35">
      <c r="A305" s="9" t="s">
        <v>1511</v>
      </c>
      <c r="B305" s="1" t="s">
        <v>1512</v>
      </c>
      <c r="C305" s="2" t="s">
        <v>15</v>
      </c>
      <c r="D305" s="3" t="s">
        <v>16</v>
      </c>
      <c r="E305" s="3" t="s">
        <v>17</v>
      </c>
      <c r="F305" s="3" t="s">
        <v>18</v>
      </c>
      <c r="G305" s="3" t="s">
        <v>19</v>
      </c>
      <c r="H305" s="4" t="s">
        <v>19</v>
      </c>
      <c r="I305" s="1" t="s">
        <v>1513</v>
      </c>
      <c r="J305" s="1" t="s">
        <v>1509</v>
      </c>
      <c r="K305" s="1" t="s">
        <v>1514</v>
      </c>
      <c r="L305" s="3" t="str">
        <f t="shared" si="1"/>
        <v>Outstanding</v>
      </c>
      <c r="M305" s="11" t="s">
        <v>19</v>
      </c>
    </row>
    <row r="306" spans="1:13" ht="60" customHeight="1" x14ac:dyDescent="0.35">
      <c r="A306" s="9" t="s">
        <v>1515</v>
      </c>
      <c r="B306" s="1" t="s">
        <v>1516</v>
      </c>
      <c r="C306" s="2" t="s">
        <v>15</v>
      </c>
      <c r="D306" s="3" t="s">
        <v>16</v>
      </c>
      <c r="E306" s="3" t="s">
        <v>17</v>
      </c>
      <c r="F306" s="3" t="s">
        <v>18</v>
      </c>
      <c r="G306" s="3" t="s">
        <v>19</v>
      </c>
      <c r="H306" s="4" t="s">
        <v>19</v>
      </c>
      <c r="I306" s="1" t="s">
        <v>1517</v>
      </c>
      <c r="J306" s="1" t="s">
        <v>1509</v>
      </c>
      <c r="K306" s="1" t="s">
        <v>1518</v>
      </c>
      <c r="L306" s="3" t="str">
        <f t="shared" si="1"/>
        <v>Outstanding</v>
      </c>
      <c r="M306" s="11" t="s">
        <v>19</v>
      </c>
    </row>
    <row r="307" spans="1:13" ht="60" customHeight="1" x14ac:dyDescent="0.35">
      <c r="A307" s="9" t="s">
        <v>1519</v>
      </c>
      <c r="B307" s="1" t="s">
        <v>1520</v>
      </c>
      <c r="C307" s="2" t="s">
        <v>15</v>
      </c>
      <c r="D307" s="3" t="s">
        <v>16</v>
      </c>
      <c r="E307" s="3" t="s">
        <v>17</v>
      </c>
      <c r="F307" s="3" t="s">
        <v>18</v>
      </c>
      <c r="G307" s="3" t="s">
        <v>19</v>
      </c>
      <c r="H307" s="4" t="s">
        <v>19</v>
      </c>
      <c r="I307" s="1" t="s">
        <v>1521</v>
      </c>
      <c r="J307" s="1" t="s">
        <v>1509</v>
      </c>
      <c r="K307" s="1" t="s">
        <v>1522</v>
      </c>
      <c r="L307" s="3" t="str">
        <f t="shared" si="1"/>
        <v>Outstanding</v>
      </c>
      <c r="M307" s="11" t="s">
        <v>19</v>
      </c>
    </row>
    <row r="308" spans="1:13" ht="60" customHeight="1" x14ac:dyDescent="0.35">
      <c r="A308" s="9" t="s">
        <v>1523</v>
      </c>
      <c r="B308" s="1" t="s">
        <v>1524</v>
      </c>
      <c r="C308" s="2" t="s">
        <v>15</v>
      </c>
      <c r="D308" s="3" t="s">
        <v>16</v>
      </c>
      <c r="E308" s="3" t="s">
        <v>17</v>
      </c>
      <c r="F308" s="3" t="s">
        <v>18</v>
      </c>
      <c r="G308" s="3" t="s">
        <v>19</v>
      </c>
      <c r="H308" s="4" t="s">
        <v>19</v>
      </c>
      <c r="I308" s="1" t="s">
        <v>1525</v>
      </c>
      <c r="J308" s="1" t="s">
        <v>1526</v>
      </c>
      <c r="K308" s="1" t="s">
        <v>1527</v>
      </c>
      <c r="L308" s="3" t="str">
        <f t="shared" si="1"/>
        <v>Outstanding</v>
      </c>
      <c r="M308" s="11" t="s">
        <v>19</v>
      </c>
    </row>
    <row r="309" spans="1:13" ht="60" customHeight="1" x14ac:dyDescent="0.35">
      <c r="A309" s="9" t="s">
        <v>1528</v>
      </c>
      <c r="B309" s="1" t="s">
        <v>1529</v>
      </c>
      <c r="C309" s="2" t="s">
        <v>15</v>
      </c>
      <c r="D309" s="3" t="s">
        <v>16</v>
      </c>
      <c r="E309" s="3" t="s">
        <v>17</v>
      </c>
      <c r="F309" s="3" t="s">
        <v>18</v>
      </c>
      <c r="G309" s="3" t="s">
        <v>19</v>
      </c>
      <c r="H309" s="4" t="s">
        <v>19</v>
      </c>
      <c r="I309" s="1" t="s">
        <v>1530</v>
      </c>
      <c r="J309" s="1" t="s">
        <v>1526</v>
      </c>
      <c r="K309" s="1" t="s">
        <v>1531</v>
      </c>
      <c r="L309" s="3" t="str">
        <f t="shared" si="1"/>
        <v>Outstanding</v>
      </c>
      <c r="M309" s="11" t="s">
        <v>19</v>
      </c>
    </row>
    <row r="310" spans="1:13" ht="60" customHeight="1" x14ac:dyDescent="0.35">
      <c r="A310" s="9" t="s">
        <v>1532</v>
      </c>
      <c r="B310" s="1" t="s">
        <v>1533</v>
      </c>
      <c r="C310" s="2" t="s">
        <v>15</v>
      </c>
      <c r="D310" s="3" t="s">
        <v>16</v>
      </c>
      <c r="E310" s="3" t="s">
        <v>17</v>
      </c>
      <c r="F310" s="3" t="s">
        <v>18</v>
      </c>
      <c r="G310" s="3" t="s">
        <v>19</v>
      </c>
      <c r="H310" s="4" t="s">
        <v>19</v>
      </c>
      <c r="I310" s="1" t="s">
        <v>1534</v>
      </c>
      <c r="J310" s="1" t="s">
        <v>1526</v>
      </c>
      <c r="K310" s="1" t="s">
        <v>1535</v>
      </c>
      <c r="L310" s="3" t="str">
        <f t="shared" si="1"/>
        <v>Outstanding</v>
      </c>
      <c r="M310" s="11" t="s">
        <v>19</v>
      </c>
    </row>
    <row r="311" spans="1:13" ht="60" customHeight="1" x14ac:dyDescent="0.35">
      <c r="A311" s="9" t="s">
        <v>1536</v>
      </c>
      <c r="B311" s="1" t="s">
        <v>1537</v>
      </c>
      <c r="C311" s="2" t="s">
        <v>15</v>
      </c>
      <c r="D311" s="3" t="s">
        <v>16</v>
      </c>
      <c r="E311" s="3" t="s">
        <v>17</v>
      </c>
      <c r="F311" s="3" t="s">
        <v>18</v>
      </c>
      <c r="G311" s="3" t="s">
        <v>19</v>
      </c>
      <c r="H311" s="4" t="s">
        <v>19</v>
      </c>
      <c r="I311" s="1" t="s">
        <v>1538</v>
      </c>
      <c r="J311" s="1" t="s">
        <v>1526</v>
      </c>
      <c r="K311" s="1" t="s">
        <v>1539</v>
      </c>
      <c r="L311" s="3" t="str">
        <f t="shared" si="1"/>
        <v>Outstanding</v>
      </c>
      <c r="M311" s="11" t="s">
        <v>19</v>
      </c>
    </row>
    <row r="312" spans="1:13" ht="60" customHeight="1" x14ac:dyDescent="0.35">
      <c r="A312" s="9" t="s">
        <v>1540</v>
      </c>
      <c r="B312" s="1" t="s">
        <v>1541</v>
      </c>
      <c r="C312" s="2" t="s">
        <v>15</v>
      </c>
      <c r="D312" s="3" t="s">
        <v>16</v>
      </c>
      <c r="E312" s="3" t="s">
        <v>17</v>
      </c>
      <c r="F312" s="3" t="s">
        <v>18</v>
      </c>
      <c r="G312" s="3" t="s">
        <v>19</v>
      </c>
      <c r="H312" s="4" t="s">
        <v>19</v>
      </c>
      <c r="I312" s="1" t="s">
        <v>1542</v>
      </c>
      <c r="J312" s="1" t="s">
        <v>1543</v>
      </c>
      <c r="K312" s="1" t="s">
        <v>1544</v>
      </c>
      <c r="L312" s="3" t="str">
        <f t="shared" si="1"/>
        <v>Outstanding</v>
      </c>
      <c r="M312" s="11" t="s">
        <v>19</v>
      </c>
    </row>
    <row r="313" spans="1:13" ht="60" customHeight="1" x14ac:dyDescent="0.35">
      <c r="A313" s="9" t="s">
        <v>1545</v>
      </c>
      <c r="B313" s="1" t="s">
        <v>1546</v>
      </c>
      <c r="C313" s="2" t="s">
        <v>15</v>
      </c>
      <c r="D313" s="3" t="s">
        <v>16</v>
      </c>
      <c r="E313" s="3" t="s">
        <v>17</v>
      </c>
      <c r="F313" s="3" t="s">
        <v>18</v>
      </c>
      <c r="G313" s="3" t="s">
        <v>19</v>
      </c>
      <c r="H313" s="4" t="s">
        <v>19</v>
      </c>
      <c r="I313" s="1" t="s">
        <v>1547</v>
      </c>
      <c r="J313" s="1" t="s">
        <v>1543</v>
      </c>
      <c r="K313" s="1" t="s">
        <v>1548</v>
      </c>
      <c r="L313" s="3" t="str">
        <f t="shared" si="1"/>
        <v>Outstanding</v>
      </c>
      <c r="M313" s="11" t="s">
        <v>19</v>
      </c>
    </row>
    <row r="314" spans="1:13" ht="60" customHeight="1" x14ac:dyDescent="0.35">
      <c r="A314" s="9" t="s">
        <v>1549</v>
      </c>
      <c r="B314" s="1" t="s">
        <v>1550</v>
      </c>
      <c r="C314" s="2" t="s">
        <v>15</v>
      </c>
      <c r="D314" s="3" t="s">
        <v>16</v>
      </c>
      <c r="E314" s="3" t="s">
        <v>17</v>
      </c>
      <c r="F314" s="3" t="s">
        <v>18</v>
      </c>
      <c r="G314" s="3" t="s">
        <v>19</v>
      </c>
      <c r="H314" s="4" t="s">
        <v>19</v>
      </c>
      <c r="I314" s="1" t="s">
        <v>1551</v>
      </c>
      <c r="J314" s="1" t="s">
        <v>1543</v>
      </c>
      <c r="K314" s="1" t="s">
        <v>1552</v>
      </c>
      <c r="L314" s="3" t="str">
        <f t="shared" si="1"/>
        <v>Outstanding</v>
      </c>
      <c r="M314" s="11" t="s">
        <v>19</v>
      </c>
    </row>
    <row r="315" spans="1:13" ht="60" customHeight="1" x14ac:dyDescent="0.35">
      <c r="A315" s="9" t="s">
        <v>1553</v>
      </c>
      <c r="B315" s="1" t="s">
        <v>1554</v>
      </c>
      <c r="C315" s="2" t="s">
        <v>15</v>
      </c>
      <c r="D315" s="3" t="s">
        <v>16</v>
      </c>
      <c r="E315" s="3" t="s">
        <v>17</v>
      </c>
      <c r="F315" s="3" t="s">
        <v>18</v>
      </c>
      <c r="G315" s="3" t="s">
        <v>19</v>
      </c>
      <c r="H315" s="4" t="s">
        <v>19</v>
      </c>
      <c r="I315" s="1" t="s">
        <v>1555</v>
      </c>
      <c r="J315" s="1" t="s">
        <v>1543</v>
      </c>
      <c r="K315" s="1" t="s">
        <v>1556</v>
      </c>
      <c r="L315" s="3" t="str">
        <f t="shared" si="1"/>
        <v>Outstanding</v>
      </c>
      <c r="M315" s="11" t="s">
        <v>19</v>
      </c>
    </row>
    <row r="316" spans="1:13" ht="60" customHeight="1" x14ac:dyDescent="0.35">
      <c r="A316" s="9" t="s">
        <v>1557</v>
      </c>
      <c r="B316" s="1" t="s">
        <v>1558</v>
      </c>
      <c r="C316" s="2" t="s">
        <v>76</v>
      </c>
      <c r="D316" s="3" t="s">
        <v>16</v>
      </c>
      <c r="E316" s="3" t="s">
        <v>17</v>
      </c>
      <c r="F316" s="3" t="s">
        <v>18</v>
      </c>
      <c r="G316" s="3" t="s">
        <v>19</v>
      </c>
      <c r="H316" s="4" t="s">
        <v>19</v>
      </c>
      <c r="I316" s="1" t="s">
        <v>1559</v>
      </c>
      <c r="J316" s="1" t="s">
        <v>1560</v>
      </c>
      <c r="K316" s="1" t="s">
        <v>1561</v>
      </c>
      <c r="L316" s="3" t="str">
        <f t="shared" si="1"/>
        <v>Outstanding</v>
      </c>
      <c r="M316" s="11" t="s">
        <v>19</v>
      </c>
    </row>
    <row r="317" spans="1:13" ht="60" customHeight="1" x14ac:dyDescent="0.35">
      <c r="A317" s="9" t="s">
        <v>1562</v>
      </c>
      <c r="B317" s="1" t="s">
        <v>1563</v>
      </c>
      <c r="C317" s="2" t="s">
        <v>15</v>
      </c>
      <c r="D317" s="3" t="s">
        <v>16</v>
      </c>
      <c r="E317" s="3" t="s">
        <v>17</v>
      </c>
      <c r="F317" s="3" t="s">
        <v>18</v>
      </c>
      <c r="G317" s="3" t="s">
        <v>19</v>
      </c>
      <c r="H317" s="4" t="s">
        <v>19</v>
      </c>
      <c r="I317" s="1" t="s">
        <v>1564</v>
      </c>
      <c r="J317" s="1" t="s">
        <v>1565</v>
      </c>
      <c r="K317" s="1" t="s">
        <v>1566</v>
      </c>
      <c r="L317" s="3" t="str">
        <f t="shared" si="1"/>
        <v>Outstanding</v>
      </c>
      <c r="M317" s="11" t="s">
        <v>19</v>
      </c>
    </row>
    <row r="318" spans="1:13" ht="60" customHeight="1" x14ac:dyDescent="0.35">
      <c r="A318" s="9" t="s">
        <v>1567</v>
      </c>
      <c r="B318" s="1" t="s">
        <v>1568</v>
      </c>
      <c r="C318" s="2" t="s">
        <v>15</v>
      </c>
      <c r="D318" s="3" t="s">
        <v>16</v>
      </c>
      <c r="E318" s="3" t="s">
        <v>17</v>
      </c>
      <c r="F318" s="3" t="s">
        <v>18</v>
      </c>
      <c r="G318" s="3" t="s">
        <v>19</v>
      </c>
      <c r="H318" s="4" t="s">
        <v>19</v>
      </c>
      <c r="I318" s="1" t="s">
        <v>1569</v>
      </c>
      <c r="J318" s="1" t="s">
        <v>1565</v>
      </c>
      <c r="K318" s="1" t="s">
        <v>1570</v>
      </c>
      <c r="L318" s="3" t="str">
        <f t="shared" si="1"/>
        <v>Outstanding</v>
      </c>
      <c r="M318" s="11" t="s">
        <v>19</v>
      </c>
    </row>
    <row r="319" spans="1:13" ht="60" customHeight="1" x14ac:dyDescent="0.35">
      <c r="A319" s="9" t="s">
        <v>1571</v>
      </c>
      <c r="B319" s="1" t="s">
        <v>1572</v>
      </c>
      <c r="C319" s="2" t="s">
        <v>15</v>
      </c>
      <c r="D319" s="3" t="s">
        <v>16</v>
      </c>
      <c r="E319" s="3" t="s">
        <v>17</v>
      </c>
      <c r="F319" s="3" t="s">
        <v>18</v>
      </c>
      <c r="G319" s="3" t="s">
        <v>19</v>
      </c>
      <c r="H319" s="4" t="s">
        <v>19</v>
      </c>
      <c r="I319" s="1" t="s">
        <v>1573</v>
      </c>
      <c r="J319" s="1" t="s">
        <v>1574</v>
      </c>
      <c r="K319" s="1" t="s">
        <v>1575</v>
      </c>
      <c r="L319" s="3" t="str">
        <f t="shared" si="1"/>
        <v>Outstanding</v>
      </c>
      <c r="M319" s="11" t="s">
        <v>19</v>
      </c>
    </row>
    <row r="320" spans="1:13" ht="60" customHeight="1" x14ac:dyDescent="0.35">
      <c r="A320" s="9" t="s">
        <v>1576</v>
      </c>
      <c r="B320" s="1" t="s">
        <v>1577</v>
      </c>
      <c r="C320" s="2" t="s">
        <v>15</v>
      </c>
      <c r="D320" s="3" t="s">
        <v>16</v>
      </c>
      <c r="E320" s="3" t="s">
        <v>17</v>
      </c>
      <c r="F320" s="3" t="s">
        <v>18</v>
      </c>
      <c r="G320" s="3" t="s">
        <v>19</v>
      </c>
      <c r="H320" s="4" t="s">
        <v>19</v>
      </c>
      <c r="I320" s="1" t="s">
        <v>1578</v>
      </c>
      <c r="J320" s="1" t="s">
        <v>1579</v>
      </c>
      <c r="K320" s="1" t="s">
        <v>1580</v>
      </c>
      <c r="L320" s="3" t="str">
        <f t="shared" si="1"/>
        <v>Outstanding</v>
      </c>
      <c r="M320" s="11" t="s">
        <v>19</v>
      </c>
    </row>
    <row r="321" spans="1:13" ht="60" customHeight="1" x14ac:dyDescent="0.35">
      <c r="A321" s="9" t="s">
        <v>1581</v>
      </c>
      <c r="B321" s="1" t="s">
        <v>1582</v>
      </c>
      <c r="C321" s="2" t="s">
        <v>15</v>
      </c>
      <c r="D321" s="3" t="s">
        <v>16</v>
      </c>
      <c r="E321" s="3" t="s">
        <v>17</v>
      </c>
      <c r="F321" s="3" t="s">
        <v>18</v>
      </c>
      <c r="G321" s="3" t="s">
        <v>19</v>
      </c>
      <c r="H321" s="4" t="s">
        <v>19</v>
      </c>
      <c r="I321" s="1" t="s">
        <v>1583</v>
      </c>
      <c r="J321" s="1" t="s">
        <v>1584</v>
      </c>
      <c r="K321" s="1" t="s">
        <v>1585</v>
      </c>
      <c r="L321" s="3" t="str">
        <f t="shared" si="1"/>
        <v>Outstanding</v>
      </c>
      <c r="M321" s="11" t="s">
        <v>19</v>
      </c>
    </row>
    <row r="322" spans="1:13" ht="60" customHeight="1" x14ac:dyDescent="0.35">
      <c r="A322" s="9" t="s">
        <v>1586</v>
      </c>
      <c r="B322" s="1" t="s">
        <v>1587</v>
      </c>
      <c r="C322" s="2" t="s">
        <v>15</v>
      </c>
      <c r="D322" s="3" t="s">
        <v>16</v>
      </c>
      <c r="E322" s="3" t="s">
        <v>17</v>
      </c>
      <c r="F322" s="3" t="s">
        <v>18</v>
      </c>
      <c r="G322" s="3" t="s">
        <v>19</v>
      </c>
      <c r="H322" s="4" t="s">
        <v>19</v>
      </c>
      <c r="I322" s="1" t="s">
        <v>1588</v>
      </c>
      <c r="J322" s="1" t="s">
        <v>1584</v>
      </c>
      <c r="K322" s="1" t="s">
        <v>1589</v>
      </c>
      <c r="L322" s="3" t="str">
        <f t="shared" si="1"/>
        <v>Outstanding</v>
      </c>
      <c r="M322" s="11" t="s">
        <v>19</v>
      </c>
    </row>
    <row r="323" spans="1:13" ht="60" customHeight="1" x14ac:dyDescent="0.35">
      <c r="A323" s="9" t="s">
        <v>1590</v>
      </c>
      <c r="B323" s="1" t="s">
        <v>1591</v>
      </c>
      <c r="C323" s="2" t="s">
        <v>15</v>
      </c>
      <c r="D323" s="3" t="s">
        <v>16</v>
      </c>
      <c r="E323" s="3" t="s">
        <v>17</v>
      </c>
      <c r="F323" s="3" t="s">
        <v>18</v>
      </c>
      <c r="G323" s="3" t="s">
        <v>19</v>
      </c>
      <c r="H323" s="4" t="s">
        <v>19</v>
      </c>
      <c r="I323" s="1" t="s">
        <v>1592</v>
      </c>
      <c r="J323" s="1" t="s">
        <v>1584</v>
      </c>
      <c r="K323" s="1" t="s">
        <v>1593</v>
      </c>
      <c r="L323" s="3" t="str">
        <f t="shared" si="1"/>
        <v>Outstanding</v>
      </c>
      <c r="M323" s="11" t="s">
        <v>19</v>
      </c>
    </row>
    <row r="324" spans="1:13" ht="60" customHeight="1" x14ac:dyDescent="0.35">
      <c r="A324" s="9" t="s">
        <v>1594</v>
      </c>
      <c r="B324" s="1" t="s">
        <v>1595</v>
      </c>
      <c r="C324" s="2" t="s">
        <v>15</v>
      </c>
      <c r="D324" s="3" t="s">
        <v>16</v>
      </c>
      <c r="E324" s="3" t="s">
        <v>17</v>
      </c>
      <c r="F324" s="3" t="s">
        <v>18</v>
      </c>
      <c r="G324" s="3" t="s">
        <v>19</v>
      </c>
      <c r="H324" s="4" t="s">
        <v>19</v>
      </c>
      <c r="I324" s="1" t="s">
        <v>1596</v>
      </c>
      <c r="J324" s="1" t="s">
        <v>197</v>
      </c>
      <c r="K324" s="1" t="s">
        <v>1597</v>
      </c>
      <c r="L324" s="3" t="str">
        <f t="shared" si="1"/>
        <v>Outstanding</v>
      </c>
      <c r="M324" s="11" t="s">
        <v>19</v>
      </c>
    </row>
    <row r="325" spans="1:13" ht="60" customHeight="1" x14ac:dyDescent="0.35">
      <c r="A325" s="9" t="s">
        <v>1598</v>
      </c>
      <c r="B325" s="1" t="s">
        <v>1599</v>
      </c>
      <c r="C325" s="2" t="s">
        <v>15</v>
      </c>
      <c r="D325" s="3" t="s">
        <v>16</v>
      </c>
      <c r="E325" s="3" t="s">
        <v>17</v>
      </c>
      <c r="F325" s="3" t="s">
        <v>18</v>
      </c>
      <c r="G325" s="3" t="s">
        <v>19</v>
      </c>
      <c r="H325" s="4" t="s">
        <v>19</v>
      </c>
      <c r="I325" s="1" t="s">
        <v>1600</v>
      </c>
      <c r="J325" s="1" t="s">
        <v>197</v>
      </c>
      <c r="K325" s="1" t="s">
        <v>1601</v>
      </c>
      <c r="L325" s="3" t="str">
        <f t="shared" si="1"/>
        <v>Outstanding</v>
      </c>
      <c r="M325" s="11" t="s">
        <v>19</v>
      </c>
    </row>
    <row r="326" spans="1:13" ht="60" customHeight="1" x14ac:dyDescent="0.35">
      <c r="A326" s="9" t="s">
        <v>1602</v>
      </c>
      <c r="B326" s="1" t="s">
        <v>1603</v>
      </c>
      <c r="C326" s="2" t="s">
        <v>15</v>
      </c>
      <c r="D326" s="3" t="s">
        <v>16</v>
      </c>
      <c r="E326" s="3" t="s">
        <v>17</v>
      </c>
      <c r="F326" s="3" t="s">
        <v>18</v>
      </c>
      <c r="G326" s="3" t="s">
        <v>19</v>
      </c>
      <c r="H326" s="4" t="s">
        <v>19</v>
      </c>
      <c r="I326" s="1" t="s">
        <v>1604</v>
      </c>
      <c r="J326" s="1" t="s">
        <v>1605</v>
      </c>
      <c r="K326" s="1" t="s">
        <v>1606</v>
      </c>
      <c r="L326" s="3" t="str">
        <f t="shared" si="1"/>
        <v>Outstanding</v>
      </c>
      <c r="M326" s="11" t="s">
        <v>19</v>
      </c>
    </row>
    <row r="327" spans="1:13" ht="60" customHeight="1" x14ac:dyDescent="0.35">
      <c r="A327" s="9" t="s">
        <v>1607</v>
      </c>
      <c r="B327" s="1" t="s">
        <v>1608</v>
      </c>
      <c r="C327" s="2" t="s">
        <v>15</v>
      </c>
      <c r="D327" s="3" t="s">
        <v>16</v>
      </c>
      <c r="E327" s="3" t="s">
        <v>17</v>
      </c>
      <c r="F327" s="3" t="s">
        <v>18</v>
      </c>
      <c r="G327" s="3" t="s">
        <v>19</v>
      </c>
      <c r="H327" s="4" t="s">
        <v>19</v>
      </c>
      <c r="I327" s="1" t="s">
        <v>1609</v>
      </c>
      <c r="J327" s="1" t="s">
        <v>1610</v>
      </c>
      <c r="K327" s="1" t="s">
        <v>1611</v>
      </c>
      <c r="L327" s="3" t="str">
        <f t="shared" si="1"/>
        <v>Outstanding</v>
      </c>
      <c r="M327" s="11" t="s">
        <v>19</v>
      </c>
    </row>
    <row r="328" spans="1:13" ht="60" customHeight="1" x14ac:dyDescent="0.35">
      <c r="A328" s="9" t="s">
        <v>1612</v>
      </c>
      <c r="B328" s="1" t="s">
        <v>1613</v>
      </c>
      <c r="C328" s="2" t="s">
        <v>15</v>
      </c>
      <c r="D328" s="3" t="s">
        <v>16</v>
      </c>
      <c r="E328" s="3" t="s">
        <v>17</v>
      </c>
      <c r="F328" s="3" t="s">
        <v>18</v>
      </c>
      <c r="G328" s="3" t="s">
        <v>19</v>
      </c>
      <c r="H328" s="4" t="s">
        <v>19</v>
      </c>
      <c r="I328" s="1" t="s">
        <v>1614</v>
      </c>
      <c r="J328" s="1" t="s">
        <v>1610</v>
      </c>
      <c r="K328" s="1" t="s">
        <v>1615</v>
      </c>
      <c r="L328" s="3" t="str">
        <f t="shared" si="1"/>
        <v>Outstanding</v>
      </c>
      <c r="M328" s="11" t="s">
        <v>19</v>
      </c>
    </row>
    <row r="329" spans="1:13" ht="60" customHeight="1" x14ac:dyDescent="0.35">
      <c r="A329" s="9" t="s">
        <v>1616</v>
      </c>
      <c r="B329" s="1" t="s">
        <v>1617</v>
      </c>
      <c r="C329" s="2" t="s">
        <v>15</v>
      </c>
      <c r="D329" s="3" t="s">
        <v>16</v>
      </c>
      <c r="E329" s="3" t="s">
        <v>17</v>
      </c>
      <c r="F329" s="3" t="s">
        <v>18</v>
      </c>
      <c r="G329" s="3" t="s">
        <v>19</v>
      </c>
      <c r="H329" s="4" t="s">
        <v>19</v>
      </c>
      <c r="I329" s="1" t="s">
        <v>1618</v>
      </c>
      <c r="J329" s="1" t="s">
        <v>1610</v>
      </c>
      <c r="K329" s="1" t="s">
        <v>1619</v>
      </c>
      <c r="L329" s="3" t="str">
        <f t="shared" si="1"/>
        <v>Outstanding</v>
      </c>
      <c r="M329" s="11" t="s">
        <v>19</v>
      </c>
    </row>
    <row r="330" spans="1:13" ht="60" customHeight="1" x14ac:dyDescent="0.35">
      <c r="A330" s="9" t="s">
        <v>1620</v>
      </c>
      <c r="B330" s="1" t="s">
        <v>1621</v>
      </c>
      <c r="C330" s="2" t="s">
        <v>15</v>
      </c>
      <c r="D330" s="3" t="s">
        <v>16</v>
      </c>
      <c r="E330" s="3" t="s">
        <v>17</v>
      </c>
      <c r="F330" s="3" t="s">
        <v>18</v>
      </c>
      <c r="G330" s="3" t="s">
        <v>19</v>
      </c>
      <c r="H330" s="4" t="s">
        <v>19</v>
      </c>
      <c r="I330" s="1" t="s">
        <v>1622</v>
      </c>
      <c r="J330" s="1" t="s">
        <v>1623</v>
      </c>
      <c r="K330" s="1" t="s">
        <v>1624</v>
      </c>
      <c r="L330" s="3" t="str">
        <f t="shared" si="1"/>
        <v>Outstanding</v>
      </c>
      <c r="M330" s="11" t="s">
        <v>19</v>
      </c>
    </row>
    <row r="331" spans="1:13" ht="60" customHeight="1" x14ac:dyDescent="0.35">
      <c r="A331" s="9" t="s">
        <v>1625</v>
      </c>
      <c r="B331" s="1" t="s">
        <v>1626</v>
      </c>
      <c r="C331" s="2" t="s">
        <v>15</v>
      </c>
      <c r="D331" s="3" t="s">
        <v>16</v>
      </c>
      <c r="E331" s="3" t="s">
        <v>17</v>
      </c>
      <c r="F331" s="3" t="s">
        <v>18</v>
      </c>
      <c r="G331" s="3" t="s">
        <v>19</v>
      </c>
      <c r="H331" s="4" t="s">
        <v>19</v>
      </c>
      <c r="I331" s="1" t="s">
        <v>1627</v>
      </c>
      <c r="J331" s="1" t="s">
        <v>1628</v>
      </c>
      <c r="K331" s="1" t="s">
        <v>1629</v>
      </c>
      <c r="L331" s="3" t="str">
        <f t="shared" si="1"/>
        <v>Outstanding</v>
      </c>
      <c r="M331" s="11" t="s">
        <v>19</v>
      </c>
    </row>
    <row r="332" spans="1:13" ht="60" customHeight="1" x14ac:dyDescent="0.35">
      <c r="A332" s="9" t="s">
        <v>1630</v>
      </c>
      <c r="B332" s="1" t="s">
        <v>1631</v>
      </c>
      <c r="C332" s="2" t="s">
        <v>15</v>
      </c>
      <c r="D332" s="3" t="s">
        <v>16</v>
      </c>
      <c r="E332" s="3" t="s">
        <v>17</v>
      </c>
      <c r="F332" s="3" t="s">
        <v>18</v>
      </c>
      <c r="G332" s="3" t="s">
        <v>19</v>
      </c>
      <c r="H332" s="4" t="s">
        <v>19</v>
      </c>
      <c r="I332" s="1" t="s">
        <v>1632</v>
      </c>
      <c r="J332" s="1" t="s">
        <v>1633</v>
      </c>
      <c r="K332" s="1" t="s">
        <v>1634</v>
      </c>
      <c r="L332" s="3" t="str">
        <f t="shared" si="1"/>
        <v>Outstanding</v>
      </c>
      <c r="M332" s="11" t="s">
        <v>19</v>
      </c>
    </row>
    <row r="333" spans="1:13" ht="60" customHeight="1" x14ac:dyDescent="0.35">
      <c r="A333" s="9" t="s">
        <v>1635</v>
      </c>
      <c r="B333" s="1" t="s">
        <v>1636</v>
      </c>
      <c r="C333" s="2" t="s">
        <v>76</v>
      </c>
      <c r="D333" s="3" t="s">
        <v>16</v>
      </c>
      <c r="E333" s="3" t="s">
        <v>17</v>
      </c>
      <c r="F333" s="3" t="s">
        <v>18</v>
      </c>
      <c r="G333" s="3" t="s">
        <v>19</v>
      </c>
      <c r="H333" s="4" t="s">
        <v>19</v>
      </c>
      <c r="I333" s="1" t="s">
        <v>1637</v>
      </c>
      <c r="J333" s="1" t="s">
        <v>424</v>
      </c>
      <c r="K333" s="1" t="s">
        <v>1638</v>
      </c>
      <c r="L333" s="3" t="str">
        <f t="shared" si="1"/>
        <v>Outstanding</v>
      </c>
      <c r="M333" s="11" t="s">
        <v>19</v>
      </c>
    </row>
    <row r="334" spans="1:13" ht="60" customHeight="1" x14ac:dyDescent="0.35">
      <c r="A334" s="9" t="s">
        <v>1639</v>
      </c>
      <c r="B334" s="1" t="s">
        <v>1640</v>
      </c>
      <c r="C334" s="2" t="s">
        <v>15</v>
      </c>
      <c r="D334" s="3" t="s">
        <v>16</v>
      </c>
      <c r="E334" s="3" t="s">
        <v>17</v>
      </c>
      <c r="F334" s="3" t="s">
        <v>18</v>
      </c>
      <c r="G334" s="3" t="s">
        <v>19</v>
      </c>
      <c r="H334" s="4" t="s">
        <v>19</v>
      </c>
      <c r="I334" s="1" t="s">
        <v>1641</v>
      </c>
      <c r="J334" s="1" t="s">
        <v>1642</v>
      </c>
      <c r="K334" s="1" t="s">
        <v>1643</v>
      </c>
      <c r="L334" s="3" t="str">
        <f t="shared" si="1"/>
        <v>Outstanding</v>
      </c>
      <c r="M334" s="11" t="s">
        <v>19</v>
      </c>
    </row>
    <row r="335" spans="1:13" ht="60" customHeight="1" x14ac:dyDescent="0.35">
      <c r="A335" s="9" t="s">
        <v>1644</v>
      </c>
      <c r="B335" s="1" t="s">
        <v>1645</v>
      </c>
      <c r="C335" s="2" t="s">
        <v>15</v>
      </c>
      <c r="D335" s="3" t="s">
        <v>16</v>
      </c>
      <c r="E335" s="3" t="s">
        <v>17</v>
      </c>
      <c r="F335" s="3" t="s">
        <v>18</v>
      </c>
      <c r="G335" s="3" t="s">
        <v>19</v>
      </c>
      <c r="H335" s="4" t="s">
        <v>19</v>
      </c>
      <c r="I335" s="1" t="s">
        <v>1646</v>
      </c>
      <c r="J335" s="1" t="s">
        <v>474</v>
      </c>
      <c r="K335" s="1" t="s">
        <v>1647</v>
      </c>
      <c r="L335" s="3" t="str">
        <f t="shared" si="1"/>
        <v>Outstanding</v>
      </c>
      <c r="M335" s="11" t="s">
        <v>19</v>
      </c>
    </row>
    <row r="336" spans="1:13" ht="60" customHeight="1" x14ac:dyDescent="0.35">
      <c r="A336" s="9" t="s">
        <v>1648</v>
      </c>
      <c r="B336" s="1" t="s">
        <v>1649</v>
      </c>
      <c r="C336" s="2" t="s">
        <v>15</v>
      </c>
      <c r="D336" s="3" t="s">
        <v>16</v>
      </c>
      <c r="E336" s="3" t="s">
        <v>17</v>
      </c>
      <c r="F336" s="3" t="s">
        <v>18</v>
      </c>
      <c r="G336" s="3" t="s">
        <v>19</v>
      </c>
      <c r="H336" s="4" t="s">
        <v>19</v>
      </c>
      <c r="I336" s="1" t="s">
        <v>1650</v>
      </c>
      <c r="J336" s="1" t="s">
        <v>449</v>
      </c>
      <c r="K336" s="1" t="s">
        <v>1651</v>
      </c>
      <c r="L336" s="3" t="str">
        <f t="shared" si="1"/>
        <v>Outstanding</v>
      </c>
      <c r="M336" s="11" t="s">
        <v>19</v>
      </c>
    </row>
    <row r="337" spans="1:13" ht="60" customHeight="1" x14ac:dyDescent="0.35">
      <c r="A337" s="9" t="s">
        <v>1652</v>
      </c>
      <c r="B337" s="1" t="s">
        <v>1653</v>
      </c>
      <c r="C337" s="2" t="s">
        <v>15</v>
      </c>
      <c r="D337" s="3" t="s">
        <v>16</v>
      </c>
      <c r="E337" s="3" t="s">
        <v>17</v>
      </c>
      <c r="F337" s="3" t="s">
        <v>18</v>
      </c>
      <c r="G337" s="3" t="s">
        <v>19</v>
      </c>
      <c r="H337" s="4" t="s">
        <v>19</v>
      </c>
      <c r="I337" s="1" t="s">
        <v>1654</v>
      </c>
      <c r="J337" s="1" t="s">
        <v>1655</v>
      </c>
      <c r="K337" s="1" t="s">
        <v>1656</v>
      </c>
      <c r="L337" s="3" t="str">
        <f t="shared" si="1"/>
        <v>Outstanding</v>
      </c>
      <c r="M337" s="11" t="s">
        <v>19</v>
      </c>
    </row>
    <row r="338" spans="1:13" ht="60" customHeight="1" x14ac:dyDescent="0.35">
      <c r="A338" s="9" t="s">
        <v>1657</v>
      </c>
      <c r="B338" s="1" t="s">
        <v>1658</v>
      </c>
      <c r="C338" s="2" t="s">
        <v>15</v>
      </c>
      <c r="D338" s="3" t="s">
        <v>16</v>
      </c>
      <c r="E338" s="3" t="s">
        <v>17</v>
      </c>
      <c r="F338" s="3" t="s">
        <v>18</v>
      </c>
      <c r="G338" s="3" t="s">
        <v>19</v>
      </c>
      <c r="H338" s="4" t="s">
        <v>19</v>
      </c>
      <c r="I338" s="1" t="s">
        <v>1659</v>
      </c>
      <c r="J338" s="1" t="s">
        <v>1660</v>
      </c>
      <c r="K338" s="1" t="s">
        <v>1661</v>
      </c>
      <c r="L338" s="3" t="str">
        <f t="shared" si="1"/>
        <v>Outstanding</v>
      </c>
      <c r="M338" s="11" t="s">
        <v>19</v>
      </c>
    </row>
    <row r="339" spans="1:13" ht="60" customHeight="1" x14ac:dyDescent="0.35">
      <c r="A339" s="9" t="s">
        <v>1662</v>
      </c>
      <c r="B339" s="1" t="s">
        <v>1663</v>
      </c>
      <c r="C339" s="2" t="s">
        <v>15</v>
      </c>
      <c r="D339" s="3" t="s">
        <v>16</v>
      </c>
      <c r="E339" s="3" t="s">
        <v>17</v>
      </c>
      <c r="F339" s="3" t="s">
        <v>18</v>
      </c>
      <c r="G339" s="3" t="s">
        <v>19</v>
      </c>
      <c r="H339" s="4" t="s">
        <v>19</v>
      </c>
      <c r="I339" s="1" t="s">
        <v>1664</v>
      </c>
      <c r="J339" s="1" t="s">
        <v>1184</v>
      </c>
      <c r="K339" s="1" t="s">
        <v>1665</v>
      </c>
      <c r="L339" s="3" t="str">
        <f t="shared" si="1"/>
        <v>Outstanding</v>
      </c>
      <c r="M339" s="11" t="s">
        <v>19</v>
      </c>
    </row>
    <row r="340" spans="1:13" ht="60" customHeight="1" x14ac:dyDescent="0.35">
      <c r="A340" s="9" t="s">
        <v>1666</v>
      </c>
      <c r="B340" s="1" t="s">
        <v>1667</v>
      </c>
      <c r="C340" s="2" t="s">
        <v>15</v>
      </c>
      <c r="D340" s="3" t="s">
        <v>16</v>
      </c>
      <c r="E340" s="3" t="s">
        <v>17</v>
      </c>
      <c r="F340" s="3" t="s">
        <v>18</v>
      </c>
      <c r="G340" s="3" t="s">
        <v>19</v>
      </c>
      <c r="H340" s="4" t="s">
        <v>19</v>
      </c>
      <c r="I340" s="1" t="s">
        <v>1668</v>
      </c>
      <c r="J340" s="1" t="s">
        <v>143</v>
      </c>
      <c r="K340" s="1" t="s">
        <v>1669</v>
      </c>
      <c r="L340" s="3" t="str">
        <f t="shared" si="1"/>
        <v>Outstanding</v>
      </c>
      <c r="M340" s="11" t="s">
        <v>19</v>
      </c>
    </row>
    <row r="341" spans="1:13" ht="60" customHeight="1" x14ac:dyDescent="0.35">
      <c r="A341" s="9" t="s">
        <v>1670</v>
      </c>
      <c r="B341" s="1" t="s">
        <v>1671</v>
      </c>
      <c r="C341" s="2" t="s">
        <v>15</v>
      </c>
      <c r="D341" s="3" t="s">
        <v>16</v>
      </c>
      <c r="E341" s="3" t="s">
        <v>17</v>
      </c>
      <c r="F341" s="3" t="s">
        <v>18</v>
      </c>
      <c r="G341" s="3" t="s">
        <v>19</v>
      </c>
      <c r="H341" s="4" t="s">
        <v>19</v>
      </c>
      <c r="I341" s="1" t="s">
        <v>1672</v>
      </c>
      <c r="J341" s="1" t="s">
        <v>143</v>
      </c>
      <c r="K341" s="1" t="s">
        <v>1673</v>
      </c>
      <c r="L341" s="3" t="str">
        <f t="shared" si="1"/>
        <v>Outstanding</v>
      </c>
      <c r="M341" s="11" t="s">
        <v>19</v>
      </c>
    </row>
    <row r="342" spans="1:13" ht="60" customHeight="1" x14ac:dyDescent="0.35">
      <c r="A342" s="9" t="s">
        <v>1674</v>
      </c>
      <c r="B342" s="1" t="s">
        <v>1675</v>
      </c>
      <c r="C342" s="2" t="s">
        <v>15</v>
      </c>
      <c r="D342" s="3" t="s">
        <v>16</v>
      </c>
      <c r="E342" s="3" t="s">
        <v>17</v>
      </c>
      <c r="F342" s="3" t="s">
        <v>18</v>
      </c>
      <c r="G342" s="3" t="s">
        <v>19</v>
      </c>
      <c r="H342" s="4" t="s">
        <v>19</v>
      </c>
      <c r="I342" s="1" t="s">
        <v>1676</v>
      </c>
      <c r="J342" s="1" t="s">
        <v>1655</v>
      </c>
      <c r="K342" s="1" t="s">
        <v>1677</v>
      </c>
      <c r="L342" s="3" t="str">
        <f t="shared" si="1"/>
        <v>Outstanding</v>
      </c>
      <c r="M342" s="11" t="s">
        <v>19</v>
      </c>
    </row>
    <row r="343" spans="1:13" ht="60" customHeight="1" x14ac:dyDescent="0.35">
      <c r="A343" s="9" t="s">
        <v>1678</v>
      </c>
      <c r="B343" s="1" t="s">
        <v>1679</v>
      </c>
      <c r="C343" s="2" t="s">
        <v>15</v>
      </c>
      <c r="D343" s="3" t="s">
        <v>16</v>
      </c>
      <c r="E343" s="3" t="s">
        <v>17</v>
      </c>
      <c r="F343" s="3" t="s">
        <v>18</v>
      </c>
      <c r="G343" s="3" t="s">
        <v>19</v>
      </c>
      <c r="H343" s="4" t="s">
        <v>19</v>
      </c>
      <c r="I343" s="1" t="s">
        <v>1680</v>
      </c>
      <c r="J343" s="1" t="s">
        <v>1681</v>
      </c>
      <c r="K343" s="1" t="s">
        <v>1682</v>
      </c>
      <c r="L343" s="3" t="str">
        <f t="shared" si="1"/>
        <v>Outstanding</v>
      </c>
      <c r="M343" s="11" t="s">
        <v>19</v>
      </c>
    </row>
    <row r="344" spans="1:13" ht="60" customHeight="1" x14ac:dyDescent="0.35">
      <c r="A344" s="9" t="s">
        <v>1683</v>
      </c>
      <c r="B344" s="1" t="s">
        <v>1684</v>
      </c>
      <c r="C344" s="2" t="s">
        <v>15</v>
      </c>
      <c r="D344" s="3" t="s">
        <v>16</v>
      </c>
      <c r="E344" s="3" t="s">
        <v>17</v>
      </c>
      <c r="F344" s="3" t="s">
        <v>18</v>
      </c>
      <c r="G344" s="3" t="s">
        <v>19</v>
      </c>
      <c r="H344" s="4" t="s">
        <v>19</v>
      </c>
      <c r="I344" s="1" t="s">
        <v>1685</v>
      </c>
      <c r="J344" s="1" t="s">
        <v>444</v>
      </c>
      <c r="K344" s="1" t="s">
        <v>1686</v>
      </c>
      <c r="L344" s="3" t="str">
        <f t="shared" si="1"/>
        <v>Outstanding</v>
      </c>
      <c r="M344" s="11" t="s">
        <v>19</v>
      </c>
    </row>
    <row r="345" spans="1:13" ht="60" customHeight="1" x14ac:dyDescent="0.35">
      <c r="A345" s="9" t="s">
        <v>1687</v>
      </c>
      <c r="B345" s="1" t="s">
        <v>1688</v>
      </c>
      <c r="C345" s="2" t="s">
        <v>15</v>
      </c>
      <c r="D345" s="3" t="s">
        <v>16</v>
      </c>
      <c r="E345" s="3" t="s">
        <v>17</v>
      </c>
      <c r="F345" s="3" t="s">
        <v>18</v>
      </c>
      <c r="G345" s="3" t="s">
        <v>19</v>
      </c>
      <c r="H345" s="4" t="s">
        <v>19</v>
      </c>
      <c r="I345" s="1" t="s">
        <v>1689</v>
      </c>
      <c r="J345" s="1" t="s">
        <v>444</v>
      </c>
      <c r="K345" s="1" t="s">
        <v>1690</v>
      </c>
      <c r="L345" s="3" t="str">
        <f t="shared" si="1"/>
        <v>Outstanding</v>
      </c>
      <c r="M345" s="11" t="s">
        <v>19</v>
      </c>
    </row>
    <row r="346" spans="1:13" ht="60" customHeight="1" x14ac:dyDescent="0.35">
      <c r="A346" s="9" t="s">
        <v>1691</v>
      </c>
      <c r="B346" s="1" t="s">
        <v>1692</v>
      </c>
      <c r="C346" s="2" t="s">
        <v>15</v>
      </c>
      <c r="D346" s="3" t="s">
        <v>16</v>
      </c>
      <c r="E346" s="3" t="s">
        <v>17</v>
      </c>
      <c r="F346" s="3" t="s">
        <v>18</v>
      </c>
      <c r="G346" s="3" t="s">
        <v>19</v>
      </c>
      <c r="H346" s="4" t="s">
        <v>19</v>
      </c>
      <c r="I346" s="1" t="s">
        <v>1693</v>
      </c>
      <c r="J346" s="1" t="s">
        <v>1655</v>
      </c>
      <c r="K346" s="1" t="s">
        <v>1694</v>
      </c>
      <c r="L346" s="3" t="str">
        <f t="shared" si="1"/>
        <v>Outstanding</v>
      </c>
      <c r="M346" s="11" t="s">
        <v>19</v>
      </c>
    </row>
    <row r="347" spans="1:13" ht="60" customHeight="1" x14ac:dyDescent="0.35">
      <c r="A347" s="9" t="s">
        <v>1695</v>
      </c>
      <c r="B347" s="1" t="s">
        <v>1696</v>
      </c>
      <c r="C347" s="2" t="s">
        <v>15</v>
      </c>
      <c r="D347" s="3" t="s">
        <v>16</v>
      </c>
      <c r="E347" s="3" t="s">
        <v>17</v>
      </c>
      <c r="F347" s="3" t="s">
        <v>18</v>
      </c>
      <c r="G347" s="3" t="s">
        <v>19</v>
      </c>
      <c r="H347" s="4" t="s">
        <v>19</v>
      </c>
      <c r="I347" s="1" t="s">
        <v>1697</v>
      </c>
      <c r="J347" s="1" t="s">
        <v>1681</v>
      </c>
      <c r="K347" s="1" t="s">
        <v>1698</v>
      </c>
      <c r="L347" s="3" t="str">
        <f t="shared" si="1"/>
        <v>Outstanding</v>
      </c>
      <c r="M347" s="11" t="s">
        <v>19</v>
      </c>
    </row>
    <row r="348" spans="1:13" ht="60" customHeight="1" x14ac:dyDescent="0.35">
      <c r="A348" s="9" t="s">
        <v>1699</v>
      </c>
      <c r="B348" s="1" t="s">
        <v>1700</v>
      </c>
      <c r="C348" s="2" t="s">
        <v>15</v>
      </c>
      <c r="D348" s="3" t="s">
        <v>16</v>
      </c>
      <c r="E348" s="3" t="s">
        <v>17</v>
      </c>
      <c r="F348" s="3" t="s">
        <v>18</v>
      </c>
      <c r="G348" s="3" t="s">
        <v>19</v>
      </c>
      <c r="H348" s="4" t="s">
        <v>19</v>
      </c>
      <c r="I348" s="1" t="s">
        <v>1701</v>
      </c>
      <c r="J348" s="1" t="s">
        <v>1702</v>
      </c>
      <c r="K348" s="1" t="s">
        <v>1703</v>
      </c>
      <c r="L348" s="3" t="str">
        <f t="shared" si="1"/>
        <v>Outstanding</v>
      </c>
      <c r="M348" s="11" t="s">
        <v>19</v>
      </c>
    </row>
    <row r="349" spans="1:13" ht="60" customHeight="1" x14ac:dyDescent="0.35">
      <c r="A349" s="9" t="s">
        <v>1704</v>
      </c>
      <c r="B349" s="1" t="s">
        <v>1705</v>
      </c>
      <c r="C349" s="2" t="s">
        <v>15</v>
      </c>
      <c r="D349" s="3" t="s">
        <v>16</v>
      </c>
      <c r="E349" s="3" t="s">
        <v>17</v>
      </c>
      <c r="F349" s="3" t="s">
        <v>18</v>
      </c>
      <c r="G349" s="3" t="s">
        <v>19</v>
      </c>
      <c r="H349" s="4" t="s">
        <v>19</v>
      </c>
      <c r="I349" s="1" t="s">
        <v>1706</v>
      </c>
      <c r="J349" s="1" t="s">
        <v>499</v>
      </c>
      <c r="K349" s="1" t="s">
        <v>1707</v>
      </c>
      <c r="L349" s="3" t="str">
        <f t="shared" si="1"/>
        <v>Outstanding</v>
      </c>
      <c r="M349" s="11" t="s">
        <v>19</v>
      </c>
    </row>
    <row r="350" spans="1:13" ht="60" customHeight="1" x14ac:dyDescent="0.35">
      <c r="A350" s="9" t="s">
        <v>1708</v>
      </c>
      <c r="B350" s="1" t="s">
        <v>1709</v>
      </c>
      <c r="C350" s="2" t="s">
        <v>15</v>
      </c>
      <c r="D350" s="3" t="s">
        <v>16</v>
      </c>
      <c r="E350" s="3" t="s">
        <v>17</v>
      </c>
      <c r="F350" s="3" t="s">
        <v>18</v>
      </c>
      <c r="G350" s="3" t="s">
        <v>19</v>
      </c>
      <c r="H350" s="4" t="s">
        <v>19</v>
      </c>
      <c r="I350" s="1" t="s">
        <v>1710</v>
      </c>
      <c r="J350" s="1" t="s">
        <v>1711</v>
      </c>
      <c r="K350" s="1" t="s">
        <v>1712</v>
      </c>
      <c r="L350" s="3" t="str">
        <f t="shared" si="1"/>
        <v>Outstanding</v>
      </c>
      <c r="M350" s="11" t="s">
        <v>19</v>
      </c>
    </row>
    <row r="351" spans="1:13" ht="60" customHeight="1" x14ac:dyDescent="0.35">
      <c r="A351" s="9" t="s">
        <v>1713</v>
      </c>
      <c r="B351" s="1" t="s">
        <v>1714</v>
      </c>
      <c r="C351" s="2" t="s">
        <v>15</v>
      </c>
      <c r="D351" s="3" t="s">
        <v>16</v>
      </c>
      <c r="E351" s="3" t="s">
        <v>17</v>
      </c>
      <c r="F351" s="3" t="s">
        <v>18</v>
      </c>
      <c r="G351" s="3" t="s">
        <v>19</v>
      </c>
      <c r="H351" s="4" t="s">
        <v>19</v>
      </c>
      <c r="I351" s="1" t="s">
        <v>1715</v>
      </c>
      <c r="J351" s="1" t="s">
        <v>1716</v>
      </c>
      <c r="K351" s="1" t="s">
        <v>1717</v>
      </c>
      <c r="L351" s="3" t="str">
        <f t="shared" si="1"/>
        <v>Outstanding</v>
      </c>
      <c r="M351" s="11" t="s">
        <v>19</v>
      </c>
    </row>
    <row r="352" spans="1:13" ht="60" customHeight="1" x14ac:dyDescent="0.35">
      <c r="A352" s="9" t="s">
        <v>1718</v>
      </c>
      <c r="B352" s="1" t="s">
        <v>1719</v>
      </c>
      <c r="C352" s="2" t="s">
        <v>15</v>
      </c>
      <c r="D352" s="3" t="s">
        <v>16</v>
      </c>
      <c r="E352" s="3" t="s">
        <v>17</v>
      </c>
      <c r="F352" s="3" t="s">
        <v>18</v>
      </c>
      <c r="G352" s="3" t="s">
        <v>19</v>
      </c>
      <c r="H352" s="4" t="s">
        <v>19</v>
      </c>
      <c r="I352" s="1" t="s">
        <v>1720</v>
      </c>
      <c r="J352" s="1" t="s">
        <v>1721</v>
      </c>
      <c r="K352" s="1" t="s">
        <v>1722</v>
      </c>
      <c r="L352" s="3" t="str">
        <f t="shared" si="1"/>
        <v>Outstanding</v>
      </c>
      <c r="M352" s="11" t="s">
        <v>19</v>
      </c>
    </row>
    <row r="353" spans="1:13" ht="60" customHeight="1" x14ac:dyDescent="0.35">
      <c r="A353" s="9" t="s">
        <v>1723</v>
      </c>
      <c r="B353" s="1" t="s">
        <v>1724</v>
      </c>
      <c r="C353" s="2" t="s">
        <v>76</v>
      </c>
      <c r="D353" s="3" t="s">
        <v>16</v>
      </c>
      <c r="E353" s="3" t="s">
        <v>17</v>
      </c>
      <c r="F353" s="3" t="s">
        <v>18</v>
      </c>
      <c r="G353" s="3" t="s">
        <v>19</v>
      </c>
      <c r="H353" s="4" t="s">
        <v>19</v>
      </c>
      <c r="I353" s="1" t="s">
        <v>1725</v>
      </c>
      <c r="J353" s="1" t="s">
        <v>1726</v>
      </c>
      <c r="K353" s="1" t="s">
        <v>1727</v>
      </c>
      <c r="L353" s="3" t="str">
        <f t="shared" si="1"/>
        <v>Outstanding</v>
      </c>
      <c r="M353" s="11" t="s">
        <v>19</v>
      </c>
    </row>
    <row r="354" spans="1:13" ht="60" customHeight="1" x14ac:dyDescent="0.35">
      <c r="A354" s="9" t="s">
        <v>1728</v>
      </c>
      <c r="B354" s="1" t="s">
        <v>1729</v>
      </c>
      <c r="C354" s="2" t="s">
        <v>76</v>
      </c>
      <c r="D354" s="3" t="s">
        <v>16</v>
      </c>
      <c r="E354" s="3" t="s">
        <v>17</v>
      </c>
      <c r="F354" s="3" t="s">
        <v>18</v>
      </c>
      <c r="G354" s="3" t="s">
        <v>19</v>
      </c>
      <c r="H354" s="4" t="s">
        <v>19</v>
      </c>
      <c r="I354" s="1" t="s">
        <v>1730</v>
      </c>
      <c r="J354" s="1" t="s">
        <v>1726</v>
      </c>
      <c r="K354" s="1" t="s">
        <v>1731</v>
      </c>
      <c r="L354" s="3" t="str">
        <f t="shared" si="1"/>
        <v>Outstanding</v>
      </c>
      <c r="M354" s="11" t="s">
        <v>19</v>
      </c>
    </row>
    <row r="355" spans="1:13" ht="60" customHeight="1" x14ac:dyDescent="0.35">
      <c r="A355" s="9" t="s">
        <v>1732</v>
      </c>
      <c r="B355" s="1" t="s">
        <v>1733</v>
      </c>
      <c r="C355" s="2" t="s">
        <v>76</v>
      </c>
      <c r="D355" s="3" t="s">
        <v>16</v>
      </c>
      <c r="E355" s="3" t="s">
        <v>17</v>
      </c>
      <c r="F355" s="3" t="s">
        <v>18</v>
      </c>
      <c r="G355" s="3" t="s">
        <v>19</v>
      </c>
      <c r="H355" s="4" t="s">
        <v>19</v>
      </c>
      <c r="I355" s="1" t="s">
        <v>1734</v>
      </c>
      <c r="J355" s="1" t="s">
        <v>1726</v>
      </c>
      <c r="K355" s="1" t="s">
        <v>1735</v>
      </c>
      <c r="L355" s="3" t="str">
        <f t="shared" si="1"/>
        <v>Outstanding</v>
      </c>
      <c r="M355" s="11" t="s">
        <v>19</v>
      </c>
    </row>
    <row r="356" spans="1:13" ht="60" customHeight="1" x14ac:dyDescent="0.35">
      <c r="A356" s="9" t="s">
        <v>1736</v>
      </c>
      <c r="B356" s="1" t="s">
        <v>1737</v>
      </c>
      <c r="C356" s="2" t="s">
        <v>76</v>
      </c>
      <c r="D356" s="3" t="s">
        <v>16</v>
      </c>
      <c r="E356" s="3" t="s">
        <v>17</v>
      </c>
      <c r="F356" s="3" t="s">
        <v>18</v>
      </c>
      <c r="G356" s="3" t="s">
        <v>19</v>
      </c>
      <c r="H356" s="4" t="s">
        <v>19</v>
      </c>
      <c r="I356" s="1" t="s">
        <v>1738</v>
      </c>
      <c r="J356" s="1" t="s">
        <v>1726</v>
      </c>
      <c r="K356" s="1" t="s">
        <v>1739</v>
      </c>
      <c r="L356" s="3" t="str">
        <f t="shared" si="1"/>
        <v>Outstanding</v>
      </c>
      <c r="M356" s="11" t="s">
        <v>19</v>
      </c>
    </row>
    <row r="357" spans="1:13" ht="60" customHeight="1" x14ac:dyDescent="0.35">
      <c r="A357" s="9" t="s">
        <v>1740</v>
      </c>
      <c r="B357" s="1" t="s">
        <v>1741</v>
      </c>
      <c r="C357" s="2" t="s">
        <v>76</v>
      </c>
      <c r="D357" s="3" t="s">
        <v>16</v>
      </c>
      <c r="E357" s="3" t="s">
        <v>17</v>
      </c>
      <c r="F357" s="3" t="s">
        <v>18</v>
      </c>
      <c r="G357" s="3" t="s">
        <v>19</v>
      </c>
      <c r="H357" s="4" t="s">
        <v>19</v>
      </c>
      <c r="I357" s="1" t="s">
        <v>1742</v>
      </c>
      <c r="J357" s="1" t="s">
        <v>1743</v>
      </c>
      <c r="K357" s="1" t="s">
        <v>1744</v>
      </c>
      <c r="L357" s="3" t="str">
        <f t="shared" si="1"/>
        <v>Outstanding</v>
      </c>
      <c r="M357" s="11" t="s">
        <v>19</v>
      </c>
    </row>
    <row r="358" spans="1:13" ht="60" customHeight="1" x14ac:dyDescent="0.35">
      <c r="A358" s="9" t="s">
        <v>1745</v>
      </c>
      <c r="B358" s="1" t="s">
        <v>1746</v>
      </c>
      <c r="C358" s="2" t="s">
        <v>15</v>
      </c>
      <c r="D358" s="3" t="s">
        <v>16</v>
      </c>
      <c r="E358" s="3" t="s">
        <v>17</v>
      </c>
      <c r="F358" s="3" t="s">
        <v>18</v>
      </c>
      <c r="G358" s="3" t="s">
        <v>19</v>
      </c>
      <c r="H358" s="4" t="s">
        <v>19</v>
      </c>
      <c r="I358" s="1" t="s">
        <v>1747</v>
      </c>
      <c r="J358" s="1" t="s">
        <v>1743</v>
      </c>
      <c r="K358" s="1" t="s">
        <v>1748</v>
      </c>
      <c r="L358" s="3" t="str">
        <f t="shared" si="1"/>
        <v>Outstanding</v>
      </c>
      <c r="M358" s="11" t="s">
        <v>19</v>
      </c>
    </row>
    <row r="359" spans="1:13" ht="60" customHeight="1" x14ac:dyDescent="0.35">
      <c r="A359" s="9" t="s">
        <v>1749</v>
      </c>
      <c r="B359" s="1" t="s">
        <v>1750</v>
      </c>
      <c r="C359" s="2" t="s">
        <v>76</v>
      </c>
      <c r="D359" s="3" t="s">
        <v>16</v>
      </c>
      <c r="E359" s="3" t="s">
        <v>17</v>
      </c>
      <c r="F359" s="3" t="s">
        <v>18</v>
      </c>
      <c r="G359" s="3" t="s">
        <v>19</v>
      </c>
      <c r="H359" s="4" t="s">
        <v>19</v>
      </c>
      <c r="I359" s="1" t="s">
        <v>1751</v>
      </c>
      <c r="J359" s="1" t="s">
        <v>1752</v>
      </c>
      <c r="K359" s="1" t="s">
        <v>1753</v>
      </c>
      <c r="L359" s="3" t="str">
        <f t="shared" si="1"/>
        <v>Outstanding</v>
      </c>
      <c r="M359" s="11" t="s">
        <v>19</v>
      </c>
    </row>
    <row r="360" spans="1:13" ht="60" customHeight="1" x14ac:dyDescent="0.35">
      <c r="A360" s="9" t="s">
        <v>1754</v>
      </c>
      <c r="B360" s="1" t="s">
        <v>1755</v>
      </c>
      <c r="C360" s="2" t="s">
        <v>76</v>
      </c>
      <c r="D360" s="3" t="s">
        <v>16</v>
      </c>
      <c r="E360" s="3" t="s">
        <v>17</v>
      </c>
      <c r="F360" s="3" t="s">
        <v>18</v>
      </c>
      <c r="G360" s="3" t="s">
        <v>19</v>
      </c>
      <c r="H360" s="4" t="s">
        <v>19</v>
      </c>
      <c r="I360" s="1" t="s">
        <v>1756</v>
      </c>
      <c r="J360" s="1" t="s">
        <v>262</v>
      </c>
      <c r="K360" s="1" t="s">
        <v>1757</v>
      </c>
      <c r="L360" s="3" t="str">
        <f t="shared" si="1"/>
        <v>Outstanding</v>
      </c>
      <c r="M360" s="11" t="s">
        <v>19</v>
      </c>
    </row>
    <row r="361" spans="1:13" ht="60" customHeight="1" x14ac:dyDescent="0.35">
      <c r="A361" s="9" t="s">
        <v>1758</v>
      </c>
      <c r="B361" s="1" t="s">
        <v>1759</v>
      </c>
      <c r="C361" s="2" t="s">
        <v>76</v>
      </c>
      <c r="D361" s="3" t="s">
        <v>16</v>
      </c>
      <c r="E361" s="3" t="s">
        <v>17</v>
      </c>
      <c r="F361" s="3" t="s">
        <v>18</v>
      </c>
      <c r="G361" s="3" t="s">
        <v>19</v>
      </c>
      <c r="H361" s="4" t="s">
        <v>19</v>
      </c>
      <c r="I361" s="1" t="s">
        <v>1760</v>
      </c>
      <c r="J361" s="1" t="s">
        <v>262</v>
      </c>
      <c r="K361" s="1" t="s">
        <v>1761</v>
      </c>
      <c r="L361" s="3" t="str">
        <f t="shared" si="1"/>
        <v>Outstanding</v>
      </c>
      <c r="M361" s="11" t="s">
        <v>19</v>
      </c>
    </row>
    <row r="362" spans="1:13" ht="60" customHeight="1" x14ac:dyDescent="0.35">
      <c r="A362" s="9" t="s">
        <v>1762</v>
      </c>
      <c r="B362" s="1" t="s">
        <v>1763</v>
      </c>
      <c r="C362" s="2" t="s">
        <v>76</v>
      </c>
      <c r="D362" s="3" t="s">
        <v>16</v>
      </c>
      <c r="E362" s="3" t="s">
        <v>17</v>
      </c>
      <c r="F362" s="3" t="s">
        <v>18</v>
      </c>
      <c r="G362" s="3" t="s">
        <v>19</v>
      </c>
      <c r="H362" s="4" t="s">
        <v>19</v>
      </c>
      <c r="I362" s="1" t="s">
        <v>1764</v>
      </c>
      <c r="J362" s="1" t="s">
        <v>262</v>
      </c>
      <c r="K362" s="1" t="s">
        <v>1765</v>
      </c>
      <c r="L362" s="3" t="str">
        <f t="shared" si="1"/>
        <v>Outstanding</v>
      </c>
      <c r="M362" s="11" t="s">
        <v>19</v>
      </c>
    </row>
    <row r="363" spans="1:13" ht="60" customHeight="1" x14ac:dyDescent="0.35">
      <c r="A363" s="9" t="s">
        <v>1766</v>
      </c>
      <c r="B363" s="1" t="s">
        <v>1767</v>
      </c>
      <c r="C363" s="2" t="s">
        <v>15</v>
      </c>
      <c r="D363" s="3" t="s">
        <v>16</v>
      </c>
      <c r="E363" s="3" t="s">
        <v>17</v>
      </c>
      <c r="F363" s="3" t="s">
        <v>18</v>
      </c>
      <c r="G363" s="3" t="s">
        <v>19</v>
      </c>
      <c r="H363" s="4" t="s">
        <v>19</v>
      </c>
      <c r="I363" s="1" t="s">
        <v>1768</v>
      </c>
      <c r="J363" s="1" t="s">
        <v>1769</v>
      </c>
      <c r="K363" s="1" t="s">
        <v>1770</v>
      </c>
      <c r="L363" s="3" t="str">
        <f t="shared" si="1"/>
        <v>Outstanding</v>
      </c>
      <c r="M363" s="11" t="s">
        <v>19</v>
      </c>
    </row>
    <row r="364" spans="1:13" ht="60" customHeight="1" x14ac:dyDescent="0.35">
      <c r="A364" s="9" t="s">
        <v>1771</v>
      </c>
      <c r="B364" s="1" t="s">
        <v>1772</v>
      </c>
      <c r="C364" s="2" t="s">
        <v>15</v>
      </c>
      <c r="D364" s="3" t="s">
        <v>16</v>
      </c>
      <c r="E364" s="3" t="s">
        <v>17</v>
      </c>
      <c r="F364" s="3" t="s">
        <v>18</v>
      </c>
      <c r="G364" s="3" t="s">
        <v>19</v>
      </c>
      <c r="H364" s="4" t="s">
        <v>19</v>
      </c>
      <c r="I364" s="1" t="s">
        <v>1773</v>
      </c>
      <c r="J364" s="1" t="s">
        <v>1774</v>
      </c>
      <c r="K364" s="1" t="s">
        <v>1775</v>
      </c>
      <c r="L364" s="3" t="str">
        <f t="shared" si="1"/>
        <v>Outstanding</v>
      </c>
      <c r="M364" s="11" t="s">
        <v>19</v>
      </c>
    </row>
    <row r="365" spans="1:13" ht="60" customHeight="1" x14ac:dyDescent="0.35">
      <c r="A365" s="9" t="s">
        <v>1776</v>
      </c>
      <c r="B365" s="1" t="s">
        <v>1777</v>
      </c>
      <c r="C365" s="2" t="s">
        <v>15</v>
      </c>
      <c r="D365" s="3" t="s">
        <v>16</v>
      </c>
      <c r="E365" s="3" t="s">
        <v>17</v>
      </c>
      <c r="F365" s="3" t="s">
        <v>18</v>
      </c>
      <c r="G365" s="3" t="s">
        <v>19</v>
      </c>
      <c r="H365" s="4" t="s">
        <v>19</v>
      </c>
      <c r="I365" s="1" t="s">
        <v>1778</v>
      </c>
      <c r="J365" s="1" t="s">
        <v>584</v>
      </c>
      <c r="K365" s="1" t="s">
        <v>1779</v>
      </c>
      <c r="L365" s="3" t="str">
        <f t="shared" si="1"/>
        <v>Outstanding</v>
      </c>
      <c r="M365" s="11" t="s">
        <v>19</v>
      </c>
    </row>
    <row r="366" spans="1:13" ht="60" customHeight="1" x14ac:dyDescent="0.35">
      <c r="A366" s="9" t="s">
        <v>1780</v>
      </c>
      <c r="B366" s="1" t="s">
        <v>1781</v>
      </c>
      <c r="C366" s="2" t="s">
        <v>15</v>
      </c>
      <c r="D366" s="3" t="s">
        <v>16</v>
      </c>
      <c r="E366" s="3" t="s">
        <v>17</v>
      </c>
      <c r="F366" s="3" t="s">
        <v>18</v>
      </c>
      <c r="G366" s="3" t="s">
        <v>19</v>
      </c>
      <c r="H366" s="4" t="s">
        <v>19</v>
      </c>
      <c r="I366" s="1" t="s">
        <v>1782</v>
      </c>
      <c r="J366" s="1" t="s">
        <v>1783</v>
      </c>
      <c r="K366" s="1" t="s">
        <v>1784</v>
      </c>
      <c r="L366" s="3" t="str">
        <f t="shared" si="1"/>
        <v>Outstanding</v>
      </c>
      <c r="M366" s="11" t="s">
        <v>19</v>
      </c>
    </row>
    <row r="367" spans="1:13" ht="60" customHeight="1" x14ac:dyDescent="0.35">
      <c r="A367" s="9" t="s">
        <v>1785</v>
      </c>
      <c r="B367" s="1" t="s">
        <v>1786</v>
      </c>
      <c r="C367" s="2" t="s">
        <v>15</v>
      </c>
      <c r="D367" s="3" t="s">
        <v>16</v>
      </c>
      <c r="E367" s="3" t="s">
        <v>17</v>
      </c>
      <c r="F367" s="3" t="s">
        <v>18</v>
      </c>
      <c r="G367" s="3" t="s">
        <v>19</v>
      </c>
      <c r="H367" s="4" t="s">
        <v>19</v>
      </c>
      <c r="I367" s="1" t="s">
        <v>1787</v>
      </c>
      <c r="J367" s="1" t="s">
        <v>1788</v>
      </c>
      <c r="K367" s="1" t="s">
        <v>1789</v>
      </c>
      <c r="L367" s="3" t="str">
        <f t="shared" si="1"/>
        <v>Outstanding</v>
      </c>
      <c r="M367" s="11" t="s">
        <v>19</v>
      </c>
    </row>
    <row r="368" spans="1:13" ht="60" customHeight="1" x14ac:dyDescent="0.35">
      <c r="A368" s="9" t="s">
        <v>1790</v>
      </c>
      <c r="B368" s="1" t="s">
        <v>1791</v>
      </c>
      <c r="C368" s="2" t="s">
        <v>15</v>
      </c>
      <c r="D368" s="3" t="s">
        <v>16</v>
      </c>
      <c r="E368" s="3" t="s">
        <v>17</v>
      </c>
      <c r="F368" s="3" t="s">
        <v>18</v>
      </c>
      <c r="G368" s="3" t="s">
        <v>19</v>
      </c>
      <c r="H368" s="4" t="s">
        <v>19</v>
      </c>
      <c r="I368" s="1" t="s">
        <v>1792</v>
      </c>
      <c r="J368" s="1" t="s">
        <v>609</v>
      </c>
      <c r="K368" s="1" t="s">
        <v>1793</v>
      </c>
      <c r="L368" s="3" t="str">
        <f t="shared" si="1"/>
        <v>Outstanding</v>
      </c>
      <c r="M368" s="11" t="s">
        <v>19</v>
      </c>
    </row>
    <row r="369" spans="1:13" ht="60" customHeight="1" x14ac:dyDescent="0.35">
      <c r="A369" s="9" t="s">
        <v>1794</v>
      </c>
      <c r="B369" s="1" t="s">
        <v>1795</v>
      </c>
      <c r="C369" s="2" t="s">
        <v>15</v>
      </c>
      <c r="D369" s="3" t="s">
        <v>16</v>
      </c>
      <c r="E369" s="3" t="s">
        <v>17</v>
      </c>
      <c r="F369" s="3" t="s">
        <v>18</v>
      </c>
      <c r="G369" s="3" t="s">
        <v>19</v>
      </c>
      <c r="H369" s="4" t="s">
        <v>19</v>
      </c>
      <c r="I369" s="1" t="s">
        <v>1796</v>
      </c>
      <c r="J369" s="1" t="s">
        <v>1797</v>
      </c>
      <c r="K369" s="1" t="s">
        <v>1798</v>
      </c>
      <c r="L369" s="3" t="str">
        <f t="shared" si="1"/>
        <v>Outstanding</v>
      </c>
      <c r="M369" s="11" t="s">
        <v>19</v>
      </c>
    </row>
    <row r="370" spans="1:13" ht="60" customHeight="1" x14ac:dyDescent="0.35">
      <c r="A370" s="9" t="s">
        <v>1799</v>
      </c>
      <c r="B370" s="1" t="s">
        <v>1800</v>
      </c>
      <c r="C370" s="2" t="s">
        <v>15</v>
      </c>
      <c r="D370" s="3" t="s">
        <v>16</v>
      </c>
      <c r="E370" s="3" t="s">
        <v>17</v>
      </c>
      <c r="F370" s="3" t="s">
        <v>18</v>
      </c>
      <c r="G370" s="3" t="s">
        <v>19</v>
      </c>
      <c r="H370" s="4" t="s">
        <v>19</v>
      </c>
      <c r="I370" s="1" t="s">
        <v>1801</v>
      </c>
      <c r="J370" s="1" t="s">
        <v>1802</v>
      </c>
      <c r="K370" s="1" t="s">
        <v>1803</v>
      </c>
      <c r="L370" s="3" t="str">
        <f t="shared" si="1"/>
        <v>Outstanding</v>
      </c>
      <c r="M370" s="11" t="s">
        <v>19</v>
      </c>
    </row>
    <row r="371" spans="1:13" ht="60" customHeight="1" x14ac:dyDescent="0.35">
      <c r="A371" s="9" t="s">
        <v>1804</v>
      </c>
      <c r="B371" s="1" t="s">
        <v>1805</v>
      </c>
      <c r="C371" s="2" t="s">
        <v>15</v>
      </c>
      <c r="D371" s="3" t="s">
        <v>16</v>
      </c>
      <c r="E371" s="3" t="s">
        <v>17</v>
      </c>
      <c r="F371" s="3" t="s">
        <v>18</v>
      </c>
      <c r="G371" s="3" t="s">
        <v>19</v>
      </c>
      <c r="H371" s="4" t="s">
        <v>19</v>
      </c>
      <c r="I371" s="1" t="s">
        <v>1806</v>
      </c>
      <c r="J371" s="1" t="s">
        <v>1807</v>
      </c>
      <c r="K371" s="1" t="s">
        <v>1808</v>
      </c>
      <c r="L371" s="3" t="str">
        <f t="shared" si="1"/>
        <v>Outstanding</v>
      </c>
      <c r="M371" s="11" t="s">
        <v>19</v>
      </c>
    </row>
    <row r="372" spans="1:13" ht="60" customHeight="1" x14ac:dyDescent="0.35">
      <c r="A372" s="9" t="s">
        <v>1809</v>
      </c>
      <c r="B372" s="1" t="s">
        <v>1810</v>
      </c>
      <c r="C372" s="2" t="s">
        <v>15</v>
      </c>
      <c r="D372" s="3" t="s">
        <v>16</v>
      </c>
      <c r="E372" s="3" t="s">
        <v>17</v>
      </c>
      <c r="F372" s="3" t="s">
        <v>18</v>
      </c>
      <c r="G372" s="3" t="s">
        <v>19</v>
      </c>
      <c r="H372" s="4" t="s">
        <v>19</v>
      </c>
      <c r="I372" s="1" t="s">
        <v>1811</v>
      </c>
      <c r="J372" s="1" t="s">
        <v>1812</v>
      </c>
      <c r="K372" s="1" t="s">
        <v>1813</v>
      </c>
      <c r="L372" s="3" t="str">
        <f t="shared" si="1"/>
        <v>Outstanding</v>
      </c>
      <c r="M372" s="11" t="s">
        <v>19</v>
      </c>
    </row>
    <row r="373" spans="1:13" ht="60" customHeight="1" x14ac:dyDescent="0.35">
      <c r="A373" s="9" t="s">
        <v>1814</v>
      </c>
      <c r="B373" s="1" t="s">
        <v>1815</v>
      </c>
      <c r="C373" s="2" t="s">
        <v>15</v>
      </c>
      <c r="D373" s="3" t="s">
        <v>16</v>
      </c>
      <c r="E373" s="3" t="s">
        <v>17</v>
      </c>
      <c r="F373" s="3" t="s">
        <v>18</v>
      </c>
      <c r="G373" s="3" t="s">
        <v>19</v>
      </c>
      <c r="H373" s="4" t="s">
        <v>19</v>
      </c>
      <c r="I373" s="1" t="s">
        <v>1816</v>
      </c>
      <c r="J373" s="1" t="s">
        <v>1812</v>
      </c>
      <c r="K373" s="1" t="s">
        <v>1817</v>
      </c>
      <c r="L373" s="3" t="str">
        <f t="shared" si="1"/>
        <v>Outstanding</v>
      </c>
      <c r="M373" s="11" t="s">
        <v>19</v>
      </c>
    </row>
    <row r="374" spans="1:13" ht="60" customHeight="1" x14ac:dyDescent="0.35">
      <c r="A374" s="9" t="s">
        <v>1818</v>
      </c>
      <c r="B374" s="1" t="s">
        <v>1819</v>
      </c>
      <c r="C374" s="2" t="s">
        <v>15</v>
      </c>
      <c r="D374" s="3" t="s">
        <v>16</v>
      </c>
      <c r="E374" s="3" t="s">
        <v>17</v>
      </c>
      <c r="F374" s="3" t="s">
        <v>18</v>
      </c>
      <c r="G374" s="3" t="s">
        <v>19</v>
      </c>
      <c r="H374" s="4" t="s">
        <v>19</v>
      </c>
      <c r="I374" s="1" t="s">
        <v>1820</v>
      </c>
      <c r="J374" s="1" t="s">
        <v>1821</v>
      </c>
      <c r="K374" s="1" t="s">
        <v>1822</v>
      </c>
      <c r="L374" s="3" t="str">
        <f t="shared" si="1"/>
        <v>Outstanding</v>
      </c>
      <c r="M374" s="11" t="s">
        <v>19</v>
      </c>
    </row>
    <row r="375" spans="1:13" ht="60" customHeight="1" x14ac:dyDescent="0.35">
      <c r="A375" s="9" t="s">
        <v>1823</v>
      </c>
      <c r="B375" s="1" t="s">
        <v>1824</v>
      </c>
      <c r="C375" s="2" t="s">
        <v>15</v>
      </c>
      <c r="D375" s="3" t="s">
        <v>16</v>
      </c>
      <c r="E375" s="3" t="s">
        <v>17</v>
      </c>
      <c r="F375" s="3" t="s">
        <v>18</v>
      </c>
      <c r="G375" s="3" t="s">
        <v>19</v>
      </c>
      <c r="H375" s="4" t="s">
        <v>19</v>
      </c>
      <c r="I375" s="1" t="s">
        <v>1825</v>
      </c>
      <c r="J375" s="1" t="s">
        <v>1826</v>
      </c>
      <c r="K375" s="1" t="s">
        <v>1827</v>
      </c>
      <c r="L375" s="3" t="str">
        <f t="shared" si="1"/>
        <v>Outstanding</v>
      </c>
      <c r="M375" s="11" t="s">
        <v>19</v>
      </c>
    </row>
    <row r="376" spans="1:13" ht="60" customHeight="1" x14ac:dyDescent="0.35">
      <c r="A376" s="9" t="s">
        <v>1828</v>
      </c>
      <c r="B376" s="1" t="s">
        <v>1829</v>
      </c>
      <c r="C376" s="2" t="s">
        <v>15</v>
      </c>
      <c r="D376" s="3" t="s">
        <v>16</v>
      </c>
      <c r="E376" s="3" t="s">
        <v>17</v>
      </c>
      <c r="F376" s="3" t="s">
        <v>18</v>
      </c>
      <c r="G376" s="3" t="s">
        <v>19</v>
      </c>
      <c r="H376" s="4" t="s">
        <v>19</v>
      </c>
      <c r="I376" s="1" t="s">
        <v>1830</v>
      </c>
      <c r="J376" s="1" t="s">
        <v>1831</v>
      </c>
      <c r="K376" s="1" t="s">
        <v>1832</v>
      </c>
      <c r="L376" s="3" t="str">
        <f t="shared" si="1"/>
        <v>Outstanding</v>
      </c>
      <c r="M376" s="11" t="s">
        <v>19</v>
      </c>
    </row>
    <row r="377" spans="1:13" ht="60" customHeight="1" x14ac:dyDescent="0.35">
      <c r="A377" s="9" t="s">
        <v>1833</v>
      </c>
      <c r="B377" s="1" t="s">
        <v>1834</v>
      </c>
      <c r="C377" s="2" t="s">
        <v>15</v>
      </c>
      <c r="D377" s="3" t="s">
        <v>16</v>
      </c>
      <c r="E377" s="3" t="s">
        <v>17</v>
      </c>
      <c r="F377" s="3" t="s">
        <v>18</v>
      </c>
      <c r="G377" s="3" t="s">
        <v>19</v>
      </c>
      <c r="H377" s="4" t="s">
        <v>19</v>
      </c>
      <c r="I377" s="1" t="s">
        <v>1835</v>
      </c>
      <c r="J377" s="1" t="s">
        <v>1836</v>
      </c>
      <c r="K377" s="1" t="s">
        <v>1837</v>
      </c>
      <c r="L377" s="3" t="str">
        <f t="shared" si="1"/>
        <v>Outstanding</v>
      </c>
      <c r="M377" s="11" t="s">
        <v>19</v>
      </c>
    </row>
    <row r="378" spans="1:13" ht="60" customHeight="1" x14ac:dyDescent="0.35">
      <c r="A378" s="9" t="s">
        <v>1838</v>
      </c>
      <c r="B378" s="1" t="s">
        <v>1839</v>
      </c>
      <c r="C378" s="2" t="s">
        <v>15</v>
      </c>
      <c r="D378" s="3" t="s">
        <v>16</v>
      </c>
      <c r="E378" s="3" t="s">
        <v>17</v>
      </c>
      <c r="F378" s="3" t="s">
        <v>18</v>
      </c>
      <c r="G378" s="3" t="s">
        <v>19</v>
      </c>
      <c r="H378" s="4" t="s">
        <v>19</v>
      </c>
      <c r="I378" s="1" t="s">
        <v>1840</v>
      </c>
      <c r="J378" s="1" t="s">
        <v>1841</v>
      </c>
      <c r="K378" s="1" t="s">
        <v>1842</v>
      </c>
      <c r="L378" s="3" t="str">
        <f t="shared" si="1"/>
        <v>Outstanding</v>
      </c>
      <c r="M378" s="11" t="s">
        <v>19</v>
      </c>
    </row>
    <row r="379" spans="1:13" ht="60" customHeight="1" x14ac:dyDescent="0.35">
      <c r="A379" s="9" t="s">
        <v>1843</v>
      </c>
      <c r="B379" s="1" t="s">
        <v>1844</v>
      </c>
      <c r="C379" s="2" t="s">
        <v>15</v>
      </c>
      <c r="D379" s="3" t="s">
        <v>16</v>
      </c>
      <c r="E379" s="3" t="s">
        <v>17</v>
      </c>
      <c r="F379" s="3" t="s">
        <v>18</v>
      </c>
      <c r="G379" s="3" t="s">
        <v>19</v>
      </c>
      <c r="H379" s="4" t="s">
        <v>19</v>
      </c>
      <c r="I379" s="1" t="s">
        <v>1845</v>
      </c>
      <c r="J379" s="1" t="s">
        <v>1846</v>
      </c>
      <c r="K379" s="1" t="s">
        <v>1847</v>
      </c>
      <c r="L379" s="3" t="str">
        <f t="shared" si="1"/>
        <v>Outstanding</v>
      </c>
      <c r="M379" s="11" t="s">
        <v>19</v>
      </c>
    </row>
    <row r="380" spans="1:13" ht="60" customHeight="1" x14ac:dyDescent="0.35">
      <c r="A380" s="9" t="s">
        <v>1848</v>
      </c>
      <c r="B380" s="1" t="s">
        <v>1849</v>
      </c>
      <c r="C380" s="2" t="s">
        <v>76</v>
      </c>
      <c r="D380" s="3" t="s">
        <v>16</v>
      </c>
      <c r="E380" s="3" t="s">
        <v>17</v>
      </c>
      <c r="F380" s="3" t="s">
        <v>18</v>
      </c>
      <c r="G380" s="3" t="s">
        <v>19</v>
      </c>
      <c r="H380" s="4" t="s">
        <v>19</v>
      </c>
      <c r="I380" s="1" t="s">
        <v>1850</v>
      </c>
      <c r="J380" s="1" t="s">
        <v>1851</v>
      </c>
      <c r="K380" s="1" t="s">
        <v>1852</v>
      </c>
      <c r="L380" s="3" t="str">
        <f t="shared" si="1"/>
        <v>Outstanding</v>
      </c>
      <c r="M380" s="11" t="s">
        <v>19</v>
      </c>
    </row>
    <row r="381" spans="1:13" ht="60" customHeight="1" x14ac:dyDescent="0.35">
      <c r="A381" s="9" t="s">
        <v>1853</v>
      </c>
      <c r="B381" s="1" t="s">
        <v>1854</v>
      </c>
      <c r="C381" s="2" t="s">
        <v>76</v>
      </c>
      <c r="D381" s="3" t="s">
        <v>16</v>
      </c>
      <c r="E381" s="3" t="s">
        <v>17</v>
      </c>
      <c r="F381" s="3" t="s">
        <v>18</v>
      </c>
      <c r="G381" s="3" t="s">
        <v>19</v>
      </c>
      <c r="H381" s="4" t="s">
        <v>19</v>
      </c>
      <c r="I381" s="1" t="s">
        <v>1855</v>
      </c>
      <c r="J381" s="1" t="s">
        <v>1856</v>
      </c>
      <c r="K381" s="1" t="s">
        <v>1857</v>
      </c>
      <c r="L381" s="3" t="str">
        <f t="shared" si="1"/>
        <v>Outstanding</v>
      </c>
      <c r="M381" s="11" t="s">
        <v>19</v>
      </c>
    </row>
    <row r="382" spans="1:13" ht="60" customHeight="1" x14ac:dyDescent="0.35">
      <c r="A382" s="9" t="s">
        <v>1858</v>
      </c>
      <c r="B382" s="1" t="s">
        <v>1859</v>
      </c>
      <c r="C382" s="2" t="s">
        <v>76</v>
      </c>
      <c r="D382" s="3" t="s">
        <v>16</v>
      </c>
      <c r="E382" s="3" t="s">
        <v>17</v>
      </c>
      <c r="F382" s="3" t="s">
        <v>18</v>
      </c>
      <c r="G382" s="3" t="s">
        <v>19</v>
      </c>
      <c r="H382" s="4" t="s">
        <v>19</v>
      </c>
      <c r="I382" s="1" t="s">
        <v>1860</v>
      </c>
      <c r="J382" s="1" t="s">
        <v>1861</v>
      </c>
      <c r="K382" s="1" t="s">
        <v>1862</v>
      </c>
      <c r="L382" s="3" t="str">
        <f t="shared" si="1"/>
        <v>Outstanding</v>
      </c>
      <c r="M382" s="11" t="s">
        <v>19</v>
      </c>
    </row>
    <row r="383" spans="1:13" ht="60" customHeight="1" x14ac:dyDescent="0.35">
      <c r="A383" s="9" t="s">
        <v>1863</v>
      </c>
      <c r="B383" s="1" t="s">
        <v>1864</v>
      </c>
      <c r="C383" s="2" t="s">
        <v>15</v>
      </c>
      <c r="D383" s="3" t="s">
        <v>16</v>
      </c>
      <c r="E383" s="3" t="s">
        <v>17</v>
      </c>
      <c r="F383" s="3" t="s">
        <v>18</v>
      </c>
      <c r="G383" s="3" t="s">
        <v>19</v>
      </c>
      <c r="H383" s="4" t="s">
        <v>19</v>
      </c>
      <c r="I383" s="1" t="s">
        <v>1865</v>
      </c>
      <c r="J383" s="1" t="s">
        <v>1866</v>
      </c>
      <c r="K383" s="1" t="s">
        <v>1867</v>
      </c>
      <c r="L383" s="3" t="str">
        <f t="shared" si="1"/>
        <v>Outstanding</v>
      </c>
      <c r="M383" s="11" t="s">
        <v>19</v>
      </c>
    </row>
    <row r="384" spans="1:13" ht="60" customHeight="1" x14ac:dyDescent="0.35">
      <c r="A384" s="9" t="s">
        <v>1868</v>
      </c>
      <c r="B384" s="1" t="s">
        <v>1869</v>
      </c>
      <c r="C384" s="2" t="s">
        <v>76</v>
      </c>
      <c r="D384" s="3" t="s">
        <v>16</v>
      </c>
      <c r="E384" s="3" t="s">
        <v>17</v>
      </c>
      <c r="F384" s="3" t="s">
        <v>18</v>
      </c>
      <c r="G384" s="3" t="s">
        <v>19</v>
      </c>
      <c r="H384" s="4" t="s">
        <v>19</v>
      </c>
      <c r="I384" s="1" t="s">
        <v>1870</v>
      </c>
      <c r="J384" s="1" t="s">
        <v>1871</v>
      </c>
      <c r="K384" s="1" t="s">
        <v>1872</v>
      </c>
      <c r="L384" s="3" t="str">
        <f t="shared" si="1"/>
        <v>Outstanding</v>
      </c>
      <c r="M384" s="11" t="s">
        <v>19</v>
      </c>
    </row>
    <row r="385" spans="1:13" ht="60" customHeight="1" x14ac:dyDescent="0.35">
      <c r="A385" s="9" t="s">
        <v>1873</v>
      </c>
      <c r="B385" s="1" t="s">
        <v>1874</v>
      </c>
      <c r="C385" s="2" t="s">
        <v>15</v>
      </c>
      <c r="D385" s="3" t="s">
        <v>16</v>
      </c>
      <c r="E385" s="3" t="s">
        <v>17</v>
      </c>
      <c r="F385" s="3" t="s">
        <v>18</v>
      </c>
      <c r="G385" s="3" t="s">
        <v>19</v>
      </c>
      <c r="H385" s="4" t="s">
        <v>19</v>
      </c>
      <c r="I385" s="1" t="s">
        <v>1875</v>
      </c>
      <c r="J385" s="1" t="s">
        <v>1876</v>
      </c>
      <c r="K385" s="1" t="s">
        <v>1877</v>
      </c>
      <c r="L385" s="3" t="str">
        <f t="shared" si="1"/>
        <v>Outstanding</v>
      </c>
      <c r="M385" s="11" t="s">
        <v>19</v>
      </c>
    </row>
    <row r="386" spans="1:13" ht="60" customHeight="1" x14ac:dyDescent="0.35">
      <c r="A386" s="9" t="s">
        <v>1878</v>
      </c>
      <c r="B386" s="1" t="s">
        <v>1879</v>
      </c>
      <c r="C386" s="2" t="s">
        <v>15</v>
      </c>
      <c r="D386" s="3" t="s">
        <v>16</v>
      </c>
      <c r="E386" s="3" t="s">
        <v>17</v>
      </c>
      <c r="F386" s="3" t="s">
        <v>18</v>
      </c>
      <c r="G386" s="3" t="s">
        <v>19</v>
      </c>
      <c r="H386" s="4" t="s">
        <v>19</v>
      </c>
      <c r="I386" s="1" t="s">
        <v>1880</v>
      </c>
      <c r="J386" s="1" t="s">
        <v>1881</v>
      </c>
      <c r="K386" s="1" t="s">
        <v>1882</v>
      </c>
      <c r="L386" s="3" t="str">
        <f t="shared" si="1"/>
        <v>Outstanding</v>
      </c>
      <c r="M386" s="11" t="s">
        <v>19</v>
      </c>
    </row>
    <row r="387" spans="1:13" ht="60" customHeight="1" x14ac:dyDescent="0.35">
      <c r="A387" s="9" t="s">
        <v>1883</v>
      </c>
      <c r="B387" s="1" t="s">
        <v>1884</v>
      </c>
      <c r="C387" s="2" t="s">
        <v>15</v>
      </c>
      <c r="D387" s="3" t="s">
        <v>16</v>
      </c>
      <c r="E387" s="3" t="s">
        <v>17</v>
      </c>
      <c r="F387" s="3" t="s">
        <v>18</v>
      </c>
      <c r="G387" s="3" t="s">
        <v>19</v>
      </c>
      <c r="H387" s="4" t="s">
        <v>19</v>
      </c>
      <c r="I387" s="1" t="s">
        <v>1254</v>
      </c>
      <c r="J387" s="1" t="s">
        <v>1885</v>
      </c>
      <c r="K387" s="1" t="s">
        <v>1886</v>
      </c>
      <c r="L387" s="3" t="str">
        <f t="shared" si="1"/>
        <v>Outstanding</v>
      </c>
      <c r="M387" s="11" t="s">
        <v>19</v>
      </c>
    </row>
    <row r="388" spans="1:13" ht="60" customHeight="1" x14ac:dyDescent="0.35">
      <c r="A388" s="9" t="s">
        <v>1887</v>
      </c>
      <c r="B388" s="1" t="s">
        <v>1888</v>
      </c>
      <c r="C388" s="2" t="s">
        <v>15</v>
      </c>
      <c r="D388" s="3" t="s">
        <v>16</v>
      </c>
      <c r="E388" s="3" t="s">
        <v>17</v>
      </c>
      <c r="F388" s="3" t="s">
        <v>18</v>
      </c>
      <c r="G388" s="3" t="s">
        <v>19</v>
      </c>
      <c r="H388" s="4" t="s">
        <v>19</v>
      </c>
      <c r="I388" s="1" t="s">
        <v>1889</v>
      </c>
      <c r="J388" s="1" t="s">
        <v>1890</v>
      </c>
      <c r="K388" s="1" t="s">
        <v>1891</v>
      </c>
      <c r="L388" s="3" t="str">
        <f t="shared" si="1"/>
        <v>Outstanding</v>
      </c>
      <c r="M388" s="11" t="s">
        <v>19</v>
      </c>
    </row>
    <row r="389" spans="1:13" ht="60" customHeight="1" x14ac:dyDescent="0.35">
      <c r="A389" s="9" t="s">
        <v>1892</v>
      </c>
      <c r="B389" s="1" t="s">
        <v>1893</v>
      </c>
      <c r="C389" s="2" t="s">
        <v>15</v>
      </c>
      <c r="D389" s="3" t="s">
        <v>16</v>
      </c>
      <c r="E389" s="3" t="s">
        <v>17</v>
      </c>
      <c r="F389" s="3" t="s">
        <v>18</v>
      </c>
      <c r="G389" s="3" t="s">
        <v>19</v>
      </c>
      <c r="H389" s="4" t="s">
        <v>19</v>
      </c>
      <c r="I389" s="1" t="s">
        <v>1894</v>
      </c>
      <c r="J389" s="1" t="s">
        <v>1895</v>
      </c>
      <c r="K389" s="1" t="s">
        <v>1896</v>
      </c>
      <c r="L389" s="3" t="str">
        <f t="shared" si="1"/>
        <v>Outstanding</v>
      </c>
      <c r="M389" s="11" t="s">
        <v>19</v>
      </c>
    </row>
    <row r="390" spans="1:13" ht="60" customHeight="1" x14ac:dyDescent="0.35">
      <c r="A390" s="9" t="s">
        <v>1897</v>
      </c>
      <c r="B390" s="1" t="s">
        <v>1898</v>
      </c>
      <c r="C390" s="2" t="s">
        <v>15</v>
      </c>
      <c r="D390" s="3" t="s">
        <v>16</v>
      </c>
      <c r="E390" s="3" t="s">
        <v>17</v>
      </c>
      <c r="F390" s="3" t="s">
        <v>18</v>
      </c>
      <c r="G390" s="3" t="s">
        <v>19</v>
      </c>
      <c r="H390" s="4" t="s">
        <v>19</v>
      </c>
      <c r="I390" s="1" t="s">
        <v>1899</v>
      </c>
      <c r="J390" s="1" t="s">
        <v>1900</v>
      </c>
      <c r="K390" s="1" t="s">
        <v>1901</v>
      </c>
      <c r="L390" s="3" t="str">
        <f t="shared" si="1"/>
        <v>Outstanding</v>
      </c>
      <c r="M390" s="11" t="s">
        <v>19</v>
      </c>
    </row>
    <row r="391" spans="1:13" ht="60" customHeight="1" x14ac:dyDescent="0.35">
      <c r="A391" s="9" t="s">
        <v>1902</v>
      </c>
      <c r="B391" s="1" t="s">
        <v>1903</v>
      </c>
      <c r="C391" s="2" t="s">
        <v>76</v>
      </c>
      <c r="D391" s="3" t="s">
        <v>16</v>
      </c>
      <c r="E391" s="3" t="s">
        <v>17</v>
      </c>
      <c r="F391" s="3" t="s">
        <v>18</v>
      </c>
      <c r="G391" s="3" t="s">
        <v>19</v>
      </c>
      <c r="H391" s="4" t="s">
        <v>19</v>
      </c>
      <c r="I391" s="1" t="s">
        <v>1904</v>
      </c>
      <c r="J391" s="1" t="s">
        <v>1905</v>
      </c>
      <c r="K391" s="1" t="s">
        <v>1906</v>
      </c>
      <c r="L391" s="3" t="str">
        <f t="shared" si="1"/>
        <v>Outstanding</v>
      </c>
      <c r="M391" s="11" t="s">
        <v>19</v>
      </c>
    </row>
    <row r="392" spans="1:13" ht="60" customHeight="1" x14ac:dyDescent="0.35">
      <c r="A392" s="9" t="s">
        <v>1907</v>
      </c>
      <c r="B392" s="1" t="s">
        <v>1908</v>
      </c>
      <c r="C392" s="2" t="s">
        <v>15</v>
      </c>
      <c r="D392" s="3" t="s">
        <v>16</v>
      </c>
      <c r="E392" s="3" t="s">
        <v>17</v>
      </c>
      <c r="F392" s="3" t="s">
        <v>18</v>
      </c>
      <c r="G392" s="3" t="s">
        <v>19</v>
      </c>
      <c r="H392" s="4" t="s">
        <v>19</v>
      </c>
      <c r="I392" s="1" t="s">
        <v>1909</v>
      </c>
      <c r="J392" s="1" t="s">
        <v>1910</v>
      </c>
      <c r="K392" s="1" t="s">
        <v>1911</v>
      </c>
      <c r="L392" s="3" t="str">
        <f t="shared" si="1"/>
        <v>Outstanding</v>
      </c>
      <c r="M392" s="11" t="s">
        <v>19</v>
      </c>
    </row>
    <row r="393" spans="1:13" ht="60" customHeight="1" x14ac:dyDescent="0.35">
      <c r="A393" s="9" t="s">
        <v>1912</v>
      </c>
      <c r="B393" s="1" t="s">
        <v>1913</v>
      </c>
      <c r="C393" s="2" t="s">
        <v>15</v>
      </c>
      <c r="D393" s="3" t="s">
        <v>16</v>
      </c>
      <c r="E393" s="3" t="s">
        <v>17</v>
      </c>
      <c r="F393" s="3" t="s">
        <v>18</v>
      </c>
      <c r="G393" s="3" t="s">
        <v>19</v>
      </c>
      <c r="H393" s="4" t="s">
        <v>19</v>
      </c>
      <c r="I393" s="1" t="s">
        <v>1914</v>
      </c>
      <c r="J393" s="1" t="s">
        <v>1915</v>
      </c>
      <c r="K393" s="1" t="s">
        <v>1916</v>
      </c>
      <c r="L393" s="3" t="str">
        <f t="shared" si="1"/>
        <v>Outstanding</v>
      </c>
      <c r="M393" s="11" t="s">
        <v>19</v>
      </c>
    </row>
    <row r="394" spans="1:13" ht="60" customHeight="1" x14ac:dyDescent="0.35">
      <c r="A394" s="9" t="s">
        <v>1917</v>
      </c>
      <c r="B394" s="1" t="s">
        <v>1918</v>
      </c>
      <c r="C394" s="2" t="s">
        <v>76</v>
      </c>
      <c r="D394" s="3" t="s">
        <v>16</v>
      </c>
      <c r="E394" s="3" t="s">
        <v>17</v>
      </c>
      <c r="F394" s="3" t="s">
        <v>18</v>
      </c>
      <c r="G394" s="3" t="s">
        <v>19</v>
      </c>
      <c r="H394" s="4" t="s">
        <v>19</v>
      </c>
      <c r="I394" s="1" t="s">
        <v>1919</v>
      </c>
      <c r="J394" s="1" t="s">
        <v>1920</v>
      </c>
      <c r="K394" s="1" t="s">
        <v>1921</v>
      </c>
      <c r="L394" s="3" t="str">
        <f t="shared" si="1"/>
        <v>Outstanding</v>
      </c>
      <c r="M394" s="11" t="s">
        <v>19</v>
      </c>
    </row>
    <row r="395" spans="1:13" ht="60" customHeight="1" x14ac:dyDescent="0.35">
      <c r="A395" s="9" t="s">
        <v>1922</v>
      </c>
      <c r="B395" s="1" t="s">
        <v>1923</v>
      </c>
      <c r="C395" s="2" t="s">
        <v>15</v>
      </c>
      <c r="D395" s="3" t="s">
        <v>16</v>
      </c>
      <c r="E395" s="3" t="s">
        <v>17</v>
      </c>
      <c r="F395" s="3" t="s">
        <v>18</v>
      </c>
      <c r="G395" s="3" t="s">
        <v>19</v>
      </c>
      <c r="H395" s="4" t="s">
        <v>19</v>
      </c>
      <c r="I395" s="1" t="s">
        <v>1924</v>
      </c>
      <c r="J395" s="1" t="s">
        <v>1925</v>
      </c>
      <c r="K395" s="1" t="s">
        <v>1926</v>
      </c>
      <c r="L395" s="3" t="str">
        <f t="shared" si="1"/>
        <v>Outstanding</v>
      </c>
      <c r="M395" s="11" t="s">
        <v>19</v>
      </c>
    </row>
    <row r="396" spans="1:13" ht="60" customHeight="1" x14ac:dyDescent="0.35">
      <c r="A396" s="9" t="s">
        <v>1927</v>
      </c>
      <c r="B396" s="1" t="s">
        <v>1928</v>
      </c>
      <c r="C396" s="2" t="s">
        <v>15</v>
      </c>
      <c r="D396" s="3" t="s">
        <v>16</v>
      </c>
      <c r="E396" s="3" t="s">
        <v>17</v>
      </c>
      <c r="F396" s="3" t="s">
        <v>18</v>
      </c>
      <c r="G396" s="3" t="s">
        <v>19</v>
      </c>
      <c r="H396" s="4" t="s">
        <v>19</v>
      </c>
      <c r="I396" s="1" t="s">
        <v>1929</v>
      </c>
      <c r="J396" s="1" t="s">
        <v>284</v>
      </c>
      <c r="K396" s="1" t="s">
        <v>1930</v>
      </c>
      <c r="L396" s="3" t="str">
        <f t="shared" si="1"/>
        <v>Outstanding</v>
      </c>
      <c r="M396" s="11" t="s">
        <v>19</v>
      </c>
    </row>
    <row r="397" spans="1:13" ht="60" customHeight="1" x14ac:dyDescent="0.35">
      <c r="A397" s="9" t="s">
        <v>1931</v>
      </c>
      <c r="B397" s="1" t="s">
        <v>1932</v>
      </c>
      <c r="C397" s="2" t="s">
        <v>15</v>
      </c>
      <c r="D397" s="3" t="s">
        <v>16</v>
      </c>
      <c r="E397" s="3" t="s">
        <v>17</v>
      </c>
      <c r="F397" s="3" t="s">
        <v>18</v>
      </c>
      <c r="G397" s="3" t="s">
        <v>19</v>
      </c>
      <c r="H397" s="4" t="s">
        <v>19</v>
      </c>
      <c r="I397" s="1" t="s">
        <v>1933</v>
      </c>
      <c r="J397" s="1" t="s">
        <v>284</v>
      </c>
      <c r="K397" s="1" t="s">
        <v>1934</v>
      </c>
      <c r="L397" s="3" t="str">
        <f t="shared" si="1"/>
        <v>Outstanding</v>
      </c>
      <c r="M397" s="11" t="s">
        <v>19</v>
      </c>
    </row>
    <row r="398" spans="1:13" ht="60" customHeight="1" x14ac:dyDescent="0.35">
      <c r="A398" s="9" t="s">
        <v>1935</v>
      </c>
      <c r="B398" s="1" t="s">
        <v>1936</v>
      </c>
      <c r="C398" s="2" t="s">
        <v>15</v>
      </c>
      <c r="D398" s="3" t="s">
        <v>16</v>
      </c>
      <c r="E398" s="3" t="s">
        <v>17</v>
      </c>
      <c r="F398" s="3" t="s">
        <v>18</v>
      </c>
      <c r="G398" s="3" t="s">
        <v>19</v>
      </c>
      <c r="H398" s="4" t="s">
        <v>19</v>
      </c>
      <c r="I398" s="1" t="s">
        <v>1937</v>
      </c>
      <c r="J398" s="1" t="s">
        <v>284</v>
      </c>
      <c r="K398" s="1" t="s">
        <v>1938</v>
      </c>
      <c r="L398" s="3" t="str">
        <f t="shared" si="1"/>
        <v>Outstanding</v>
      </c>
      <c r="M398" s="11" t="s">
        <v>19</v>
      </c>
    </row>
    <row r="399" spans="1:13" ht="60" customHeight="1" x14ac:dyDescent="0.35">
      <c r="A399" s="9" t="s">
        <v>1939</v>
      </c>
      <c r="B399" s="1" t="s">
        <v>1940</v>
      </c>
      <c r="C399" s="2" t="s">
        <v>15</v>
      </c>
      <c r="D399" s="3" t="s">
        <v>16</v>
      </c>
      <c r="E399" s="3" t="s">
        <v>17</v>
      </c>
      <c r="F399" s="3" t="s">
        <v>18</v>
      </c>
      <c r="G399" s="3" t="s">
        <v>19</v>
      </c>
      <c r="H399" s="4" t="s">
        <v>19</v>
      </c>
      <c r="I399" s="1" t="s">
        <v>1941</v>
      </c>
      <c r="J399" s="1" t="s">
        <v>1942</v>
      </c>
      <c r="K399" s="1" t="s">
        <v>1943</v>
      </c>
      <c r="L399" s="3" t="str">
        <f t="shared" si="1"/>
        <v>Outstanding</v>
      </c>
      <c r="M399" s="11" t="s">
        <v>19</v>
      </c>
    </row>
    <row r="400" spans="1:13" ht="60" customHeight="1" x14ac:dyDescent="0.35">
      <c r="A400" s="9" t="s">
        <v>1944</v>
      </c>
      <c r="B400" s="1" t="s">
        <v>1945</v>
      </c>
      <c r="C400" s="2" t="s">
        <v>15</v>
      </c>
      <c r="D400" s="3" t="s">
        <v>16</v>
      </c>
      <c r="E400" s="3" t="s">
        <v>17</v>
      </c>
      <c r="F400" s="3" t="s">
        <v>18</v>
      </c>
      <c r="G400" s="3" t="s">
        <v>19</v>
      </c>
      <c r="H400" s="4" t="s">
        <v>19</v>
      </c>
      <c r="I400" s="1" t="s">
        <v>1946</v>
      </c>
      <c r="J400" s="1" t="s">
        <v>1947</v>
      </c>
      <c r="K400" s="1" t="s">
        <v>1948</v>
      </c>
      <c r="L400" s="3" t="str">
        <f t="shared" si="1"/>
        <v>Outstanding</v>
      </c>
      <c r="M400" s="11" t="s">
        <v>19</v>
      </c>
    </row>
    <row r="401" spans="1:13" ht="60" customHeight="1" x14ac:dyDescent="0.35">
      <c r="A401" s="9" t="s">
        <v>1949</v>
      </c>
      <c r="B401" s="1" t="s">
        <v>1950</v>
      </c>
      <c r="C401" s="2" t="s">
        <v>15</v>
      </c>
      <c r="D401" s="3" t="s">
        <v>16</v>
      </c>
      <c r="E401" s="3" t="s">
        <v>17</v>
      </c>
      <c r="F401" s="3" t="s">
        <v>18</v>
      </c>
      <c r="G401" s="3" t="s">
        <v>19</v>
      </c>
      <c r="H401" s="4" t="s">
        <v>19</v>
      </c>
      <c r="I401" s="1" t="s">
        <v>1951</v>
      </c>
      <c r="J401" s="1" t="s">
        <v>1952</v>
      </c>
      <c r="K401" s="1" t="s">
        <v>1953</v>
      </c>
      <c r="L401" s="3" t="str">
        <f t="shared" si="1"/>
        <v>Outstanding</v>
      </c>
      <c r="M401" s="11" t="s">
        <v>19</v>
      </c>
    </row>
    <row r="402" spans="1:13" ht="60" customHeight="1" x14ac:dyDescent="0.35">
      <c r="A402" s="9" t="s">
        <v>1954</v>
      </c>
      <c r="B402" s="1" t="s">
        <v>1955</v>
      </c>
      <c r="C402" s="2" t="s">
        <v>15</v>
      </c>
      <c r="D402" s="3" t="s">
        <v>16</v>
      </c>
      <c r="E402" s="3" t="s">
        <v>17</v>
      </c>
      <c r="F402" s="3" t="s">
        <v>18</v>
      </c>
      <c r="G402" s="3" t="s">
        <v>19</v>
      </c>
      <c r="H402" s="4" t="s">
        <v>19</v>
      </c>
      <c r="I402" s="1" t="s">
        <v>1956</v>
      </c>
      <c r="J402" s="1" t="s">
        <v>1952</v>
      </c>
      <c r="K402" s="1" t="s">
        <v>1957</v>
      </c>
      <c r="L402" s="3" t="str">
        <f t="shared" si="1"/>
        <v>Outstanding</v>
      </c>
      <c r="M402" s="11" t="s">
        <v>19</v>
      </c>
    </row>
    <row r="403" spans="1:13" ht="60" customHeight="1" x14ac:dyDescent="0.35">
      <c r="A403" s="9" t="s">
        <v>1958</v>
      </c>
      <c r="B403" s="1" t="s">
        <v>1959</v>
      </c>
      <c r="C403" s="2" t="s">
        <v>15</v>
      </c>
      <c r="D403" s="3" t="s">
        <v>16</v>
      </c>
      <c r="E403" s="3" t="s">
        <v>17</v>
      </c>
      <c r="F403" s="3" t="s">
        <v>18</v>
      </c>
      <c r="G403" s="3" t="s">
        <v>19</v>
      </c>
      <c r="H403" s="4" t="s">
        <v>19</v>
      </c>
      <c r="I403" s="1" t="s">
        <v>1960</v>
      </c>
      <c r="J403" s="1" t="s">
        <v>1061</v>
      </c>
      <c r="K403" s="1" t="s">
        <v>1961</v>
      </c>
      <c r="L403" s="3" t="str">
        <f t="shared" si="1"/>
        <v>Outstanding</v>
      </c>
      <c r="M403" s="11" t="s">
        <v>19</v>
      </c>
    </row>
    <row r="404" spans="1:13" ht="60" customHeight="1" x14ac:dyDescent="0.35">
      <c r="A404" s="9" t="s">
        <v>1962</v>
      </c>
      <c r="B404" s="1" t="s">
        <v>1963</v>
      </c>
      <c r="C404" s="2" t="s">
        <v>15</v>
      </c>
      <c r="D404" s="3" t="s">
        <v>16</v>
      </c>
      <c r="E404" s="3" t="s">
        <v>17</v>
      </c>
      <c r="F404" s="3" t="s">
        <v>18</v>
      </c>
      <c r="G404" s="3" t="s">
        <v>19</v>
      </c>
      <c r="H404" s="4" t="s">
        <v>19</v>
      </c>
      <c r="I404" s="1" t="s">
        <v>1964</v>
      </c>
      <c r="J404" s="1" t="s">
        <v>1965</v>
      </c>
      <c r="K404" s="1" t="s">
        <v>1966</v>
      </c>
      <c r="L404" s="3" t="str">
        <f t="shared" si="1"/>
        <v>Outstanding</v>
      </c>
      <c r="M404" s="11" t="s">
        <v>19</v>
      </c>
    </row>
    <row r="405" spans="1:13" ht="60" customHeight="1" x14ac:dyDescent="0.35">
      <c r="A405" s="9" t="s">
        <v>1967</v>
      </c>
      <c r="B405" s="1" t="s">
        <v>1968</v>
      </c>
      <c r="C405" s="2" t="s">
        <v>15</v>
      </c>
      <c r="D405" s="3" t="s">
        <v>16</v>
      </c>
      <c r="E405" s="3" t="s">
        <v>17</v>
      </c>
      <c r="F405" s="3" t="s">
        <v>18</v>
      </c>
      <c r="G405" s="3" t="s">
        <v>19</v>
      </c>
      <c r="H405" s="4" t="s">
        <v>19</v>
      </c>
      <c r="I405" s="1" t="s">
        <v>1960</v>
      </c>
      <c r="J405" s="1" t="s">
        <v>1965</v>
      </c>
      <c r="K405" s="1" t="s">
        <v>1961</v>
      </c>
      <c r="L405" s="3" t="str">
        <f t="shared" si="1"/>
        <v>Outstanding</v>
      </c>
      <c r="M405" s="11" t="s">
        <v>19</v>
      </c>
    </row>
    <row r="406" spans="1:13" ht="60" customHeight="1" x14ac:dyDescent="0.35">
      <c r="A406" s="9" t="s">
        <v>1969</v>
      </c>
      <c r="B406" s="1" t="s">
        <v>1970</v>
      </c>
      <c r="C406" s="2" t="s">
        <v>15</v>
      </c>
      <c r="D406" s="3" t="s">
        <v>16</v>
      </c>
      <c r="E406" s="3" t="s">
        <v>17</v>
      </c>
      <c r="F406" s="3" t="s">
        <v>18</v>
      </c>
      <c r="G406" s="3" t="s">
        <v>19</v>
      </c>
      <c r="H406" s="4" t="s">
        <v>19</v>
      </c>
      <c r="I406" s="1" t="s">
        <v>1960</v>
      </c>
      <c r="J406" s="1" t="s">
        <v>1066</v>
      </c>
      <c r="K406" s="1" t="s">
        <v>1961</v>
      </c>
      <c r="L406" s="3" t="str">
        <f t="shared" si="1"/>
        <v>Outstanding</v>
      </c>
      <c r="M406" s="11" t="s">
        <v>19</v>
      </c>
    </row>
    <row r="407" spans="1:13" ht="60" customHeight="1" x14ac:dyDescent="0.35">
      <c r="A407" s="9" t="s">
        <v>1971</v>
      </c>
      <c r="B407" s="1" t="s">
        <v>1972</v>
      </c>
      <c r="C407" s="2" t="s">
        <v>15</v>
      </c>
      <c r="D407" s="3" t="s">
        <v>16</v>
      </c>
      <c r="E407" s="3" t="s">
        <v>17</v>
      </c>
      <c r="F407" s="3" t="s">
        <v>18</v>
      </c>
      <c r="G407" s="3" t="s">
        <v>19</v>
      </c>
      <c r="H407" s="4" t="s">
        <v>19</v>
      </c>
      <c r="I407" s="1" t="s">
        <v>1973</v>
      </c>
      <c r="J407" s="1" t="s">
        <v>1974</v>
      </c>
      <c r="K407" s="1" t="s">
        <v>1975</v>
      </c>
      <c r="L407" s="3" t="str">
        <f t="shared" si="1"/>
        <v>Outstanding</v>
      </c>
      <c r="M407" s="11" t="s">
        <v>19</v>
      </c>
    </row>
    <row r="408" spans="1:13" ht="60" customHeight="1" x14ac:dyDescent="0.35">
      <c r="A408" s="9" t="s">
        <v>1976</v>
      </c>
      <c r="B408" s="1" t="s">
        <v>1977</v>
      </c>
      <c r="C408" s="2" t="s">
        <v>15</v>
      </c>
      <c r="D408" s="3" t="s">
        <v>16</v>
      </c>
      <c r="E408" s="3" t="s">
        <v>17</v>
      </c>
      <c r="F408" s="3" t="s">
        <v>18</v>
      </c>
      <c r="G408" s="3" t="s">
        <v>19</v>
      </c>
      <c r="H408" s="4" t="s">
        <v>19</v>
      </c>
      <c r="I408" s="1" t="s">
        <v>1978</v>
      </c>
      <c r="J408" s="1" t="s">
        <v>314</v>
      </c>
      <c r="K408" s="1" t="s">
        <v>1979</v>
      </c>
      <c r="L408" s="3" t="str">
        <f t="shared" si="1"/>
        <v>Outstanding</v>
      </c>
      <c r="M408" s="11" t="s">
        <v>19</v>
      </c>
    </row>
    <row r="409" spans="1:13" ht="60" customHeight="1" x14ac:dyDescent="0.35">
      <c r="A409" s="9" t="s">
        <v>1980</v>
      </c>
      <c r="B409" s="1" t="s">
        <v>1981</v>
      </c>
      <c r="C409" s="2" t="s">
        <v>15</v>
      </c>
      <c r="D409" s="3" t="s">
        <v>16</v>
      </c>
      <c r="E409" s="3" t="s">
        <v>17</v>
      </c>
      <c r="F409" s="3" t="s">
        <v>18</v>
      </c>
      <c r="G409" s="3" t="s">
        <v>19</v>
      </c>
      <c r="H409" s="4" t="s">
        <v>19</v>
      </c>
      <c r="I409" s="1" t="s">
        <v>1982</v>
      </c>
      <c r="J409" s="1" t="s">
        <v>1983</v>
      </c>
      <c r="K409" s="1" t="s">
        <v>1984</v>
      </c>
      <c r="L409" s="3" t="str">
        <f t="shared" si="1"/>
        <v>Outstanding</v>
      </c>
      <c r="M409" s="11" t="s">
        <v>19</v>
      </c>
    </row>
    <row r="410" spans="1:13" ht="60" customHeight="1" x14ac:dyDescent="0.35">
      <c r="A410" s="9" t="s">
        <v>1985</v>
      </c>
      <c r="B410" s="1" t="s">
        <v>1986</v>
      </c>
      <c r="C410" s="2" t="s">
        <v>15</v>
      </c>
      <c r="D410" s="3" t="s">
        <v>16</v>
      </c>
      <c r="E410" s="3" t="s">
        <v>17</v>
      </c>
      <c r="F410" s="3" t="s">
        <v>18</v>
      </c>
      <c r="G410" s="3" t="s">
        <v>19</v>
      </c>
      <c r="H410" s="4" t="s">
        <v>19</v>
      </c>
      <c r="I410" s="1" t="s">
        <v>1987</v>
      </c>
      <c r="J410" s="1" t="s">
        <v>1988</v>
      </c>
      <c r="K410" s="1" t="s">
        <v>1989</v>
      </c>
      <c r="L410" s="3" t="str">
        <f t="shared" si="1"/>
        <v>Outstanding</v>
      </c>
      <c r="M410" s="11" t="s">
        <v>19</v>
      </c>
    </row>
    <row r="411" spans="1:13" ht="60" customHeight="1" x14ac:dyDescent="0.35">
      <c r="A411" s="9" t="s">
        <v>1990</v>
      </c>
      <c r="B411" s="1" t="s">
        <v>1991</v>
      </c>
      <c r="C411" s="2" t="s">
        <v>15</v>
      </c>
      <c r="D411" s="3" t="s">
        <v>16</v>
      </c>
      <c r="E411" s="3" t="s">
        <v>17</v>
      </c>
      <c r="F411" s="3" t="s">
        <v>18</v>
      </c>
      <c r="G411" s="3" t="s">
        <v>19</v>
      </c>
      <c r="H411" s="4" t="s">
        <v>19</v>
      </c>
      <c r="I411" s="1" t="s">
        <v>1992</v>
      </c>
      <c r="J411" s="1" t="s">
        <v>1993</v>
      </c>
      <c r="K411" s="1" t="s">
        <v>1994</v>
      </c>
      <c r="L411" s="3" t="str">
        <f t="shared" si="1"/>
        <v>Outstanding</v>
      </c>
      <c r="M411" s="11" t="s">
        <v>19</v>
      </c>
    </row>
    <row r="412" spans="1:13" ht="60" customHeight="1" x14ac:dyDescent="0.35">
      <c r="A412" s="9" t="s">
        <v>1995</v>
      </c>
      <c r="B412" s="1" t="s">
        <v>1996</v>
      </c>
      <c r="C412" s="2" t="s">
        <v>15</v>
      </c>
      <c r="D412" s="3" t="s">
        <v>16</v>
      </c>
      <c r="E412" s="3" t="s">
        <v>17</v>
      </c>
      <c r="F412" s="3" t="s">
        <v>18</v>
      </c>
      <c r="G412" s="3" t="s">
        <v>19</v>
      </c>
      <c r="H412" s="4" t="s">
        <v>19</v>
      </c>
      <c r="I412" s="1" t="s">
        <v>1997</v>
      </c>
      <c r="J412" s="1" t="s">
        <v>1998</v>
      </c>
      <c r="K412" s="1" t="s">
        <v>1999</v>
      </c>
      <c r="L412" s="3" t="str">
        <f t="shared" si="1"/>
        <v>Outstanding</v>
      </c>
      <c r="M412" s="11" t="s">
        <v>19</v>
      </c>
    </row>
    <row r="413" spans="1:13" ht="60" customHeight="1" x14ac:dyDescent="0.35">
      <c r="A413" s="9" t="s">
        <v>2000</v>
      </c>
      <c r="B413" s="1" t="s">
        <v>2001</v>
      </c>
      <c r="C413" s="2" t="s">
        <v>15</v>
      </c>
      <c r="D413" s="3" t="s">
        <v>16</v>
      </c>
      <c r="E413" s="3" t="s">
        <v>17</v>
      </c>
      <c r="F413" s="3" t="s">
        <v>18</v>
      </c>
      <c r="G413" s="3" t="s">
        <v>19</v>
      </c>
      <c r="H413" s="4" t="s">
        <v>19</v>
      </c>
      <c r="I413" s="1" t="s">
        <v>2002</v>
      </c>
      <c r="J413" s="1" t="s">
        <v>2003</v>
      </c>
      <c r="K413" s="1" t="s">
        <v>2004</v>
      </c>
      <c r="L413" s="3" t="str">
        <f t="shared" si="1"/>
        <v>Outstanding</v>
      </c>
      <c r="M413" s="11" t="s">
        <v>19</v>
      </c>
    </row>
    <row r="414" spans="1:13" ht="60" customHeight="1" x14ac:dyDescent="0.35">
      <c r="A414" s="9" t="s">
        <v>2005</v>
      </c>
      <c r="B414" s="1" t="s">
        <v>2006</v>
      </c>
      <c r="C414" s="2" t="s">
        <v>15</v>
      </c>
      <c r="D414" s="3" t="s">
        <v>16</v>
      </c>
      <c r="E414" s="3" t="s">
        <v>17</v>
      </c>
      <c r="F414" s="3" t="s">
        <v>18</v>
      </c>
      <c r="G414" s="3" t="s">
        <v>19</v>
      </c>
      <c r="H414" s="4" t="s">
        <v>19</v>
      </c>
      <c r="I414" s="1" t="s">
        <v>2007</v>
      </c>
      <c r="J414" s="1" t="s">
        <v>2008</v>
      </c>
      <c r="K414" s="1" t="s">
        <v>2009</v>
      </c>
      <c r="L414" s="3" t="str">
        <f t="shared" si="1"/>
        <v>Outstanding</v>
      </c>
      <c r="M414" s="11" t="s">
        <v>19</v>
      </c>
    </row>
    <row r="415" spans="1:13" ht="60" customHeight="1" x14ac:dyDescent="0.35">
      <c r="A415" s="9" t="s">
        <v>2010</v>
      </c>
      <c r="B415" s="1" t="s">
        <v>2011</v>
      </c>
      <c r="C415" s="2" t="s">
        <v>15</v>
      </c>
      <c r="D415" s="3" t="s">
        <v>16</v>
      </c>
      <c r="E415" s="3" t="s">
        <v>17</v>
      </c>
      <c r="F415" s="3" t="s">
        <v>18</v>
      </c>
      <c r="G415" s="3" t="s">
        <v>19</v>
      </c>
      <c r="H415" s="4" t="s">
        <v>19</v>
      </c>
      <c r="I415" s="1" t="s">
        <v>2012</v>
      </c>
      <c r="J415" s="1" t="s">
        <v>2013</v>
      </c>
      <c r="K415" s="1" t="s">
        <v>2014</v>
      </c>
      <c r="L415" s="3" t="str">
        <f t="shared" si="1"/>
        <v>Outstanding</v>
      </c>
      <c r="M415" s="11" t="s">
        <v>19</v>
      </c>
    </row>
    <row r="416" spans="1:13" ht="60" customHeight="1" x14ac:dyDescent="0.35">
      <c r="A416" s="9" t="s">
        <v>2015</v>
      </c>
      <c r="B416" s="1" t="s">
        <v>2016</v>
      </c>
      <c r="C416" s="2" t="s">
        <v>15</v>
      </c>
      <c r="D416" s="3" t="s">
        <v>16</v>
      </c>
      <c r="E416" s="3" t="s">
        <v>17</v>
      </c>
      <c r="F416" s="3" t="s">
        <v>18</v>
      </c>
      <c r="G416" s="3" t="s">
        <v>19</v>
      </c>
      <c r="H416" s="4" t="s">
        <v>19</v>
      </c>
      <c r="I416" s="1" t="s">
        <v>2017</v>
      </c>
      <c r="J416" s="1" t="s">
        <v>374</v>
      </c>
      <c r="K416" s="1" t="s">
        <v>2018</v>
      </c>
      <c r="L416" s="3" t="str">
        <f t="shared" si="1"/>
        <v>Outstanding</v>
      </c>
      <c r="M416" s="11" t="s">
        <v>19</v>
      </c>
    </row>
    <row r="417" spans="1:13" ht="60" customHeight="1" x14ac:dyDescent="0.35">
      <c r="A417" s="9" t="s">
        <v>2019</v>
      </c>
      <c r="B417" s="1" t="s">
        <v>2020</v>
      </c>
      <c r="C417" s="2" t="s">
        <v>15</v>
      </c>
      <c r="D417" s="3" t="s">
        <v>16</v>
      </c>
      <c r="E417" s="3" t="s">
        <v>17</v>
      </c>
      <c r="F417" s="3" t="s">
        <v>18</v>
      </c>
      <c r="G417" s="3" t="s">
        <v>19</v>
      </c>
      <c r="H417" s="4" t="s">
        <v>19</v>
      </c>
      <c r="I417" s="1" t="s">
        <v>2021</v>
      </c>
      <c r="J417" s="1" t="s">
        <v>2022</v>
      </c>
      <c r="K417" s="1" t="s">
        <v>2023</v>
      </c>
      <c r="L417" s="3" t="str">
        <f t="shared" si="1"/>
        <v>Outstanding</v>
      </c>
      <c r="M417" s="11" t="s">
        <v>19</v>
      </c>
    </row>
    <row r="418" spans="1:13" ht="60" customHeight="1" x14ac:dyDescent="0.35">
      <c r="A418" s="9" t="s">
        <v>2024</v>
      </c>
      <c r="B418" s="1" t="s">
        <v>2025</v>
      </c>
      <c r="C418" s="2" t="s">
        <v>15</v>
      </c>
      <c r="D418" s="3" t="s">
        <v>16</v>
      </c>
      <c r="E418" s="3" t="s">
        <v>17</v>
      </c>
      <c r="F418" s="3" t="s">
        <v>18</v>
      </c>
      <c r="G418" s="3" t="s">
        <v>19</v>
      </c>
      <c r="H418" s="4" t="s">
        <v>19</v>
      </c>
      <c r="I418" s="1" t="s">
        <v>2026</v>
      </c>
      <c r="J418" s="1" t="s">
        <v>2027</v>
      </c>
      <c r="K418" s="1" t="s">
        <v>2028</v>
      </c>
      <c r="L418" s="3" t="str">
        <f t="shared" si="1"/>
        <v>Outstanding</v>
      </c>
      <c r="M418" s="11" t="s">
        <v>19</v>
      </c>
    </row>
    <row r="419" spans="1:13" ht="60" customHeight="1" x14ac:dyDescent="0.35">
      <c r="A419" s="9" t="s">
        <v>2029</v>
      </c>
      <c r="B419" s="1" t="s">
        <v>2030</v>
      </c>
      <c r="C419" s="2" t="s">
        <v>15</v>
      </c>
      <c r="D419" s="3" t="s">
        <v>16</v>
      </c>
      <c r="E419" s="3" t="s">
        <v>17</v>
      </c>
      <c r="F419" s="3" t="s">
        <v>18</v>
      </c>
      <c r="G419" s="3" t="s">
        <v>19</v>
      </c>
      <c r="H419" s="4" t="s">
        <v>19</v>
      </c>
      <c r="I419" s="1" t="s">
        <v>2031</v>
      </c>
      <c r="J419" s="1" t="s">
        <v>2032</v>
      </c>
      <c r="K419" s="1" t="s">
        <v>2033</v>
      </c>
      <c r="L419" s="3" t="str">
        <f t="shared" si="1"/>
        <v>Outstanding</v>
      </c>
      <c r="M419" s="11" t="s">
        <v>19</v>
      </c>
    </row>
    <row r="420" spans="1:13" ht="60" customHeight="1" x14ac:dyDescent="0.35">
      <c r="A420" s="9" t="s">
        <v>2034</v>
      </c>
      <c r="B420" s="1" t="s">
        <v>2035</v>
      </c>
      <c r="C420" s="2" t="s">
        <v>15</v>
      </c>
      <c r="D420" s="3" t="s">
        <v>16</v>
      </c>
      <c r="E420" s="3" t="s">
        <v>17</v>
      </c>
      <c r="F420" s="3" t="s">
        <v>18</v>
      </c>
      <c r="G420" s="3" t="s">
        <v>19</v>
      </c>
      <c r="H420" s="4" t="s">
        <v>19</v>
      </c>
      <c r="I420" s="1" t="s">
        <v>2036</v>
      </c>
      <c r="J420" s="1" t="s">
        <v>2037</v>
      </c>
      <c r="K420" s="1" t="s">
        <v>2038</v>
      </c>
      <c r="L420" s="3" t="str">
        <f t="shared" si="1"/>
        <v>Outstanding</v>
      </c>
      <c r="M420" s="11" t="s">
        <v>19</v>
      </c>
    </row>
    <row r="421" spans="1:13" ht="60" customHeight="1" x14ac:dyDescent="0.35">
      <c r="A421" s="9" t="s">
        <v>2039</v>
      </c>
      <c r="B421" s="1" t="s">
        <v>2040</v>
      </c>
      <c r="C421" s="2" t="s">
        <v>15</v>
      </c>
      <c r="D421" s="3" t="s">
        <v>16</v>
      </c>
      <c r="E421" s="3" t="s">
        <v>17</v>
      </c>
      <c r="F421" s="3" t="s">
        <v>18</v>
      </c>
      <c r="G421" s="3" t="s">
        <v>19</v>
      </c>
      <c r="H421" s="4" t="s">
        <v>19</v>
      </c>
      <c r="I421" s="1" t="s">
        <v>2041</v>
      </c>
      <c r="J421" s="1" t="s">
        <v>654</v>
      </c>
      <c r="K421" s="1" t="s">
        <v>2042</v>
      </c>
      <c r="L421" s="3" t="str">
        <f t="shared" si="1"/>
        <v>Outstanding</v>
      </c>
      <c r="M421" s="11" t="s">
        <v>19</v>
      </c>
    </row>
    <row r="422" spans="1:13" ht="60" customHeight="1" x14ac:dyDescent="0.35">
      <c r="A422" s="9" t="s">
        <v>2043</v>
      </c>
      <c r="B422" s="1" t="s">
        <v>2044</v>
      </c>
      <c r="C422" s="2" t="s">
        <v>15</v>
      </c>
      <c r="D422" s="3" t="s">
        <v>16</v>
      </c>
      <c r="E422" s="3" t="s">
        <v>17</v>
      </c>
      <c r="F422" s="3" t="s">
        <v>18</v>
      </c>
      <c r="G422" s="3" t="s">
        <v>19</v>
      </c>
      <c r="H422" s="4" t="s">
        <v>19</v>
      </c>
      <c r="I422" s="1" t="s">
        <v>2045</v>
      </c>
      <c r="J422" s="1" t="s">
        <v>2046</v>
      </c>
      <c r="K422" s="1" t="s">
        <v>2047</v>
      </c>
      <c r="L422" s="3" t="str">
        <f t="shared" si="1"/>
        <v>Outstanding</v>
      </c>
      <c r="M422" s="11" t="s">
        <v>19</v>
      </c>
    </row>
    <row r="423" spans="1:13" ht="60" customHeight="1" x14ac:dyDescent="0.35">
      <c r="A423" s="9" t="s">
        <v>2048</v>
      </c>
      <c r="B423" s="1" t="s">
        <v>2049</v>
      </c>
      <c r="C423" s="2" t="s">
        <v>15</v>
      </c>
      <c r="D423" s="3" t="s">
        <v>16</v>
      </c>
      <c r="E423" s="3" t="s">
        <v>17</v>
      </c>
      <c r="F423" s="3" t="s">
        <v>18</v>
      </c>
      <c r="G423" s="3" t="s">
        <v>19</v>
      </c>
      <c r="H423" s="4" t="s">
        <v>19</v>
      </c>
      <c r="I423" s="1" t="s">
        <v>2050</v>
      </c>
      <c r="J423" s="1" t="s">
        <v>649</v>
      </c>
      <c r="K423" s="1" t="s">
        <v>2051</v>
      </c>
      <c r="L423" s="3" t="str">
        <f t="shared" si="1"/>
        <v>Outstanding</v>
      </c>
      <c r="M423" s="11" t="s">
        <v>19</v>
      </c>
    </row>
    <row r="424" spans="1:13" ht="60" customHeight="1" x14ac:dyDescent="0.35">
      <c r="A424" s="9" t="s">
        <v>2052</v>
      </c>
      <c r="B424" s="1" t="s">
        <v>2053</v>
      </c>
      <c r="C424" s="2" t="s">
        <v>15</v>
      </c>
      <c r="D424" s="3" t="s">
        <v>16</v>
      </c>
      <c r="E424" s="3" t="s">
        <v>17</v>
      </c>
      <c r="F424" s="3" t="s">
        <v>18</v>
      </c>
      <c r="G424" s="3" t="s">
        <v>19</v>
      </c>
      <c r="H424" s="4" t="s">
        <v>19</v>
      </c>
      <c r="I424" s="1" t="s">
        <v>2054</v>
      </c>
      <c r="J424" s="1" t="s">
        <v>2055</v>
      </c>
      <c r="K424" s="1" t="s">
        <v>2056</v>
      </c>
      <c r="L424" s="3" t="str">
        <f t="shared" si="1"/>
        <v>Outstanding</v>
      </c>
      <c r="M424" s="11" t="s">
        <v>19</v>
      </c>
    </row>
    <row r="425" spans="1:13" ht="60" customHeight="1" x14ac:dyDescent="0.35">
      <c r="A425" s="9" t="s">
        <v>2057</v>
      </c>
      <c r="B425" s="1" t="s">
        <v>2058</v>
      </c>
      <c r="C425" s="2" t="s">
        <v>15</v>
      </c>
      <c r="D425" s="3" t="s">
        <v>16</v>
      </c>
      <c r="E425" s="3" t="s">
        <v>17</v>
      </c>
      <c r="F425" s="3" t="s">
        <v>18</v>
      </c>
      <c r="G425" s="3" t="s">
        <v>19</v>
      </c>
      <c r="H425" s="4" t="s">
        <v>19</v>
      </c>
      <c r="I425" s="1" t="s">
        <v>2059</v>
      </c>
      <c r="J425" s="1" t="s">
        <v>2055</v>
      </c>
      <c r="K425" s="1" t="s">
        <v>2060</v>
      </c>
      <c r="L425" s="3" t="str">
        <f t="shared" si="1"/>
        <v>Outstanding</v>
      </c>
      <c r="M425" s="11" t="s">
        <v>19</v>
      </c>
    </row>
    <row r="426" spans="1:13" ht="60" customHeight="1" x14ac:dyDescent="0.35">
      <c r="A426" s="9" t="s">
        <v>2061</v>
      </c>
      <c r="B426" s="1" t="s">
        <v>2062</v>
      </c>
      <c r="C426" s="2" t="s">
        <v>15</v>
      </c>
      <c r="D426" s="3" t="s">
        <v>16</v>
      </c>
      <c r="E426" s="3" t="s">
        <v>17</v>
      </c>
      <c r="F426" s="3" t="s">
        <v>18</v>
      </c>
      <c r="G426" s="3" t="s">
        <v>19</v>
      </c>
      <c r="H426" s="4" t="s">
        <v>19</v>
      </c>
      <c r="I426" s="1" t="s">
        <v>2063</v>
      </c>
      <c r="J426" s="1" t="s">
        <v>2064</v>
      </c>
      <c r="K426" s="1" t="s">
        <v>2065</v>
      </c>
      <c r="L426" s="3" t="str">
        <f t="shared" si="1"/>
        <v>Outstanding</v>
      </c>
      <c r="M426" s="11" t="s">
        <v>19</v>
      </c>
    </row>
    <row r="427" spans="1:13" ht="60" customHeight="1" x14ac:dyDescent="0.35">
      <c r="A427" s="9" t="s">
        <v>2066</v>
      </c>
      <c r="B427" s="1" t="s">
        <v>2067</v>
      </c>
      <c r="C427" s="2" t="s">
        <v>15</v>
      </c>
      <c r="D427" s="3" t="s">
        <v>16</v>
      </c>
      <c r="E427" s="3" t="s">
        <v>17</v>
      </c>
      <c r="F427" s="3" t="s">
        <v>18</v>
      </c>
      <c r="G427" s="3" t="s">
        <v>19</v>
      </c>
      <c r="H427" s="4" t="s">
        <v>19</v>
      </c>
      <c r="I427" s="1" t="s">
        <v>2068</v>
      </c>
      <c r="J427" s="1" t="s">
        <v>2069</v>
      </c>
      <c r="K427" s="1" t="s">
        <v>2070</v>
      </c>
      <c r="L427" s="3" t="str">
        <f t="shared" si="1"/>
        <v>Outstanding</v>
      </c>
      <c r="M427" s="11" t="s">
        <v>19</v>
      </c>
    </row>
    <row r="428" spans="1:13" ht="60" customHeight="1" x14ac:dyDescent="0.35">
      <c r="A428" s="9" t="s">
        <v>2071</v>
      </c>
      <c r="B428" s="1" t="s">
        <v>2072</v>
      </c>
      <c r="C428" s="2" t="s">
        <v>15</v>
      </c>
      <c r="D428" s="3" t="s">
        <v>16</v>
      </c>
      <c r="E428" s="3" t="s">
        <v>17</v>
      </c>
      <c r="F428" s="3" t="s">
        <v>18</v>
      </c>
      <c r="G428" s="3" t="s">
        <v>19</v>
      </c>
      <c r="H428" s="4" t="s">
        <v>19</v>
      </c>
      <c r="I428" s="1" t="s">
        <v>2073</v>
      </c>
      <c r="J428" s="1" t="s">
        <v>2074</v>
      </c>
      <c r="K428" s="1" t="s">
        <v>2075</v>
      </c>
      <c r="L428" s="3" t="str">
        <f t="shared" si="1"/>
        <v>Outstanding</v>
      </c>
      <c r="M428" s="11" t="s">
        <v>19</v>
      </c>
    </row>
    <row r="429" spans="1:13" ht="60" customHeight="1" x14ac:dyDescent="0.35">
      <c r="A429" s="9" t="s">
        <v>2076</v>
      </c>
      <c r="B429" s="1" t="s">
        <v>2077</v>
      </c>
      <c r="C429" s="2" t="s">
        <v>15</v>
      </c>
      <c r="D429" s="3" t="s">
        <v>16</v>
      </c>
      <c r="E429" s="3" t="s">
        <v>17</v>
      </c>
      <c r="F429" s="3" t="s">
        <v>18</v>
      </c>
      <c r="G429" s="3" t="s">
        <v>19</v>
      </c>
      <c r="H429" s="4" t="s">
        <v>19</v>
      </c>
      <c r="I429" s="1" t="s">
        <v>2078</v>
      </c>
      <c r="J429" s="1" t="s">
        <v>2079</v>
      </c>
      <c r="K429" s="1" t="s">
        <v>2080</v>
      </c>
      <c r="L429" s="3" t="str">
        <f t="shared" si="1"/>
        <v>Outstanding</v>
      </c>
      <c r="M429" s="11" t="s">
        <v>19</v>
      </c>
    </row>
    <row r="430" spans="1:13" ht="60" customHeight="1" x14ac:dyDescent="0.35">
      <c r="A430" s="9" t="s">
        <v>2081</v>
      </c>
      <c r="B430" s="1" t="s">
        <v>2082</v>
      </c>
      <c r="C430" s="2" t="s">
        <v>15</v>
      </c>
      <c r="D430" s="3" t="s">
        <v>16</v>
      </c>
      <c r="E430" s="3" t="s">
        <v>17</v>
      </c>
      <c r="F430" s="3" t="s">
        <v>18</v>
      </c>
      <c r="G430" s="3" t="s">
        <v>19</v>
      </c>
      <c r="H430" s="4" t="s">
        <v>19</v>
      </c>
      <c r="I430" s="1" t="s">
        <v>2083</v>
      </c>
      <c r="J430" s="1" t="s">
        <v>2084</v>
      </c>
      <c r="K430" s="1" t="s">
        <v>2085</v>
      </c>
      <c r="L430" s="3" t="str">
        <f t="shared" si="1"/>
        <v>Outstanding</v>
      </c>
      <c r="M430" s="11" t="s">
        <v>19</v>
      </c>
    </row>
    <row r="431" spans="1:13" ht="60" customHeight="1" x14ac:dyDescent="0.35">
      <c r="A431" s="9" t="s">
        <v>2086</v>
      </c>
      <c r="B431" s="1" t="s">
        <v>2087</v>
      </c>
      <c r="C431" s="2" t="s">
        <v>15</v>
      </c>
      <c r="D431" s="3" t="s">
        <v>16</v>
      </c>
      <c r="E431" s="3" t="s">
        <v>17</v>
      </c>
      <c r="F431" s="3" t="s">
        <v>18</v>
      </c>
      <c r="G431" s="3" t="s">
        <v>19</v>
      </c>
      <c r="H431" s="4" t="s">
        <v>19</v>
      </c>
      <c r="I431" s="1" t="s">
        <v>2088</v>
      </c>
      <c r="J431" s="1" t="s">
        <v>2089</v>
      </c>
      <c r="K431" s="1" t="s">
        <v>2090</v>
      </c>
      <c r="L431" s="3" t="str">
        <f t="shared" si="1"/>
        <v>Outstanding</v>
      </c>
      <c r="M431" s="11" t="s">
        <v>19</v>
      </c>
    </row>
    <row r="432" spans="1:13" ht="60" customHeight="1" x14ac:dyDescent="0.35">
      <c r="A432" s="9" t="s">
        <v>2091</v>
      </c>
      <c r="B432" s="1" t="s">
        <v>2092</v>
      </c>
      <c r="C432" s="2" t="s">
        <v>15</v>
      </c>
      <c r="D432" s="3" t="s">
        <v>16</v>
      </c>
      <c r="E432" s="3" t="s">
        <v>17</v>
      </c>
      <c r="F432" s="3" t="s">
        <v>18</v>
      </c>
      <c r="G432" s="3" t="s">
        <v>19</v>
      </c>
      <c r="H432" s="4" t="s">
        <v>19</v>
      </c>
      <c r="I432" s="1" t="s">
        <v>2093</v>
      </c>
      <c r="J432" s="1" t="s">
        <v>2079</v>
      </c>
      <c r="K432" s="1" t="s">
        <v>2094</v>
      </c>
      <c r="L432" s="3" t="str">
        <f t="shared" si="1"/>
        <v>Outstanding</v>
      </c>
      <c r="M432" s="11" t="s">
        <v>19</v>
      </c>
    </row>
    <row r="433" spans="1:13" ht="60" customHeight="1" x14ac:dyDescent="0.35">
      <c r="A433" s="9" t="s">
        <v>2095</v>
      </c>
      <c r="B433" s="1" t="s">
        <v>2096</v>
      </c>
      <c r="C433" s="2" t="s">
        <v>15</v>
      </c>
      <c r="D433" s="3" t="s">
        <v>16</v>
      </c>
      <c r="E433" s="3" t="s">
        <v>17</v>
      </c>
      <c r="F433" s="3" t="s">
        <v>18</v>
      </c>
      <c r="G433" s="3" t="s">
        <v>19</v>
      </c>
      <c r="H433" s="4" t="s">
        <v>19</v>
      </c>
      <c r="I433" s="1" t="s">
        <v>2093</v>
      </c>
      <c r="J433" s="1" t="s">
        <v>2097</v>
      </c>
      <c r="K433" s="1" t="s">
        <v>2098</v>
      </c>
      <c r="L433" s="3" t="str">
        <f t="shared" si="1"/>
        <v>Outstanding</v>
      </c>
      <c r="M433" s="11" t="s">
        <v>19</v>
      </c>
    </row>
    <row r="434" spans="1:13" ht="60" customHeight="1" x14ac:dyDescent="0.35">
      <c r="A434" s="9" t="s">
        <v>2099</v>
      </c>
      <c r="B434" s="1" t="s">
        <v>2100</v>
      </c>
      <c r="C434" s="2" t="s">
        <v>15</v>
      </c>
      <c r="D434" s="3" t="s">
        <v>16</v>
      </c>
      <c r="E434" s="3" t="s">
        <v>17</v>
      </c>
      <c r="F434" s="3" t="s">
        <v>18</v>
      </c>
      <c r="G434" s="3" t="s">
        <v>19</v>
      </c>
      <c r="H434" s="4" t="s">
        <v>19</v>
      </c>
      <c r="I434" s="1" t="s">
        <v>2101</v>
      </c>
      <c r="J434" s="1" t="s">
        <v>2089</v>
      </c>
      <c r="K434" s="1" t="s">
        <v>2102</v>
      </c>
      <c r="L434" s="3" t="str">
        <f t="shared" si="1"/>
        <v>Outstanding</v>
      </c>
      <c r="M434" s="11" t="s">
        <v>19</v>
      </c>
    </row>
    <row r="435" spans="1:13" ht="60" customHeight="1" x14ac:dyDescent="0.35">
      <c r="A435" s="9" t="s">
        <v>2103</v>
      </c>
      <c r="B435" s="1" t="s">
        <v>2104</v>
      </c>
      <c r="C435" s="2" t="s">
        <v>15</v>
      </c>
      <c r="D435" s="3" t="s">
        <v>16</v>
      </c>
      <c r="E435" s="3" t="s">
        <v>17</v>
      </c>
      <c r="F435" s="3" t="s">
        <v>18</v>
      </c>
      <c r="G435" s="3" t="s">
        <v>19</v>
      </c>
      <c r="H435" s="4" t="s">
        <v>19</v>
      </c>
      <c r="I435" s="1" t="s">
        <v>2105</v>
      </c>
      <c r="J435" s="1" t="s">
        <v>2106</v>
      </c>
      <c r="K435" s="1" t="s">
        <v>2107</v>
      </c>
      <c r="L435" s="3" t="str">
        <f t="shared" si="1"/>
        <v>Outstanding</v>
      </c>
      <c r="M435" s="11" t="s">
        <v>19</v>
      </c>
    </row>
    <row r="436" spans="1:13" ht="60" customHeight="1" x14ac:dyDescent="0.35">
      <c r="A436" s="9" t="s">
        <v>2108</v>
      </c>
      <c r="B436" s="1" t="s">
        <v>2109</v>
      </c>
      <c r="C436" s="2" t="s">
        <v>15</v>
      </c>
      <c r="D436" s="3" t="s">
        <v>16</v>
      </c>
      <c r="E436" s="3" t="s">
        <v>17</v>
      </c>
      <c r="F436" s="3" t="s">
        <v>18</v>
      </c>
      <c r="G436" s="3" t="s">
        <v>19</v>
      </c>
      <c r="H436" s="4" t="s">
        <v>19</v>
      </c>
      <c r="I436" s="1" t="s">
        <v>2110</v>
      </c>
      <c r="J436" s="1" t="s">
        <v>2111</v>
      </c>
      <c r="K436" s="1" t="s">
        <v>2112</v>
      </c>
      <c r="L436" s="3" t="str">
        <f t="shared" si="1"/>
        <v>Outstanding</v>
      </c>
      <c r="M436" s="11" t="s">
        <v>19</v>
      </c>
    </row>
    <row r="437" spans="1:13" ht="60" customHeight="1" x14ac:dyDescent="0.35">
      <c r="A437" s="9" t="s">
        <v>2113</v>
      </c>
      <c r="B437" s="1" t="s">
        <v>2114</v>
      </c>
      <c r="C437" s="2" t="s">
        <v>15</v>
      </c>
      <c r="D437" s="3" t="s">
        <v>16</v>
      </c>
      <c r="E437" s="3" t="s">
        <v>17</v>
      </c>
      <c r="F437" s="3" t="s">
        <v>18</v>
      </c>
      <c r="G437" s="3" t="s">
        <v>19</v>
      </c>
      <c r="H437" s="4" t="s">
        <v>19</v>
      </c>
      <c r="I437" s="1" t="s">
        <v>2115</v>
      </c>
      <c r="J437" s="1" t="s">
        <v>2116</v>
      </c>
      <c r="K437" s="1" t="s">
        <v>2117</v>
      </c>
      <c r="L437" s="3" t="str">
        <f t="shared" si="1"/>
        <v>Outstanding</v>
      </c>
      <c r="M437" s="11" t="s">
        <v>19</v>
      </c>
    </row>
    <row r="438" spans="1:13" ht="60" customHeight="1" x14ac:dyDescent="0.35">
      <c r="A438" s="9" t="s">
        <v>2118</v>
      </c>
      <c r="B438" s="1" t="s">
        <v>2119</v>
      </c>
      <c r="C438" s="2" t="s">
        <v>76</v>
      </c>
      <c r="D438" s="3" t="s">
        <v>16</v>
      </c>
      <c r="E438" s="3" t="s">
        <v>17</v>
      </c>
      <c r="F438" s="3" t="s">
        <v>18</v>
      </c>
      <c r="G438" s="3" t="s">
        <v>19</v>
      </c>
      <c r="H438" s="4" t="s">
        <v>19</v>
      </c>
      <c r="I438" s="1" t="s">
        <v>2120</v>
      </c>
      <c r="J438" s="1" t="s">
        <v>2121</v>
      </c>
      <c r="K438" s="1" t="s">
        <v>2122</v>
      </c>
      <c r="L438" s="3" t="str">
        <f t="shared" si="1"/>
        <v>Outstanding</v>
      </c>
      <c r="M438" s="11" t="s">
        <v>19</v>
      </c>
    </row>
    <row r="439" spans="1:13" ht="60" customHeight="1" x14ac:dyDescent="0.35">
      <c r="A439" s="9" t="s">
        <v>2123</v>
      </c>
      <c r="B439" s="1" t="s">
        <v>2124</v>
      </c>
      <c r="C439" s="2" t="s">
        <v>76</v>
      </c>
      <c r="D439" s="3" t="s">
        <v>16</v>
      </c>
      <c r="E439" s="3" t="s">
        <v>17</v>
      </c>
      <c r="F439" s="3" t="s">
        <v>18</v>
      </c>
      <c r="G439" s="3" t="s">
        <v>19</v>
      </c>
      <c r="H439" s="4" t="s">
        <v>19</v>
      </c>
      <c r="I439" s="1" t="s">
        <v>2125</v>
      </c>
      <c r="J439" s="1" t="s">
        <v>2121</v>
      </c>
      <c r="K439" s="1" t="s">
        <v>2126</v>
      </c>
      <c r="L439" s="3" t="str">
        <f t="shared" si="1"/>
        <v>Outstanding</v>
      </c>
      <c r="M439" s="11" t="s">
        <v>19</v>
      </c>
    </row>
    <row r="440" spans="1:13" ht="60" customHeight="1" x14ac:dyDescent="0.35">
      <c r="A440" s="9" t="s">
        <v>2127</v>
      </c>
      <c r="B440" s="1" t="s">
        <v>2128</v>
      </c>
      <c r="C440" s="2" t="s">
        <v>76</v>
      </c>
      <c r="D440" s="3" t="s">
        <v>16</v>
      </c>
      <c r="E440" s="3" t="s">
        <v>17</v>
      </c>
      <c r="F440" s="3" t="s">
        <v>18</v>
      </c>
      <c r="G440" s="3" t="s">
        <v>19</v>
      </c>
      <c r="H440" s="4" t="s">
        <v>19</v>
      </c>
      <c r="I440" s="1" t="s">
        <v>2129</v>
      </c>
      <c r="J440" s="1" t="s">
        <v>2130</v>
      </c>
      <c r="K440" s="1" t="s">
        <v>2131</v>
      </c>
      <c r="L440" s="3" t="str">
        <f t="shared" si="1"/>
        <v>Outstanding</v>
      </c>
      <c r="M440" s="11" t="s">
        <v>19</v>
      </c>
    </row>
    <row r="441" spans="1:13" ht="60" customHeight="1" x14ac:dyDescent="0.35">
      <c r="A441" s="9" t="s">
        <v>2132</v>
      </c>
      <c r="B441" s="1" t="s">
        <v>2133</v>
      </c>
      <c r="C441" s="2" t="s">
        <v>15</v>
      </c>
      <c r="D441" s="3" t="s">
        <v>16</v>
      </c>
      <c r="E441" s="3" t="s">
        <v>17</v>
      </c>
      <c r="F441" s="3" t="s">
        <v>18</v>
      </c>
      <c r="G441" s="3" t="s">
        <v>19</v>
      </c>
      <c r="H441" s="4" t="s">
        <v>19</v>
      </c>
      <c r="I441" s="1" t="s">
        <v>2134</v>
      </c>
      <c r="J441" s="1" t="s">
        <v>2135</v>
      </c>
      <c r="K441" s="1" t="s">
        <v>2136</v>
      </c>
      <c r="L441" s="3" t="str">
        <f t="shared" si="1"/>
        <v>Outstanding</v>
      </c>
      <c r="M441" s="11" t="s">
        <v>19</v>
      </c>
    </row>
    <row r="442" spans="1:13" ht="60" customHeight="1" x14ac:dyDescent="0.35">
      <c r="A442" s="9" t="s">
        <v>2137</v>
      </c>
      <c r="B442" s="1" t="s">
        <v>2138</v>
      </c>
      <c r="C442" s="2" t="s">
        <v>15</v>
      </c>
      <c r="D442" s="3" t="s">
        <v>16</v>
      </c>
      <c r="E442" s="3" t="s">
        <v>17</v>
      </c>
      <c r="F442" s="3" t="s">
        <v>18</v>
      </c>
      <c r="G442" s="3" t="s">
        <v>19</v>
      </c>
      <c r="H442" s="4" t="s">
        <v>19</v>
      </c>
      <c r="I442" s="1" t="s">
        <v>2139</v>
      </c>
      <c r="J442" s="1" t="s">
        <v>2140</v>
      </c>
      <c r="K442" s="1" t="s">
        <v>2141</v>
      </c>
      <c r="L442" s="3" t="str">
        <f t="shared" si="1"/>
        <v>Outstanding</v>
      </c>
      <c r="M442" s="11" t="s">
        <v>19</v>
      </c>
    </row>
    <row r="443" spans="1:13" ht="60" customHeight="1" x14ac:dyDescent="0.35">
      <c r="A443" s="9" t="s">
        <v>2142</v>
      </c>
      <c r="B443" s="1" t="s">
        <v>2143</v>
      </c>
      <c r="C443" s="2" t="s">
        <v>15</v>
      </c>
      <c r="D443" s="3" t="s">
        <v>16</v>
      </c>
      <c r="E443" s="3" t="s">
        <v>17</v>
      </c>
      <c r="F443" s="3" t="s">
        <v>18</v>
      </c>
      <c r="G443" s="3" t="s">
        <v>19</v>
      </c>
      <c r="H443" s="4" t="s">
        <v>19</v>
      </c>
      <c r="I443" s="1" t="s">
        <v>2144</v>
      </c>
      <c r="J443" s="1" t="s">
        <v>2145</v>
      </c>
      <c r="K443" s="1" t="s">
        <v>2146</v>
      </c>
      <c r="L443" s="3" t="str">
        <f t="shared" si="1"/>
        <v>Outstanding</v>
      </c>
      <c r="M443" s="11" t="s">
        <v>19</v>
      </c>
    </row>
    <row r="444" spans="1:13" ht="60" customHeight="1" x14ac:dyDescent="0.35">
      <c r="A444" s="9" t="s">
        <v>2147</v>
      </c>
      <c r="B444" s="1" t="s">
        <v>2148</v>
      </c>
      <c r="C444" s="2" t="s">
        <v>15</v>
      </c>
      <c r="D444" s="3" t="s">
        <v>16</v>
      </c>
      <c r="E444" s="3" t="s">
        <v>17</v>
      </c>
      <c r="F444" s="3" t="s">
        <v>18</v>
      </c>
      <c r="G444" s="3" t="s">
        <v>19</v>
      </c>
      <c r="H444" s="4" t="s">
        <v>19</v>
      </c>
      <c r="I444" s="1" t="s">
        <v>2149</v>
      </c>
      <c r="J444" s="1" t="s">
        <v>2150</v>
      </c>
      <c r="K444" s="1" t="s">
        <v>2151</v>
      </c>
      <c r="L444" s="3" t="str">
        <f t="shared" si="1"/>
        <v>Outstanding</v>
      </c>
      <c r="M444" s="11" t="s">
        <v>19</v>
      </c>
    </row>
    <row r="445" spans="1:13" ht="60" customHeight="1" x14ac:dyDescent="0.35">
      <c r="A445" s="9" t="s">
        <v>2152</v>
      </c>
      <c r="B445" s="1" t="s">
        <v>2153</v>
      </c>
      <c r="C445" s="2" t="s">
        <v>15</v>
      </c>
      <c r="D445" s="3" t="s">
        <v>16</v>
      </c>
      <c r="E445" s="3" t="s">
        <v>17</v>
      </c>
      <c r="F445" s="3" t="s">
        <v>18</v>
      </c>
      <c r="G445" s="3" t="s">
        <v>19</v>
      </c>
      <c r="H445" s="4" t="s">
        <v>19</v>
      </c>
      <c r="I445" s="1" t="s">
        <v>2154</v>
      </c>
      <c r="J445" s="1" t="s">
        <v>2155</v>
      </c>
      <c r="K445" s="1" t="s">
        <v>2156</v>
      </c>
      <c r="L445" s="3" t="str">
        <f t="shared" si="1"/>
        <v>Outstanding</v>
      </c>
      <c r="M445" s="11" t="s">
        <v>19</v>
      </c>
    </row>
    <row r="446" spans="1:13" ht="60" customHeight="1" x14ac:dyDescent="0.35">
      <c r="A446" s="9" t="s">
        <v>2157</v>
      </c>
      <c r="B446" s="1" t="s">
        <v>2158</v>
      </c>
      <c r="C446" s="2" t="s">
        <v>15</v>
      </c>
      <c r="D446" s="3" t="s">
        <v>16</v>
      </c>
      <c r="E446" s="3" t="s">
        <v>17</v>
      </c>
      <c r="F446" s="3" t="s">
        <v>18</v>
      </c>
      <c r="G446" s="3" t="s">
        <v>19</v>
      </c>
      <c r="H446" s="4" t="s">
        <v>19</v>
      </c>
      <c r="I446" s="1" t="s">
        <v>2159</v>
      </c>
      <c r="J446" s="1" t="s">
        <v>1031</v>
      </c>
      <c r="K446" s="1" t="s">
        <v>2160</v>
      </c>
      <c r="L446" s="3" t="str">
        <f t="shared" si="1"/>
        <v>Outstanding</v>
      </c>
      <c r="M446" s="11" t="s">
        <v>19</v>
      </c>
    </row>
    <row r="447" spans="1:13" ht="60" customHeight="1" x14ac:dyDescent="0.35">
      <c r="A447" s="9" t="s">
        <v>2161</v>
      </c>
      <c r="B447" s="1" t="s">
        <v>2162</v>
      </c>
      <c r="C447" s="2" t="s">
        <v>15</v>
      </c>
      <c r="D447" s="3" t="s">
        <v>16</v>
      </c>
      <c r="E447" s="3" t="s">
        <v>17</v>
      </c>
      <c r="F447" s="3" t="s">
        <v>18</v>
      </c>
      <c r="G447" s="3" t="s">
        <v>19</v>
      </c>
      <c r="H447" s="4" t="s">
        <v>19</v>
      </c>
      <c r="I447" s="1" t="s">
        <v>2163</v>
      </c>
      <c r="J447" s="1" t="s">
        <v>1329</v>
      </c>
      <c r="K447" s="1" t="s">
        <v>2164</v>
      </c>
      <c r="L447" s="3" t="str">
        <f t="shared" si="1"/>
        <v>Outstanding</v>
      </c>
      <c r="M447" s="11" t="s">
        <v>19</v>
      </c>
    </row>
    <row r="448" spans="1:13" ht="60" customHeight="1" x14ac:dyDescent="0.35">
      <c r="A448" s="9" t="s">
        <v>2165</v>
      </c>
      <c r="B448" s="1" t="s">
        <v>2166</v>
      </c>
      <c r="C448" s="2" t="s">
        <v>15</v>
      </c>
      <c r="D448" s="3" t="s">
        <v>16</v>
      </c>
      <c r="E448" s="3" t="s">
        <v>17</v>
      </c>
      <c r="F448" s="3" t="s">
        <v>18</v>
      </c>
      <c r="G448" s="3" t="s">
        <v>19</v>
      </c>
      <c r="H448" s="4" t="s">
        <v>19</v>
      </c>
      <c r="I448" s="1" t="s">
        <v>2167</v>
      </c>
      <c r="J448" s="1" t="s">
        <v>2168</v>
      </c>
      <c r="K448" s="1" t="s">
        <v>2169</v>
      </c>
      <c r="L448" s="3" t="str">
        <f t="shared" si="1"/>
        <v>Outstanding</v>
      </c>
      <c r="M448" s="11" t="s">
        <v>19</v>
      </c>
    </row>
    <row r="449" spans="1:13" ht="60" customHeight="1" x14ac:dyDescent="0.35">
      <c r="A449" s="9" t="s">
        <v>2170</v>
      </c>
      <c r="B449" s="1" t="s">
        <v>2171</v>
      </c>
      <c r="C449" s="2" t="s">
        <v>76</v>
      </c>
      <c r="D449" s="3" t="s">
        <v>16</v>
      </c>
      <c r="E449" s="3" t="s">
        <v>17</v>
      </c>
      <c r="F449" s="3" t="s">
        <v>18</v>
      </c>
      <c r="G449" s="3" t="s">
        <v>19</v>
      </c>
      <c r="H449" s="4" t="s">
        <v>19</v>
      </c>
      <c r="I449" s="1" t="s">
        <v>2172</v>
      </c>
      <c r="J449" s="1" t="s">
        <v>2173</v>
      </c>
      <c r="K449" s="1" t="s">
        <v>2174</v>
      </c>
      <c r="L449" s="3" t="str">
        <f t="shared" si="1"/>
        <v>Outstanding</v>
      </c>
      <c r="M449" s="11" t="s">
        <v>19</v>
      </c>
    </row>
    <row r="450" spans="1:13" ht="60" customHeight="1" x14ac:dyDescent="0.35">
      <c r="A450" s="9" t="s">
        <v>2175</v>
      </c>
      <c r="B450" s="1" t="s">
        <v>2176</v>
      </c>
      <c r="C450" s="2" t="s">
        <v>15</v>
      </c>
      <c r="D450" s="3" t="s">
        <v>16</v>
      </c>
      <c r="E450" s="3" t="s">
        <v>17</v>
      </c>
      <c r="F450" s="3" t="s">
        <v>18</v>
      </c>
      <c r="G450" s="3" t="s">
        <v>19</v>
      </c>
      <c r="H450" s="4" t="s">
        <v>19</v>
      </c>
      <c r="I450" s="1" t="s">
        <v>2177</v>
      </c>
      <c r="J450" s="1" t="s">
        <v>2178</v>
      </c>
      <c r="K450" s="1" t="s">
        <v>2179</v>
      </c>
      <c r="L450" s="3" t="str">
        <f t="shared" si="1"/>
        <v>Outstanding</v>
      </c>
      <c r="M450" s="11" t="s">
        <v>19</v>
      </c>
    </row>
    <row r="451" spans="1:13" ht="60" customHeight="1" x14ac:dyDescent="0.35">
      <c r="A451" s="9" t="s">
        <v>2180</v>
      </c>
      <c r="B451" s="1" t="s">
        <v>2181</v>
      </c>
      <c r="C451" s="2" t="s">
        <v>15</v>
      </c>
      <c r="D451" s="3" t="s">
        <v>16</v>
      </c>
      <c r="E451" s="3" t="s">
        <v>17</v>
      </c>
      <c r="F451" s="3" t="s">
        <v>18</v>
      </c>
      <c r="G451" s="3" t="s">
        <v>19</v>
      </c>
      <c r="H451" s="4" t="s">
        <v>19</v>
      </c>
      <c r="I451" s="1" t="s">
        <v>2182</v>
      </c>
      <c r="J451" s="1" t="s">
        <v>2183</v>
      </c>
      <c r="K451" s="1" t="s">
        <v>2184</v>
      </c>
      <c r="L451" s="3" t="str">
        <f t="shared" si="1"/>
        <v>Outstanding</v>
      </c>
      <c r="M451" s="11" t="s">
        <v>19</v>
      </c>
    </row>
    <row r="452" spans="1:13" ht="60" customHeight="1" x14ac:dyDescent="0.35">
      <c r="A452" s="9" t="s">
        <v>2185</v>
      </c>
      <c r="B452" s="1" t="s">
        <v>2186</v>
      </c>
      <c r="C452" s="2" t="s">
        <v>15</v>
      </c>
      <c r="D452" s="3" t="s">
        <v>16</v>
      </c>
      <c r="E452" s="3" t="s">
        <v>17</v>
      </c>
      <c r="F452" s="3" t="s">
        <v>18</v>
      </c>
      <c r="G452" s="3" t="s">
        <v>19</v>
      </c>
      <c r="H452" s="4" t="s">
        <v>19</v>
      </c>
      <c r="I452" s="1" t="s">
        <v>2187</v>
      </c>
      <c r="J452" s="1" t="s">
        <v>2188</v>
      </c>
      <c r="K452" s="1" t="s">
        <v>2189</v>
      </c>
      <c r="L452" s="3" t="str">
        <f t="shared" si="1"/>
        <v>Outstanding</v>
      </c>
      <c r="M452" s="11" t="s">
        <v>19</v>
      </c>
    </row>
    <row r="453" spans="1:13" ht="60" customHeight="1" x14ac:dyDescent="0.35">
      <c r="A453" s="9" t="s">
        <v>2190</v>
      </c>
      <c r="B453" s="1" t="s">
        <v>2191</v>
      </c>
      <c r="C453" s="2" t="s">
        <v>15</v>
      </c>
      <c r="D453" s="3" t="s">
        <v>16</v>
      </c>
      <c r="E453" s="3" t="s">
        <v>17</v>
      </c>
      <c r="F453" s="3" t="s">
        <v>18</v>
      </c>
      <c r="G453" s="3" t="s">
        <v>19</v>
      </c>
      <c r="H453" s="4" t="s">
        <v>19</v>
      </c>
      <c r="I453" s="1" t="s">
        <v>2192</v>
      </c>
      <c r="J453" s="1" t="s">
        <v>2193</v>
      </c>
      <c r="K453" s="1" t="s">
        <v>2194</v>
      </c>
      <c r="L453" s="3" t="str">
        <f t="shared" si="1"/>
        <v>Outstanding</v>
      </c>
      <c r="M453" s="11" t="s">
        <v>19</v>
      </c>
    </row>
    <row r="454" spans="1:13" ht="60" customHeight="1" x14ac:dyDescent="0.35">
      <c r="A454" s="9" t="s">
        <v>2195</v>
      </c>
      <c r="B454" s="1" t="s">
        <v>2196</v>
      </c>
      <c r="C454" s="2" t="s">
        <v>15</v>
      </c>
      <c r="D454" s="3" t="s">
        <v>16</v>
      </c>
      <c r="E454" s="3" t="s">
        <v>17</v>
      </c>
      <c r="F454" s="3" t="s">
        <v>18</v>
      </c>
      <c r="G454" s="3" t="s">
        <v>19</v>
      </c>
      <c r="H454" s="4" t="s">
        <v>19</v>
      </c>
      <c r="I454" s="1" t="s">
        <v>2197</v>
      </c>
      <c r="J454" s="1" t="s">
        <v>2198</v>
      </c>
      <c r="K454" s="1" t="s">
        <v>2199</v>
      </c>
      <c r="L454" s="3" t="str">
        <f t="shared" si="1"/>
        <v>Outstanding</v>
      </c>
      <c r="M454" s="11" t="s">
        <v>19</v>
      </c>
    </row>
    <row r="455" spans="1:13" ht="60" customHeight="1" x14ac:dyDescent="0.35">
      <c r="A455" s="9" t="s">
        <v>2200</v>
      </c>
      <c r="B455" s="1" t="s">
        <v>2201</v>
      </c>
      <c r="C455" s="2" t="s">
        <v>15</v>
      </c>
      <c r="D455" s="3" t="s">
        <v>16</v>
      </c>
      <c r="E455" s="3" t="s">
        <v>17</v>
      </c>
      <c r="F455" s="3" t="s">
        <v>18</v>
      </c>
      <c r="G455" s="3" t="s">
        <v>19</v>
      </c>
      <c r="H455" s="4" t="s">
        <v>19</v>
      </c>
      <c r="I455" s="1" t="s">
        <v>2202</v>
      </c>
      <c r="J455" s="1" t="s">
        <v>2203</v>
      </c>
      <c r="K455" s="1" t="s">
        <v>2204</v>
      </c>
      <c r="L455" s="3" t="str">
        <f t="shared" si="1"/>
        <v>Outstanding</v>
      </c>
      <c r="M455" s="11" t="s">
        <v>19</v>
      </c>
    </row>
    <row r="456" spans="1:13" ht="60" customHeight="1" x14ac:dyDescent="0.35">
      <c r="A456" s="9" t="s">
        <v>2205</v>
      </c>
      <c r="B456" s="1" t="s">
        <v>2206</v>
      </c>
      <c r="C456" s="2" t="s">
        <v>15</v>
      </c>
      <c r="D456" s="3" t="s">
        <v>16</v>
      </c>
      <c r="E456" s="3" t="s">
        <v>17</v>
      </c>
      <c r="F456" s="3" t="s">
        <v>18</v>
      </c>
      <c r="G456" s="3" t="s">
        <v>19</v>
      </c>
      <c r="H456" s="4" t="s">
        <v>19</v>
      </c>
      <c r="I456" s="1" t="s">
        <v>2207</v>
      </c>
      <c r="J456" s="1" t="s">
        <v>2208</v>
      </c>
      <c r="K456" s="1" t="s">
        <v>2209</v>
      </c>
      <c r="L456" s="3" t="str">
        <f t="shared" si="1"/>
        <v>Outstanding</v>
      </c>
      <c r="M456" s="11" t="s">
        <v>19</v>
      </c>
    </row>
    <row r="457" spans="1:13" ht="60" customHeight="1" x14ac:dyDescent="0.35">
      <c r="A457" s="9" t="s">
        <v>2210</v>
      </c>
      <c r="B457" s="1" t="s">
        <v>2211</v>
      </c>
      <c r="C457" s="2" t="s">
        <v>15</v>
      </c>
      <c r="D457" s="3" t="s">
        <v>16</v>
      </c>
      <c r="E457" s="3" t="s">
        <v>17</v>
      </c>
      <c r="F457" s="3" t="s">
        <v>18</v>
      </c>
      <c r="G457" s="3" t="s">
        <v>19</v>
      </c>
      <c r="H457" s="4" t="s">
        <v>19</v>
      </c>
      <c r="I457" s="1" t="s">
        <v>2212</v>
      </c>
      <c r="J457" s="1" t="s">
        <v>2213</v>
      </c>
      <c r="K457" s="1" t="s">
        <v>2214</v>
      </c>
      <c r="L457" s="3" t="str">
        <f t="shared" si="1"/>
        <v>Outstanding</v>
      </c>
      <c r="M457" s="11" t="s">
        <v>19</v>
      </c>
    </row>
    <row r="458" spans="1:13" ht="60" customHeight="1" x14ac:dyDescent="0.35">
      <c r="A458" s="9" t="s">
        <v>2215</v>
      </c>
      <c r="B458" s="1" t="s">
        <v>2216</v>
      </c>
      <c r="C458" s="2" t="s">
        <v>15</v>
      </c>
      <c r="D458" s="3" t="s">
        <v>16</v>
      </c>
      <c r="E458" s="3" t="s">
        <v>17</v>
      </c>
      <c r="F458" s="3" t="s">
        <v>18</v>
      </c>
      <c r="G458" s="3" t="s">
        <v>19</v>
      </c>
      <c r="H458" s="4" t="s">
        <v>19</v>
      </c>
      <c r="I458" s="1" t="s">
        <v>2217</v>
      </c>
      <c r="J458" s="1" t="s">
        <v>2218</v>
      </c>
      <c r="K458" s="1" t="s">
        <v>2219</v>
      </c>
      <c r="L458" s="3" t="str">
        <f t="shared" si="1"/>
        <v>Outstanding</v>
      </c>
      <c r="M458" s="11" t="s">
        <v>19</v>
      </c>
    </row>
    <row r="459" spans="1:13" ht="60" customHeight="1" x14ac:dyDescent="0.35">
      <c r="A459" s="9" t="s">
        <v>2220</v>
      </c>
      <c r="B459" s="1" t="s">
        <v>2221</v>
      </c>
      <c r="C459" s="2" t="s">
        <v>15</v>
      </c>
      <c r="D459" s="3" t="s">
        <v>16</v>
      </c>
      <c r="E459" s="3" t="s">
        <v>17</v>
      </c>
      <c r="F459" s="3" t="s">
        <v>18</v>
      </c>
      <c r="G459" s="3" t="s">
        <v>19</v>
      </c>
      <c r="H459" s="4" t="s">
        <v>19</v>
      </c>
      <c r="I459" s="1" t="s">
        <v>2222</v>
      </c>
      <c r="J459" s="1" t="s">
        <v>2223</v>
      </c>
      <c r="K459" s="1" t="s">
        <v>2224</v>
      </c>
      <c r="L459" s="3" t="str">
        <f t="shared" si="1"/>
        <v>Outstanding</v>
      </c>
      <c r="M459" s="11" t="s">
        <v>19</v>
      </c>
    </row>
    <row r="460" spans="1:13" ht="60" customHeight="1" x14ac:dyDescent="0.35">
      <c r="A460" s="9" t="s">
        <v>2225</v>
      </c>
      <c r="B460" s="1" t="s">
        <v>2226</v>
      </c>
      <c r="C460" s="2" t="s">
        <v>15</v>
      </c>
      <c r="D460" s="3" t="s">
        <v>16</v>
      </c>
      <c r="E460" s="3" t="s">
        <v>17</v>
      </c>
      <c r="F460" s="3" t="s">
        <v>18</v>
      </c>
      <c r="G460" s="3" t="s">
        <v>19</v>
      </c>
      <c r="H460" s="4" t="s">
        <v>19</v>
      </c>
      <c r="I460" s="1" t="s">
        <v>2227</v>
      </c>
      <c r="J460" s="1" t="s">
        <v>2228</v>
      </c>
      <c r="K460" s="1" t="s">
        <v>2229</v>
      </c>
      <c r="L460" s="3" t="str">
        <f t="shared" si="1"/>
        <v>Outstanding</v>
      </c>
      <c r="M460" s="11" t="s">
        <v>19</v>
      </c>
    </row>
    <row r="461" spans="1:13" ht="60" customHeight="1" x14ac:dyDescent="0.35">
      <c r="A461" s="9" t="s">
        <v>2230</v>
      </c>
      <c r="B461" s="1" t="s">
        <v>2231</v>
      </c>
      <c r="C461" s="2" t="s">
        <v>76</v>
      </c>
      <c r="D461" s="3" t="s">
        <v>16</v>
      </c>
      <c r="E461" s="3" t="s">
        <v>17</v>
      </c>
      <c r="F461" s="3" t="s">
        <v>18</v>
      </c>
      <c r="G461" s="3" t="s">
        <v>19</v>
      </c>
      <c r="H461" s="4" t="s">
        <v>19</v>
      </c>
      <c r="I461" s="1" t="s">
        <v>2232</v>
      </c>
      <c r="J461" s="1" t="s">
        <v>2233</v>
      </c>
      <c r="K461" s="1" t="s">
        <v>2234</v>
      </c>
      <c r="L461" s="3" t="str">
        <f t="shared" si="1"/>
        <v>Outstanding</v>
      </c>
      <c r="M461" s="11" t="s">
        <v>19</v>
      </c>
    </row>
    <row r="462" spans="1:13" ht="60" customHeight="1" x14ac:dyDescent="0.35">
      <c r="A462" s="9" t="s">
        <v>2235</v>
      </c>
      <c r="B462" s="1" t="s">
        <v>2236</v>
      </c>
      <c r="C462" s="2" t="s">
        <v>76</v>
      </c>
      <c r="D462" s="3" t="s">
        <v>16</v>
      </c>
      <c r="E462" s="3" t="s">
        <v>17</v>
      </c>
      <c r="F462" s="3" t="s">
        <v>18</v>
      </c>
      <c r="G462" s="3" t="s">
        <v>19</v>
      </c>
      <c r="H462" s="4" t="s">
        <v>19</v>
      </c>
      <c r="I462" s="1" t="s">
        <v>2237</v>
      </c>
      <c r="J462" s="1" t="s">
        <v>2238</v>
      </c>
      <c r="K462" s="1" t="s">
        <v>2239</v>
      </c>
      <c r="L462" s="3" t="str">
        <f t="shared" si="1"/>
        <v>Outstanding</v>
      </c>
      <c r="M462" s="11" t="s">
        <v>19</v>
      </c>
    </row>
    <row r="463" spans="1:13" ht="60" customHeight="1" x14ac:dyDescent="0.35">
      <c r="A463" s="9" t="s">
        <v>2240</v>
      </c>
      <c r="B463" s="1" t="s">
        <v>2241</v>
      </c>
      <c r="C463" s="2" t="s">
        <v>76</v>
      </c>
      <c r="D463" s="3" t="s">
        <v>16</v>
      </c>
      <c r="E463" s="3" t="s">
        <v>17</v>
      </c>
      <c r="F463" s="3" t="s">
        <v>18</v>
      </c>
      <c r="G463" s="3" t="s">
        <v>19</v>
      </c>
      <c r="H463" s="4" t="s">
        <v>19</v>
      </c>
      <c r="I463" s="1" t="s">
        <v>2242</v>
      </c>
      <c r="J463" s="1" t="s">
        <v>2243</v>
      </c>
      <c r="K463" s="1" t="s">
        <v>2244</v>
      </c>
      <c r="L463" s="3" t="str">
        <f t="shared" si="1"/>
        <v>Outstanding</v>
      </c>
      <c r="M463" s="11" t="s">
        <v>19</v>
      </c>
    </row>
    <row r="464" spans="1:13" ht="60" customHeight="1" x14ac:dyDescent="0.35">
      <c r="A464" s="9" t="s">
        <v>2245</v>
      </c>
      <c r="B464" s="1" t="s">
        <v>2246</v>
      </c>
      <c r="C464" s="2" t="s">
        <v>15</v>
      </c>
      <c r="D464" s="3" t="s">
        <v>16</v>
      </c>
      <c r="E464" s="3" t="s">
        <v>17</v>
      </c>
      <c r="F464" s="3" t="s">
        <v>18</v>
      </c>
      <c r="G464" s="3" t="s">
        <v>19</v>
      </c>
      <c r="H464" s="4" t="s">
        <v>19</v>
      </c>
      <c r="I464" s="1" t="s">
        <v>2247</v>
      </c>
      <c r="J464" s="1" t="s">
        <v>2248</v>
      </c>
      <c r="K464" s="1" t="s">
        <v>2249</v>
      </c>
      <c r="L464" s="3" t="str">
        <f t="shared" si="1"/>
        <v>Outstanding</v>
      </c>
      <c r="M464" s="11" t="s">
        <v>19</v>
      </c>
    </row>
    <row r="465" spans="1:13" ht="60" customHeight="1" x14ac:dyDescent="0.35">
      <c r="A465" s="9" t="s">
        <v>2250</v>
      </c>
      <c r="B465" s="1" t="s">
        <v>2251</v>
      </c>
      <c r="C465" s="2" t="s">
        <v>15</v>
      </c>
      <c r="D465" s="3" t="s">
        <v>16</v>
      </c>
      <c r="E465" s="3" t="s">
        <v>17</v>
      </c>
      <c r="F465" s="3" t="s">
        <v>18</v>
      </c>
      <c r="G465" s="3" t="s">
        <v>19</v>
      </c>
      <c r="H465" s="4" t="s">
        <v>19</v>
      </c>
      <c r="I465" s="1" t="s">
        <v>2252</v>
      </c>
      <c r="J465" s="1" t="s">
        <v>2253</v>
      </c>
      <c r="K465" s="1" t="s">
        <v>2254</v>
      </c>
      <c r="L465" s="3" t="str">
        <f t="shared" si="1"/>
        <v>Outstanding</v>
      </c>
      <c r="M465" s="11" t="s">
        <v>19</v>
      </c>
    </row>
    <row r="466" spans="1:13" ht="60" customHeight="1" x14ac:dyDescent="0.35">
      <c r="A466" s="9" t="s">
        <v>2255</v>
      </c>
      <c r="B466" s="1" t="s">
        <v>2256</v>
      </c>
      <c r="C466" s="2" t="s">
        <v>15</v>
      </c>
      <c r="D466" s="3" t="s">
        <v>16</v>
      </c>
      <c r="E466" s="3" t="s">
        <v>17</v>
      </c>
      <c r="F466" s="3" t="s">
        <v>18</v>
      </c>
      <c r="G466" s="3" t="s">
        <v>19</v>
      </c>
      <c r="H466" s="4" t="s">
        <v>19</v>
      </c>
      <c r="I466" s="1" t="s">
        <v>2257</v>
      </c>
      <c r="J466" s="1" t="s">
        <v>2258</v>
      </c>
      <c r="K466" s="1" t="s">
        <v>2259</v>
      </c>
      <c r="L466" s="3" t="str">
        <f t="shared" si="1"/>
        <v>Outstanding</v>
      </c>
      <c r="M466" s="11" t="s">
        <v>19</v>
      </c>
    </row>
    <row r="467" spans="1:13" ht="60" customHeight="1" x14ac:dyDescent="0.35">
      <c r="A467" s="9" t="s">
        <v>2260</v>
      </c>
      <c r="B467" s="1" t="s">
        <v>2261</v>
      </c>
      <c r="C467" s="2" t="s">
        <v>15</v>
      </c>
      <c r="D467" s="3" t="s">
        <v>16</v>
      </c>
      <c r="E467" s="3" t="s">
        <v>17</v>
      </c>
      <c r="F467" s="3" t="s">
        <v>18</v>
      </c>
      <c r="G467" s="3" t="s">
        <v>19</v>
      </c>
      <c r="H467" s="4" t="s">
        <v>19</v>
      </c>
      <c r="I467" s="1" t="s">
        <v>2262</v>
      </c>
      <c r="J467" s="1" t="s">
        <v>2263</v>
      </c>
      <c r="K467" s="1" t="s">
        <v>2264</v>
      </c>
      <c r="L467" s="3" t="str">
        <f t="shared" si="1"/>
        <v>Outstanding</v>
      </c>
      <c r="M467" s="11" t="s">
        <v>19</v>
      </c>
    </row>
    <row r="468" spans="1:13" ht="60" customHeight="1" x14ac:dyDescent="0.35">
      <c r="A468" s="9" t="s">
        <v>2265</v>
      </c>
      <c r="B468" s="1" t="s">
        <v>2266</v>
      </c>
      <c r="C468" s="2" t="s">
        <v>15</v>
      </c>
      <c r="D468" s="3" t="s">
        <v>16</v>
      </c>
      <c r="E468" s="3" t="s">
        <v>17</v>
      </c>
      <c r="F468" s="3" t="s">
        <v>18</v>
      </c>
      <c r="G468" s="3" t="s">
        <v>19</v>
      </c>
      <c r="H468" s="4" t="s">
        <v>19</v>
      </c>
      <c r="I468" s="1" t="s">
        <v>2267</v>
      </c>
      <c r="J468" s="1" t="s">
        <v>2268</v>
      </c>
      <c r="K468" s="1" t="s">
        <v>2269</v>
      </c>
      <c r="L468" s="3" t="str">
        <f t="shared" si="1"/>
        <v>Outstanding</v>
      </c>
      <c r="M468" s="11" t="s">
        <v>19</v>
      </c>
    </row>
    <row r="469" spans="1:13" ht="60" customHeight="1" x14ac:dyDescent="0.35">
      <c r="A469" s="9" t="s">
        <v>2270</v>
      </c>
      <c r="B469" s="1" t="s">
        <v>2271</v>
      </c>
      <c r="C469" s="2" t="s">
        <v>15</v>
      </c>
      <c r="D469" s="3" t="s">
        <v>16</v>
      </c>
      <c r="E469" s="3" t="s">
        <v>17</v>
      </c>
      <c r="F469" s="3" t="s">
        <v>18</v>
      </c>
      <c r="G469" s="3" t="s">
        <v>19</v>
      </c>
      <c r="H469" s="4" t="s">
        <v>19</v>
      </c>
      <c r="I469" s="1" t="s">
        <v>2272</v>
      </c>
      <c r="J469" s="1" t="s">
        <v>2273</v>
      </c>
      <c r="K469" s="1" t="s">
        <v>2274</v>
      </c>
      <c r="L469" s="3" t="str">
        <f t="shared" si="1"/>
        <v>Outstanding</v>
      </c>
      <c r="M469" s="11" t="s">
        <v>19</v>
      </c>
    </row>
    <row r="470" spans="1:13" ht="60" customHeight="1" x14ac:dyDescent="0.35">
      <c r="A470" s="9" t="s">
        <v>2275</v>
      </c>
      <c r="B470" s="1" t="s">
        <v>2276</v>
      </c>
      <c r="C470" s="2" t="s">
        <v>15</v>
      </c>
      <c r="D470" s="3" t="s">
        <v>16</v>
      </c>
      <c r="E470" s="3" t="s">
        <v>17</v>
      </c>
      <c r="F470" s="3" t="s">
        <v>18</v>
      </c>
      <c r="G470" s="3" t="s">
        <v>19</v>
      </c>
      <c r="H470" s="4" t="s">
        <v>19</v>
      </c>
      <c r="I470" s="1" t="s">
        <v>2277</v>
      </c>
      <c r="J470" s="1" t="s">
        <v>2278</v>
      </c>
      <c r="K470" s="1" t="s">
        <v>2279</v>
      </c>
      <c r="L470" s="3" t="str">
        <f t="shared" si="1"/>
        <v>Outstanding</v>
      </c>
      <c r="M470" s="11" t="s">
        <v>19</v>
      </c>
    </row>
    <row r="471" spans="1:13" ht="60" customHeight="1" x14ac:dyDescent="0.35">
      <c r="A471" s="9" t="s">
        <v>2280</v>
      </c>
      <c r="B471" s="1" t="s">
        <v>2281</v>
      </c>
      <c r="C471" s="2" t="s">
        <v>15</v>
      </c>
      <c r="D471" s="3" t="s">
        <v>16</v>
      </c>
      <c r="E471" s="3" t="s">
        <v>17</v>
      </c>
      <c r="F471" s="3" t="s">
        <v>18</v>
      </c>
      <c r="G471" s="3" t="s">
        <v>19</v>
      </c>
      <c r="H471" s="4" t="s">
        <v>19</v>
      </c>
      <c r="I471" s="1" t="s">
        <v>2282</v>
      </c>
      <c r="J471" s="1" t="s">
        <v>2283</v>
      </c>
      <c r="K471" s="1" t="s">
        <v>2284</v>
      </c>
      <c r="L471" s="3" t="str">
        <f t="shared" si="1"/>
        <v>Outstanding</v>
      </c>
      <c r="M471" s="11" t="s">
        <v>19</v>
      </c>
    </row>
    <row r="472" spans="1:13" ht="60" customHeight="1" x14ac:dyDescent="0.35">
      <c r="A472" s="9" t="s">
        <v>2285</v>
      </c>
      <c r="B472" s="1" t="s">
        <v>2286</v>
      </c>
      <c r="C472" s="2" t="s">
        <v>15</v>
      </c>
      <c r="D472" s="3" t="s">
        <v>16</v>
      </c>
      <c r="E472" s="3" t="s">
        <v>17</v>
      </c>
      <c r="F472" s="3" t="s">
        <v>18</v>
      </c>
      <c r="G472" s="3" t="s">
        <v>19</v>
      </c>
      <c r="H472" s="4" t="s">
        <v>19</v>
      </c>
      <c r="I472" s="1" t="s">
        <v>2287</v>
      </c>
      <c r="J472" s="1" t="s">
        <v>2288</v>
      </c>
      <c r="K472" s="1" t="s">
        <v>2289</v>
      </c>
      <c r="L472" s="3" t="str">
        <f t="shared" si="1"/>
        <v>Outstanding</v>
      </c>
      <c r="M472" s="11" t="s">
        <v>19</v>
      </c>
    </row>
    <row r="473" spans="1:13" ht="60" customHeight="1" x14ac:dyDescent="0.35">
      <c r="A473" s="9" t="s">
        <v>2290</v>
      </c>
      <c r="B473" s="1" t="s">
        <v>2291</v>
      </c>
      <c r="C473" s="2" t="s">
        <v>15</v>
      </c>
      <c r="D473" s="3" t="s">
        <v>16</v>
      </c>
      <c r="E473" s="3" t="s">
        <v>17</v>
      </c>
      <c r="F473" s="3" t="s">
        <v>18</v>
      </c>
      <c r="G473" s="3" t="s">
        <v>19</v>
      </c>
      <c r="H473" s="4" t="s">
        <v>19</v>
      </c>
      <c r="I473" s="1" t="s">
        <v>2292</v>
      </c>
      <c r="J473" s="1" t="s">
        <v>2293</v>
      </c>
      <c r="K473" s="1" t="s">
        <v>2294</v>
      </c>
      <c r="L473" s="3" t="str">
        <f t="shared" si="1"/>
        <v>Outstanding</v>
      </c>
      <c r="M473" s="11" t="s">
        <v>19</v>
      </c>
    </row>
    <row r="474" spans="1:13" ht="60" customHeight="1" x14ac:dyDescent="0.35">
      <c r="A474" s="9" t="s">
        <v>2295</v>
      </c>
      <c r="B474" s="1" t="s">
        <v>2296</v>
      </c>
      <c r="C474" s="2" t="s">
        <v>15</v>
      </c>
      <c r="D474" s="3" t="s">
        <v>16</v>
      </c>
      <c r="E474" s="3" t="s">
        <v>17</v>
      </c>
      <c r="F474" s="3" t="s">
        <v>18</v>
      </c>
      <c r="G474" s="3" t="s">
        <v>19</v>
      </c>
      <c r="H474" s="4" t="s">
        <v>19</v>
      </c>
      <c r="I474" s="1" t="s">
        <v>2297</v>
      </c>
      <c r="J474" s="1" t="s">
        <v>2298</v>
      </c>
      <c r="K474" s="1" t="s">
        <v>2299</v>
      </c>
      <c r="L474" s="3" t="str">
        <f t="shared" si="1"/>
        <v>Outstanding</v>
      </c>
      <c r="M474" s="11" t="s">
        <v>19</v>
      </c>
    </row>
    <row r="475" spans="1:13" ht="60" customHeight="1" x14ac:dyDescent="0.35">
      <c r="A475" s="9" t="s">
        <v>2300</v>
      </c>
      <c r="B475" s="1" t="s">
        <v>2301</v>
      </c>
      <c r="C475" s="2" t="s">
        <v>15</v>
      </c>
      <c r="D475" s="3" t="s">
        <v>16</v>
      </c>
      <c r="E475" s="3" t="s">
        <v>17</v>
      </c>
      <c r="F475" s="3" t="s">
        <v>18</v>
      </c>
      <c r="G475" s="3" t="s">
        <v>19</v>
      </c>
      <c r="H475" s="4" t="s">
        <v>19</v>
      </c>
      <c r="I475" s="1" t="s">
        <v>2302</v>
      </c>
      <c r="J475" s="1" t="s">
        <v>2303</v>
      </c>
      <c r="K475" s="1" t="s">
        <v>2304</v>
      </c>
      <c r="L475" s="3" t="str">
        <f t="shared" si="1"/>
        <v>Outstanding</v>
      </c>
      <c r="M475" s="11" t="s">
        <v>19</v>
      </c>
    </row>
    <row r="476" spans="1:13" ht="60" customHeight="1" x14ac:dyDescent="0.35">
      <c r="A476" s="9" t="s">
        <v>2305</v>
      </c>
      <c r="B476" s="1" t="s">
        <v>2306</v>
      </c>
      <c r="C476" s="2" t="s">
        <v>15</v>
      </c>
      <c r="D476" s="3" t="s">
        <v>16</v>
      </c>
      <c r="E476" s="3" t="s">
        <v>17</v>
      </c>
      <c r="F476" s="3" t="s">
        <v>18</v>
      </c>
      <c r="G476" s="3" t="s">
        <v>19</v>
      </c>
      <c r="H476" s="4" t="s">
        <v>19</v>
      </c>
      <c r="I476" s="1" t="s">
        <v>2307</v>
      </c>
      <c r="J476" s="1" t="s">
        <v>2308</v>
      </c>
      <c r="K476" s="1" t="s">
        <v>2309</v>
      </c>
      <c r="L476" s="3" t="str">
        <f t="shared" si="1"/>
        <v>Outstanding</v>
      </c>
      <c r="M476" s="11" t="s">
        <v>19</v>
      </c>
    </row>
    <row r="477" spans="1:13" ht="60" customHeight="1" x14ac:dyDescent="0.35">
      <c r="A477" s="9" t="s">
        <v>2310</v>
      </c>
      <c r="B477" s="1" t="s">
        <v>2311</v>
      </c>
      <c r="C477" s="2" t="s">
        <v>15</v>
      </c>
      <c r="D477" s="3" t="s">
        <v>16</v>
      </c>
      <c r="E477" s="3" t="s">
        <v>17</v>
      </c>
      <c r="F477" s="3" t="s">
        <v>18</v>
      </c>
      <c r="G477" s="3" t="s">
        <v>19</v>
      </c>
      <c r="H477" s="4" t="s">
        <v>19</v>
      </c>
      <c r="I477" s="1" t="s">
        <v>2312</v>
      </c>
      <c r="J477" s="1" t="s">
        <v>2313</v>
      </c>
      <c r="K477" s="1" t="s">
        <v>2314</v>
      </c>
      <c r="L477" s="3" t="str">
        <f t="shared" si="1"/>
        <v>Outstanding</v>
      </c>
      <c r="M477" s="11" t="s">
        <v>19</v>
      </c>
    </row>
    <row r="478" spans="1:13" ht="60" customHeight="1" x14ac:dyDescent="0.35">
      <c r="A478" s="9" t="s">
        <v>2315</v>
      </c>
      <c r="B478" s="1" t="s">
        <v>2316</v>
      </c>
      <c r="C478" s="2" t="s">
        <v>15</v>
      </c>
      <c r="D478" s="3" t="s">
        <v>16</v>
      </c>
      <c r="E478" s="3" t="s">
        <v>17</v>
      </c>
      <c r="F478" s="3" t="s">
        <v>18</v>
      </c>
      <c r="G478" s="3" t="s">
        <v>19</v>
      </c>
      <c r="H478" s="4" t="s">
        <v>19</v>
      </c>
      <c r="I478" s="1" t="s">
        <v>2317</v>
      </c>
      <c r="J478" s="1" t="s">
        <v>2318</v>
      </c>
      <c r="K478" s="1" t="s">
        <v>2319</v>
      </c>
      <c r="L478" s="3" t="str">
        <f t="shared" si="1"/>
        <v>Outstanding</v>
      </c>
      <c r="M478" s="11" t="s">
        <v>19</v>
      </c>
    </row>
    <row r="479" spans="1:13" ht="60" customHeight="1" x14ac:dyDescent="0.35">
      <c r="A479" s="9" t="s">
        <v>2320</v>
      </c>
      <c r="B479" s="1" t="s">
        <v>2321</v>
      </c>
      <c r="C479" s="2" t="s">
        <v>15</v>
      </c>
      <c r="D479" s="3" t="s">
        <v>16</v>
      </c>
      <c r="E479" s="3" t="s">
        <v>17</v>
      </c>
      <c r="F479" s="3" t="s">
        <v>18</v>
      </c>
      <c r="G479" s="3" t="s">
        <v>19</v>
      </c>
      <c r="H479" s="4" t="s">
        <v>19</v>
      </c>
      <c r="I479" s="1" t="s">
        <v>2322</v>
      </c>
      <c r="J479" s="1" t="s">
        <v>2323</v>
      </c>
      <c r="K479" s="1" t="s">
        <v>2324</v>
      </c>
      <c r="L479" s="3" t="str">
        <f t="shared" si="1"/>
        <v>Outstanding</v>
      </c>
      <c r="M479" s="11" t="s">
        <v>19</v>
      </c>
    </row>
    <row r="480" spans="1:13" ht="60" customHeight="1" x14ac:dyDescent="0.35">
      <c r="A480" s="9" t="s">
        <v>2325</v>
      </c>
      <c r="B480" s="1" t="s">
        <v>2326</v>
      </c>
      <c r="C480" s="2" t="s">
        <v>15</v>
      </c>
      <c r="D480" s="3" t="s">
        <v>16</v>
      </c>
      <c r="E480" s="3" t="s">
        <v>17</v>
      </c>
      <c r="F480" s="3" t="s">
        <v>18</v>
      </c>
      <c r="G480" s="3" t="s">
        <v>19</v>
      </c>
      <c r="H480" s="4" t="s">
        <v>19</v>
      </c>
      <c r="I480" s="1" t="s">
        <v>2327</v>
      </c>
      <c r="J480" s="1" t="s">
        <v>2318</v>
      </c>
      <c r="K480" s="1" t="s">
        <v>2328</v>
      </c>
      <c r="L480" s="3" t="str">
        <f t="shared" si="1"/>
        <v>Outstanding</v>
      </c>
      <c r="M480" s="11" t="s">
        <v>19</v>
      </c>
    </row>
    <row r="481" spans="1:13" ht="60" customHeight="1" x14ac:dyDescent="0.35">
      <c r="A481" s="9" t="s">
        <v>2329</v>
      </c>
      <c r="B481" s="1" t="s">
        <v>2330</v>
      </c>
      <c r="C481" s="2" t="s">
        <v>15</v>
      </c>
      <c r="D481" s="3" t="s">
        <v>16</v>
      </c>
      <c r="E481" s="3" t="s">
        <v>17</v>
      </c>
      <c r="F481" s="3" t="s">
        <v>18</v>
      </c>
      <c r="G481" s="3" t="s">
        <v>19</v>
      </c>
      <c r="H481" s="4" t="s">
        <v>19</v>
      </c>
      <c r="I481" s="1" t="s">
        <v>2331</v>
      </c>
      <c r="J481" s="1" t="s">
        <v>2332</v>
      </c>
      <c r="K481" s="1" t="s">
        <v>2333</v>
      </c>
      <c r="L481" s="3" t="str">
        <f t="shared" si="1"/>
        <v>Outstanding</v>
      </c>
      <c r="M481" s="11" t="s">
        <v>19</v>
      </c>
    </row>
    <row r="482" spans="1:13" ht="60" customHeight="1" x14ac:dyDescent="0.35">
      <c r="A482" s="9" t="s">
        <v>2334</v>
      </c>
      <c r="B482" s="1" t="s">
        <v>2335</v>
      </c>
      <c r="C482" s="2" t="s">
        <v>15</v>
      </c>
      <c r="D482" s="3" t="s">
        <v>16</v>
      </c>
      <c r="E482" s="3" t="s">
        <v>17</v>
      </c>
      <c r="F482" s="3" t="s">
        <v>18</v>
      </c>
      <c r="G482" s="3" t="s">
        <v>19</v>
      </c>
      <c r="H482" s="4" t="s">
        <v>19</v>
      </c>
      <c r="I482" s="1" t="s">
        <v>2336</v>
      </c>
      <c r="J482" s="1" t="s">
        <v>2332</v>
      </c>
      <c r="K482" s="1" t="s">
        <v>2337</v>
      </c>
      <c r="L482" s="3" t="str">
        <f t="shared" si="1"/>
        <v>Outstanding</v>
      </c>
      <c r="M482" s="11" t="s">
        <v>19</v>
      </c>
    </row>
    <row r="483" spans="1:13" ht="60" customHeight="1" x14ac:dyDescent="0.35">
      <c r="A483" s="9" t="s">
        <v>2338</v>
      </c>
      <c r="B483" s="1" t="s">
        <v>2339</v>
      </c>
      <c r="C483" s="2" t="s">
        <v>15</v>
      </c>
      <c r="D483" s="3" t="s">
        <v>16</v>
      </c>
      <c r="E483" s="3" t="s">
        <v>17</v>
      </c>
      <c r="F483" s="3" t="s">
        <v>18</v>
      </c>
      <c r="G483" s="3" t="s">
        <v>19</v>
      </c>
      <c r="H483" s="4" t="s">
        <v>19</v>
      </c>
      <c r="I483" s="1" t="s">
        <v>2340</v>
      </c>
      <c r="J483" s="1" t="s">
        <v>2332</v>
      </c>
      <c r="K483" s="1" t="s">
        <v>2341</v>
      </c>
      <c r="L483" s="3" t="str">
        <f t="shared" si="1"/>
        <v>Outstanding</v>
      </c>
      <c r="M483" s="11" t="s">
        <v>19</v>
      </c>
    </row>
    <row r="484" spans="1:13" ht="60" customHeight="1" x14ac:dyDescent="0.35">
      <c r="A484" s="9" t="s">
        <v>2342</v>
      </c>
      <c r="B484" s="1" t="s">
        <v>2343</v>
      </c>
      <c r="C484" s="2" t="s">
        <v>15</v>
      </c>
      <c r="D484" s="3" t="s">
        <v>16</v>
      </c>
      <c r="E484" s="3" t="s">
        <v>17</v>
      </c>
      <c r="F484" s="3" t="s">
        <v>18</v>
      </c>
      <c r="G484" s="3" t="s">
        <v>19</v>
      </c>
      <c r="H484" s="4" t="s">
        <v>19</v>
      </c>
      <c r="I484" s="1" t="s">
        <v>2344</v>
      </c>
      <c r="J484" s="1" t="s">
        <v>2332</v>
      </c>
      <c r="K484" s="1" t="s">
        <v>2345</v>
      </c>
      <c r="L484" s="3" t="str">
        <f t="shared" si="1"/>
        <v>Outstanding</v>
      </c>
      <c r="M484" s="11" t="s">
        <v>19</v>
      </c>
    </row>
    <row r="485" spans="1:13" ht="60" customHeight="1" x14ac:dyDescent="0.35">
      <c r="A485" s="9" t="s">
        <v>2346</v>
      </c>
      <c r="B485" s="1" t="s">
        <v>2347</v>
      </c>
      <c r="C485" s="2" t="s">
        <v>15</v>
      </c>
      <c r="D485" s="3" t="s">
        <v>16</v>
      </c>
      <c r="E485" s="3" t="s">
        <v>17</v>
      </c>
      <c r="F485" s="3" t="s">
        <v>18</v>
      </c>
      <c r="G485" s="3" t="s">
        <v>19</v>
      </c>
      <c r="H485" s="4" t="s">
        <v>19</v>
      </c>
      <c r="I485" s="1" t="s">
        <v>2348</v>
      </c>
      <c r="J485" s="1" t="s">
        <v>2332</v>
      </c>
      <c r="K485" s="1" t="s">
        <v>2349</v>
      </c>
      <c r="L485" s="3" t="str">
        <f t="shared" si="1"/>
        <v>Outstanding</v>
      </c>
      <c r="M485" s="11" t="s">
        <v>19</v>
      </c>
    </row>
    <row r="486" spans="1:13" ht="60" customHeight="1" x14ac:dyDescent="0.35">
      <c r="A486" s="9" t="s">
        <v>2350</v>
      </c>
      <c r="B486" s="1" t="s">
        <v>2351</v>
      </c>
      <c r="C486" s="2" t="s">
        <v>15</v>
      </c>
      <c r="D486" s="3" t="s">
        <v>16</v>
      </c>
      <c r="E486" s="3" t="s">
        <v>17</v>
      </c>
      <c r="F486" s="3" t="s">
        <v>18</v>
      </c>
      <c r="G486" s="3" t="s">
        <v>19</v>
      </c>
      <c r="H486" s="4" t="s">
        <v>19</v>
      </c>
      <c r="I486" s="1" t="s">
        <v>2352</v>
      </c>
      <c r="J486" s="1" t="s">
        <v>2353</v>
      </c>
      <c r="K486" s="1" t="s">
        <v>2354</v>
      </c>
      <c r="L486" s="3" t="str">
        <f t="shared" si="1"/>
        <v>Outstanding</v>
      </c>
      <c r="M486" s="11" t="s">
        <v>19</v>
      </c>
    </row>
    <row r="487" spans="1:13" ht="60" customHeight="1" x14ac:dyDescent="0.35">
      <c r="A487" s="9" t="s">
        <v>2355</v>
      </c>
      <c r="B487" s="1" t="s">
        <v>2356</v>
      </c>
      <c r="C487" s="2" t="s">
        <v>15</v>
      </c>
      <c r="D487" s="3" t="s">
        <v>16</v>
      </c>
      <c r="E487" s="3" t="s">
        <v>17</v>
      </c>
      <c r="F487" s="3" t="s">
        <v>18</v>
      </c>
      <c r="G487" s="3" t="s">
        <v>19</v>
      </c>
      <c r="H487" s="4" t="s">
        <v>19</v>
      </c>
      <c r="I487" s="1" t="s">
        <v>2357</v>
      </c>
      <c r="J487" s="1" t="s">
        <v>2332</v>
      </c>
      <c r="K487" s="1" t="s">
        <v>2358</v>
      </c>
      <c r="L487" s="3" t="str">
        <f t="shared" si="1"/>
        <v>Outstanding</v>
      </c>
      <c r="M487" s="11" t="s">
        <v>19</v>
      </c>
    </row>
    <row r="488" spans="1:13" ht="60" customHeight="1" x14ac:dyDescent="0.35">
      <c r="A488" s="9" t="s">
        <v>2359</v>
      </c>
      <c r="B488" s="1" t="s">
        <v>2360</v>
      </c>
      <c r="C488" s="2" t="s">
        <v>15</v>
      </c>
      <c r="D488" s="3" t="s">
        <v>16</v>
      </c>
      <c r="E488" s="3" t="s">
        <v>17</v>
      </c>
      <c r="F488" s="3" t="s">
        <v>18</v>
      </c>
      <c r="G488" s="3" t="s">
        <v>19</v>
      </c>
      <c r="H488" s="4" t="s">
        <v>19</v>
      </c>
      <c r="I488" s="1" t="s">
        <v>2361</v>
      </c>
      <c r="J488" s="1" t="s">
        <v>2332</v>
      </c>
      <c r="K488" s="1" t="s">
        <v>2362</v>
      </c>
      <c r="L488" s="3" t="str">
        <f t="shared" si="1"/>
        <v>Outstanding</v>
      </c>
      <c r="M488" s="11" t="s">
        <v>19</v>
      </c>
    </row>
    <row r="489" spans="1:13" ht="60" customHeight="1" x14ac:dyDescent="0.35">
      <c r="A489" s="9" t="s">
        <v>2363</v>
      </c>
      <c r="B489" s="1" t="s">
        <v>2364</v>
      </c>
      <c r="C489" s="2" t="s">
        <v>15</v>
      </c>
      <c r="D489" s="3" t="s">
        <v>16</v>
      </c>
      <c r="E489" s="3" t="s">
        <v>17</v>
      </c>
      <c r="F489" s="3" t="s">
        <v>18</v>
      </c>
      <c r="G489" s="3" t="s">
        <v>19</v>
      </c>
      <c r="H489" s="4" t="s">
        <v>19</v>
      </c>
      <c r="I489" s="1" t="s">
        <v>2365</v>
      </c>
      <c r="J489" s="1" t="s">
        <v>2366</v>
      </c>
      <c r="K489" s="1" t="s">
        <v>2367</v>
      </c>
      <c r="L489" s="3" t="str">
        <f t="shared" si="1"/>
        <v>Outstanding</v>
      </c>
      <c r="M489" s="11" t="s">
        <v>19</v>
      </c>
    </row>
    <row r="490" spans="1:13" ht="60" customHeight="1" x14ac:dyDescent="0.35">
      <c r="A490" s="9" t="s">
        <v>2368</v>
      </c>
      <c r="B490" s="1" t="s">
        <v>2369</v>
      </c>
      <c r="C490" s="2" t="s">
        <v>15</v>
      </c>
      <c r="D490" s="3" t="s">
        <v>16</v>
      </c>
      <c r="E490" s="3" t="s">
        <v>17</v>
      </c>
      <c r="F490" s="3" t="s">
        <v>18</v>
      </c>
      <c r="G490" s="3" t="s">
        <v>19</v>
      </c>
      <c r="H490" s="4" t="s">
        <v>19</v>
      </c>
      <c r="I490" s="1" t="s">
        <v>2370</v>
      </c>
      <c r="J490" s="1" t="s">
        <v>2332</v>
      </c>
      <c r="K490" s="1" t="s">
        <v>2371</v>
      </c>
      <c r="L490" s="3" t="str">
        <f t="shared" si="1"/>
        <v>Outstanding</v>
      </c>
      <c r="M490" s="11" t="s">
        <v>19</v>
      </c>
    </row>
    <row r="491" spans="1:13" ht="60" customHeight="1" x14ac:dyDescent="0.35">
      <c r="A491" s="9" t="s">
        <v>2372</v>
      </c>
      <c r="B491" s="1" t="s">
        <v>2373</v>
      </c>
      <c r="C491" s="2" t="s">
        <v>15</v>
      </c>
      <c r="D491" s="3" t="s">
        <v>16</v>
      </c>
      <c r="E491" s="3" t="s">
        <v>17</v>
      </c>
      <c r="F491" s="3" t="s">
        <v>18</v>
      </c>
      <c r="G491" s="3" t="s">
        <v>19</v>
      </c>
      <c r="H491" s="4" t="s">
        <v>19</v>
      </c>
      <c r="I491" s="1" t="s">
        <v>2374</v>
      </c>
      <c r="J491" s="1" t="s">
        <v>2332</v>
      </c>
      <c r="K491" s="1" t="s">
        <v>2375</v>
      </c>
      <c r="L491" s="3" t="str">
        <f t="shared" si="1"/>
        <v>Outstanding</v>
      </c>
      <c r="M491" s="11" t="s">
        <v>19</v>
      </c>
    </row>
    <row r="492" spans="1:13" ht="60" customHeight="1" x14ac:dyDescent="0.35">
      <c r="A492" s="9" t="s">
        <v>2376</v>
      </c>
      <c r="B492" s="1" t="s">
        <v>2377</v>
      </c>
      <c r="C492" s="2" t="s">
        <v>15</v>
      </c>
      <c r="D492" s="3" t="s">
        <v>16</v>
      </c>
      <c r="E492" s="3" t="s">
        <v>17</v>
      </c>
      <c r="F492" s="3" t="s">
        <v>18</v>
      </c>
      <c r="G492" s="3" t="s">
        <v>19</v>
      </c>
      <c r="H492" s="4" t="s">
        <v>19</v>
      </c>
      <c r="I492" s="1" t="s">
        <v>2378</v>
      </c>
      <c r="J492" s="1" t="s">
        <v>2332</v>
      </c>
      <c r="K492" s="1" t="s">
        <v>2379</v>
      </c>
      <c r="L492" s="3" t="str">
        <f t="shared" si="1"/>
        <v>Outstanding</v>
      </c>
      <c r="M492" s="11" t="s">
        <v>19</v>
      </c>
    </row>
    <row r="493" spans="1:13" ht="60" customHeight="1" x14ac:dyDescent="0.35">
      <c r="A493" s="9" t="s">
        <v>2380</v>
      </c>
      <c r="B493" s="1" t="s">
        <v>2381</v>
      </c>
      <c r="C493" s="2" t="s">
        <v>15</v>
      </c>
      <c r="D493" s="3" t="s">
        <v>16</v>
      </c>
      <c r="E493" s="3" t="s">
        <v>17</v>
      </c>
      <c r="F493" s="3" t="s">
        <v>18</v>
      </c>
      <c r="G493" s="3" t="s">
        <v>19</v>
      </c>
      <c r="H493" s="4" t="s">
        <v>19</v>
      </c>
      <c r="I493" s="1" t="s">
        <v>2382</v>
      </c>
      <c r="J493" s="1" t="s">
        <v>2332</v>
      </c>
      <c r="K493" s="1" t="s">
        <v>2383</v>
      </c>
      <c r="L493" s="3" t="str">
        <f t="shared" si="1"/>
        <v>Outstanding</v>
      </c>
      <c r="M493" s="11" t="s">
        <v>19</v>
      </c>
    </row>
    <row r="494" spans="1:13" ht="60" customHeight="1" x14ac:dyDescent="0.35">
      <c r="A494" s="9" t="s">
        <v>2384</v>
      </c>
      <c r="B494" s="1" t="s">
        <v>2385</v>
      </c>
      <c r="C494" s="2" t="s">
        <v>15</v>
      </c>
      <c r="D494" s="3" t="s">
        <v>16</v>
      </c>
      <c r="E494" s="3" t="s">
        <v>17</v>
      </c>
      <c r="F494" s="3" t="s">
        <v>18</v>
      </c>
      <c r="G494" s="3" t="s">
        <v>19</v>
      </c>
      <c r="H494" s="4" t="s">
        <v>19</v>
      </c>
      <c r="I494" s="1" t="s">
        <v>2386</v>
      </c>
      <c r="J494" s="1" t="s">
        <v>2332</v>
      </c>
      <c r="K494" s="1" t="s">
        <v>2387</v>
      </c>
      <c r="L494" s="3" t="str">
        <f t="shared" si="1"/>
        <v>Outstanding</v>
      </c>
      <c r="M494" s="11" t="s">
        <v>19</v>
      </c>
    </row>
    <row r="495" spans="1:13" ht="60" customHeight="1" x14ac:dyDescent="0.35">
      <c r="A495" s="9" t="s">
        <v>2388</v>
      </c>
      <c r="B495" s="1" t="s">
        <v>2389</v>
      </c>
      <c r="C495" s="2" t="s">
        <v>15</v>
      </c>
      <c r="D495" s="3" t="s">
        <v>16</v>
      </c>
      <c r="E495" s="3" t="s">
        <v>17</v>
      </c>
      <c r="F495" s="3" t="s">
        <v>18</v>
      </c>
      <c r="G495" s="3" t="s">
        <v>19</v>
      </c>
      <c r="H495" s="4" t="s">
        <v>19</v>
      </c>
      <c r="I495" s="1" t="s">
        <v>2390</v>
      </c>
      <c r="J495" s="1" t="s">
        <v>2391</v>
      </c>
      <c r="K495" s="1" t="s">
        <v>2392</v>
      </c>
      <c r="L495" s="3" t="str">
        <f t="shared" si="1"/>
        <v>Outstanding</v>
      </c>
      <c r="M495" s="11" t="s">
        <v>19</v>
      </c>
    </row>
    <row r="496" spans="1:13" ht="60" customHeight="1" x14ac:dyDescent="0.35">
      <c r="A496" s="9" t="s">
        <v>2393</v>
      </c>
      <c r="B496" s="1" t="s">
        <v>2394</v>
      </c>
      <c r="C496" s="2" t="s">
        <v>15</v>
      </c>
      <c r="D496" s="3" t="s">
        <v>16</v>
      </c>
      <c r="E496" s="3" t="s">
        <v>17</v>
      </c>
      <c r="F496" s="3" t="s">
        <v>18</v>
      </c>
      <c r="G496" s="3" t="s">
        <v>19</v>
      </c>
      <c r="H496" s="4" t="s">
        <v>19</v>
      </c>
      <c r="I496" s="1" t="s">
        <v>2395</v>
      </c>
      <c r="J496" s="1" t="s">
        <v>2332</v>
      </c>
      <c r="K496" s="1" t="s">
        <v>2396</v>
      </c>
      <c r="L496" s="3" t="str">
        <f t="shared" si="1"/>
        <v>Outstanding</v>
      </c>
      <c r="M496" s="11" t="s">
        <v>19</v>
      </c>
    </row>
    <row r="497" spans="1:13" ht="60" customHeight="1" x14ac:dyDescent="0.35">
      <c r="A497" s="9" t="s">
        <v>2397</v>
      </c>
      <c r="B497" s="1" t="s">
        <v>2398</v>
      </c>
      <c r="C497" s="2" t="s">
        <v>76</v>
      </c>
      <c r="D497" s="3" t="s">
        <v>16</v>
      </c>
      <c r="E497" s="3" t="s">
        <v>17</v>
      </c>
      <c r="F497" s="3" t="s">
        <v>18</v>
      </c>
      <c r="G497" s="3" t="s">
        <v>19</v>
      </c>
      <c r="H497" s="4" t="s">
        <v>19</v>
      </c>
      <c r="I497" s="1" t="s">
        <v>2399</v>
      </c>
      <c r="J497" s="1" t="s">
        <v>2400</v>
      </c>
      <c r="K497" s="1" t="s">
        <v>2401</v>
      </c>
      <c r="L497" s="3" t="str">
        <f t="shared" si="1"/>
        <v>Outstanding</v>
      </c>
      <c r="M497" s="11" t="s">
        <v>19</v>
      </c>
    </row>
    <row r="498" spans="1:13" ht="60" customHeight="1" x14ac:dyDescent="0.35">
      <c r="A498" s="9" t="s">
        <v>2402</v>
      </c>
      <c r="B498" s="1" t="s">
        <v>2403</v>
      </c>
      <c r="C498" s="2" t="s">
        <v>76</v>
      </c>
      <c r="D498" s="3" t="s">
        <v>16</v>
      </c>
      <c r="E498" s="3" t="s">
        <v>17</v>
      </c>
      <c r="F498" s="3" t="s">
        <v>18</v>
      </c>
      <c r="G498" s="3" t="s">
        <v>19</v>
      </c>
      <c r="H498" s="4" t="s">
        <v>19</v>
      </c>
      <c r="I498" s="1" t="s">
        <v>2404</v>
      </c>
      <c r="J498" s="1" t="s">
        <v>2405</v>
      </c>
      <c r="K498" s="1" t="s">
        <v>2406</v>
      </c>
      <c r="L498" s="3" t="str">
        <f t="shared" si="1"/>
        <v>Outstanding</v>
      </c>
      <c r="M498" s="11" t="s">
        <v>19</v>
      </c>
    </row>
    <row r="499" spans="1:13" ht="60" customHeight="1" x14ac:dyDescent="0.35">
      <c r="A499" s="9" t="s">
        <v>2407</v>
      </c>
      <c r="B499" s="1" t="s">
        <v>2408</v>
      </c>
      <c r="C499" s="2" t="s">
        <v>76</v>
      </c>
      <c r="D499" s="3" t="s">
        <v>16</v>
      </c>
      <c r="E499" s="3" t="s">
        <v>17</v>
      </c>
      <c r="F499" s="3" t="s">
        <v>18</v>
      </c>
      <c r="G499" s="3" t="s">
        <v>19</v>
      </c>
      <c r="H499" s="4" t="s">
        <v>19</v>
      </c>
      <c r="I499" s="1" t="s">
        <v>2409</v>
      </c>
      <c r="J499" s="1" t="s">
        <v>2410</v>
      </c>
      <c r="K499" s="1" t="s">
        <v>2411</v>
      </c>
      <c r="L499" s="3" t="str">
        <f t="shared" si="1"/>
        <v>Outstanding</v>
      </c>
      <c r="M499" s="11" t="s">
        <v>19</v>
      </c>
    </row>
    <row r="500" spans="1:13" ht="60" customHeight="1" x14ac:dyDescent="0.35">
      <c r="A500" s="9" t="s">
        <v>2412</v>
      </c>
      <c r="B500" s="1" t="s">
        <v>2413</v>
      </c>
      <c r="C500" s="2" t="s">
        <v>76</v>
      </c>
      <c r="D500" s="3" t="s">
        <v>16</v>
      </c>
      <c r="E500" s="3" t="s">
        <v>17</v>
      </c>
      <c r="F500" s="3" t="s">
        <v>18</v>
      </c>
      <c r="G500" s="3" t="s">
        <v>19</v>
      </c>
      <c r="H500" s="4" t="s">
        <v>19</v>
      </c>
      <c r="I500" s="1" t="s">
        <v>2414</v>
      </c>
      <c r="J500" s="1" t="s">
        <v>2415</v>
      </c>
      <c r="K500" s="1" t="s">
        <v>2416</v>
      </c>
      <c r="L500" s="3" t="str">
        <f t="shared" si="1"/>
        <v>Outstanding</v>
      </c>
      <c r="M500" s="11" t="s">
        <v>19</v>
      </c>
    </row>
    <row r="501" spans="1:13" ht="60" customHeight="1" x14ac:dyDescent="0.35">
      <c r="A501" s="9" t="s">
        <v>2417</v>
      </c>
      <c r="B501" s="1" t="s">
        <v>2418</v>
      </c>
      <c r="C501" s="2" t="s">
        <v>76</v>
      </c>
      <c r="D501" s="3" t="s">
        <v>16</v>
      </c>
      <c r="E501" s="3" t="s">
        <v>17</v>
      </c>
      <c r="F501" s="3" t="s">
        <v>18</v>
      </c>
      <c r="G501" s="3" t="s">
        <v>19</v>
      </c>
      <c r="H501" s="4" t="s">
        <v>19</v>
      </c>
      <c r="I501" s="1" t="s">
        <v>2419</v>
      </c>
      <c r="J501" s="1" t="s">
        <v>2420</v>
      </c>
      <c r="K501" s="1" t="s">
        <v>2421</v>
      </c>
      <c r="L501" s="3" t="str">
        <f t="shared" si="1"/>
        <v>Outstanding</v>
      </c>
      <c r="M501" s="11" t="s">
        <v>19</v>
      </c>
    </row>
    <row r="502" spans="1:13" ht="60" customHeight="1" x14ac:dyDescent="0.35">
      <c r="A502" s="9" t="s">
        <v>2422</v>
      </c>
      <c r="B502" s="1" t="s">
        <v>2423</v>
      </c>
      <c r="C502" s="2" t="s">
        <v>15</v>
      </c>
      <c r="D502" s="3" t="s">
        <v>16</v>
      </c>
      <c r="E502" s="3" t="s">
        <v>17</v>
      </c>
      <c r="F502" s="3" t="s">
        <v>18</v>
      </c>
      <c r="G502" s="3" t="s">
        <v>19</v>
      </c>
      <c r="H502" s="4" t="s">
        <v>19</v>
      </c>
      <c r="I502" s="1" t="s">
        <v>2424</v>
      </c>
      <c r="J502" s="1" t="s">
        <v>2425</v>
      </c>
      <c r="K502" s="1" t="s">
        <v>2426</v>
      </c>
      <c r="L502" s="3" t="str">
        <f t="shared" si="1"/>
        <v>Outstanding</v>
      </c>
      <c r="M502" s="11" t="s">
        <v>19</v>
      </c>
    </row>
    <row r="503" spans="1:13" ht="60" customHeight="1" x14ac:dyDescent="0.35">
      <c r="A503" s="9" t="s">
        <v>2427</v>
      </c>
      <c r="B503" s="1" t="s">
        <v>2428</v>
      </c>
      <c r="C503" s="2" t="s">
        <v>15</v>
      </c>
      <c r="D503" s="3" t="s">
        <v>16</v>
      </c>
      <c r="E503" s="3" t="s">
        <v>17</v>
      </c>
      <c r="F503" s="3" t="s">
        <v>18</v>
      </c>
      <c r="G503" s="3" t="s">
        <v>19</v>
      </c>
      <c r="H503" s="4" t="s">
        <v>19</v>
      </c>
      <c r="I503" s="1" t="s">
        <v>2429</v>
      </c>
      <c r="J503" s="1" t="s">
        <v>2425</v>
      </c>
      <c r="K503" s="1" t="s">
        <v>2430</v>
      </c>
      <c r="L503" s="3" t="str">
        <f t="shared" si="1"/>
        <v>Outstanding</v>
      </c>
      <c r="M503" s="11" t="s">
        <v>19</v>
      </c>
    </row>
    <row r="504" spans="1:13" ht="60" customHeight="1" x14ac:dyDescent="0.35">
      <c r="A504" s="9" t="s">
        <v>2431</v>
      </c>
      <c r="B504" s="1" t="s">
        <v>2432</v>
      </c>
      <c r="C504" s="2" t="s">
        <v>76</v>
      </c>
      <c r="D504" s="3" t="s">
        <v>16</v>
      </c>
      <c r="E504" s="3" t="s">
        <v>17</v>
      </c>
      <c r="F504" s="3" t="s">
        <v>18</v>
      </c>
      <c r="G504" s="3" t="s">
        <v>19</v>
      </c>
      <c r="H504" s="4" t="s">
        <v>19</v>
      </c>
      <c r="I504" s="1" t="s">
        <v>2433</v>
      </c>
      <c r="J504" s="1" t="s">
        <v>2434</v>
      </c>
      <c r="K504" s="1" t="s">
        <v>2435</v>
      </c>
      <c r="L504" s="3" t="str">
        <f t="shared" si="1"/>
        <v>Outstanding</v>
      </c>
      <c r="M504" s="11" t="s">
        <v>19</v>
      </c>
    </row>
    <row r="505" spans="1:13" ht="60" customHeight="1" x14ac:dyDescent="0.35">
      <c r="A505" s="9" t="s">
        <v>2436</v>
      </c>
      <c r="B505" s="1" t="s">
        <v>2437</v>
      </c>
      <c r="C505" s="2" t="s">
        <v>15</v>
      </c>
      <c r="D505" s="3" t="s">
        <v>16</v>
      </c>
      <c r="E505" s="3" t="s">
        <v>17</v>
      </c>
      <c r="F505" s="3" t="s">
        <v>18</v>
      </c>
      <c r="G505" s="3" t="s">
        <v>19</v>
      </c>
      <c r="H505" s="4" t="s">
        <v>19</v>
      </c>
      <c r="I505" s="1" t="s">
        <v>2438</v>
      </c>
      <c r="J505" s="1" t="s">
        <v>2439</v>
      </c>
      <c r="K505" s="1" t="s">
        <v>2440</v>
      </c>
      <c r="L505" s="3" t="str">
        <f t="shared" si="1"/>
        <v>Outstanding</v>
      </c>
      <c r="M505" s="11" t="s">
        <v>19</v>
      </c>
    </row>
    <row r="506" spans="1:13" ht="60" customHeight="1" x14ac:dyDescent="0.35">
      <c r="A506" s="9" t="s">
        <v>2441</v>
      </c>
      <c r="B506" s="1" t="s">
        <v>2442</v>
      </c>
      <c r="C506" s="2" t="s">
        <v>15</v>
      </c>
      <c r="D506" s="3" t="s">
        <v>16</v>
      </c>
      <c r="E506" s="3" t="s">
        <v>17</v>
      </c>
      <c r="F506" s="3" t="s">
        <v>18</v>
      </c>
      <c r="G506" s="3" t="s">
        <v>19</v>
      </c>
      <c r="H506" s="4" t="s">
        <v>19</v>
      </c>
      <c r="I506" s="1" t="s">
        <v>2443</v>
      </c>
      <c r="J506" s="1" t="s">
        <v>2444</v>
      </c>
      <c r="K506" s="1" t="s">
        <v>2445</v>
      </c>
      <c r="L506" s="3" t="str">
        <f t="shared" si="1"/>
        <v>Outstanding</v>
      </c>
      <c r="M506" s="11" t="s">
        <v>19</v>
      </c>
    </row>
    <row r="507" spans="1:13" ht="60" customHeight="1" x14ac:dyDescent="0.35">
      <c r="A507" s="9" t="s">
        <v>2446</v>
      </c>
      <c r="B507" s="1" t="s">
        <v>2447</v>
      </c>
      <c r="C507" s="2" t="s">
        <v>15</v>
      </c>
      <c r="D507" s="3" t="s">
        <v>16</v>
      </c>
      <c r="E507" s="3" t="s">
        <v>17</v>
      </c>
      <c r="F507" s="3" t="s">
        <v>18</v>
      </c>
      <c r="G507" s="3" t="s">
        <v>19</v>
      </c>
      <c r="H507" s="4" t="s">
        <v>19</v>
      </c>
      <c r="I507" s="1" t="s">
        <v>2448</v>
      </c>
      <c r="J507" s="1" t="s">
        <v>2449</v>
      </c>
      <c r="K507" s="1" t="s">
        <v>2450</v>
      </c>
      <c r="L507" s="3" t="str">
        <f t="shared" si="1"/>
        <v>Outstanding</v>
      </c>
      <c r="M507" s="11" t="s">
        <v>19</v>
      </c>
    </row>
    <row r="508" spans="1:13" ht="60" customHeight="1" x14ac:dyDescent="0.35">
      <c r="A508" s="9" t="s">
        <v>2451</v>
      </c>
      <c r="B508" s="1" t="s">
        <v>2452</v>
      </c>
      <c r="C508" s="2" t="s">
        <v>76</v>
      </c>
      <c r="D508" s="3" t="s">
        <v>16</v>
      </c>
      <c r="E508" s="3" t="s">
        <v>17</v>
      </c>
      <c r="F508" s="3" t="s">
        <v>18</v>
      </c>
      <c r="G508" s="3" t="s">
        <v>19</v>
      </c>
      <c r="H508" s="4" t="s">
        <v>19</v>
      </c>
      <c r="I508" s="1" t="s">
        <v>2453</v>
      </c>
      <c r="J508" s="1" t="s">
        <v>2454</v>
      </c>
      <c r="K508" s="1" t="s">
        <v>2455</v>
      </c>
      <c r="L508" s="3" t="str">
        <f t="shared" si="1"/>
        <v>Outstanding</v>
      </c>
      <c r="M508" s="11" t="s">
        <v>19</v>
      </c>
    </row>
    <row r="509" spans="1:13" ht="60" customHeight="1" x14ac:dyDescent="0.35">
      <c r="A509" s="9" t="s">
        <v>2456</v>
      </c>
      <c r="B509" s="1" t="s">
        <v>2457</v>
      </c>
      <c r="C509" s="2" t="s">
        <v>76</v>
      </c>
      <c r="D509" s="3" t="s">
        <v>16</v>
      </c>
      <c r="E509" s="3" t="s">
        <v>17</v>
      </c>
      <c r="F509" s="3" t="s">
        <v>18</v>
      </c>
      <c r="G509" s="3" t="s">
        <v>19</v>
      </c>
      <c r="H509" s="4" t="s">
        <v>19</v>
      </c>
      <c r="I509" s="1" t="s">
        <v>2458</v>
      </c>
      <c r="J509" s="1" t="s">
        <v>2459</v>
      </c>
      <c r="K509" s="1" t="s">
        <v>2460</v>
      </c>
      <c r="L509" s="3" t="str">
        <f t="shared" si="1"/>
        <v>Outstanding</v>
      </c>
      <c r="M509" s="11" t="s">
        <v>19</v>
      </c>
    </row>
    <row r="510" spans="1:13" ht="60" customHeight="1" x14ac:dyDescent="0.35">
      <c r="A510" s="9" t="s">
        <v>2461</v>
      </c>
      <c r="B510" s="1" t="s">
        <v>2462</v>
      </c>
      <c r="C510" s="2" t="s">
        <v>15</v>
      </c>
      <c r="D510" s="3" t="s">
        <v>16</v>
      </c>
      <c r="E510" s="3" t="s">
        <v>17</v>
      </c>
      <c r="F510" s="3" t="s">
        <v>18</v>
      </c>
      <c r="G510" s="3" t="s">
        <v>19</v>
      </c>
      <c r="H510" s="4" t="s">
        <v>19</v>
      </c>
      <c r="I510" s="1" t="s">
        <v>2463</v>
      </c>
      <c r="J510" s="1" t="s">
        <v>749</v>
      </c>
      <c r="K510" s="1" t="s">
        <v>2464</v>
      </c>
      <c r="L510" s="3" t="str">
        <f t="shared" si="1"/>
        <v>Outstanding</v>
      </c>
      <c r="M510" s="11" t="s">
        <v>19</v>
      </c>
    </row>
    <row r="511" spans="1:13" ht="60" customHeight="1" x14ac:dyDescent="0.35">
      <c r="A511" s="9" t="s">
        <v>2465</v>
      </c>
      <c r="B511" s="1" t="s">
        <v>2466</v>
      </c>
      <c r="C511" s="2" t="s">
        <v>15</v>
      </c>
      <c r="D511" s="3" t="s">
        <v>16</v>
      </c>
      <c r="E511" s="3" t="s">
        <v>17</v>
      </c>
      <c r="F511" s="3" t="s">
        <v>18</v>
      </c>
      <c r="G511" s="3" t="s">
        <v>19</v>
      </c>
      <c r="H511" s="4" t="s">
        <v>19</v>
      </c>
      <c r="I511" s="1" t="s">
        <v>2467</v>
      </c>
      <c r="J511" s="1" t="s">
        <v>903</v>
      </c>
      <c r="K511" s="1" t="s">
        <v>2468</v>
      </c>
      <c r="L511" s="3" t="str">
        <f t="shared" si="1"/>
        <v>Outstanding</v>
      </c>
      <c r="M511" s="11" t="s">
        <v>19</v>
      </c>
    </row>
    <row r="512" spans="1:13" ht="60" customHeight="1" x14ac:dyDescent="0.35">
      <c r="A512" s="9" t="s">
        <v>2469</v>
      </c>
      <c r="B512" s="1" t="s">
        <v>2470</v>
      </c>
      <c r="C512" s="2" t="s">
        <v>76</v>
      </c>
      <c r="D512" s="3" t="s">
        <v>16</v>
      </c>
      <c r="E512" s="3" t="s">
        <v>17</v>
      </c>
      <c r="F512" s="3" t="s">
        <v>18</v>
      </c>
      <c r="G512" s="3" t="s">
        <v>19</v>
      </c>
      <c r="H512" s="4" t="s">
        <v>19</v>
      </c>
      <c r="I512" s="1" t="s">
        <v>2471</v>
      </c>
      <c r="J512" s="1" t="s">
        <v>2472</v>
      </c>
      <c r="K512" s="1" t="s">
        <v>2473</v>
      </c>
      <c r="L512" s="3" t="str">
        <f t="shared" ref="L512:L572" si="2">IF(OR(G512="Implemented",G512="Compensated"),"Resolved",IF(OR(G512="Risk Accepted",G512="N/A"),"Excluded",IF(G512="Testing","Testing","Outstanding")))</f>
        <v>Outstanding</v>
      </c>
      <c r="M512" s="11" t="s">
        <v>19</v>
      </c>
    </row>
    <row r="513" spans="1:13" ht="60" customHeight="1" x14ac:dyDescent="0.35">
      <c r="A513" s="9" t="s">
        <v>2474</v>
      </c>
      <c r="B513" s="1" t="s">
        <v>2475</v>
      </c>
      <c r="C513" s="2" t="s">
        <v>15</v>
      </c>
      <c r="D513" s="3" t="s">
        <v>16</v>
      </c>
      <c r="E513" s="3" t="s">
        <v>17</v>
      </c>
      <c r="F513" s="3" t="s">
        <v>18</v>
      </c>
      <c r="G513" s="3" t="s">
        <v>19</v>
      </c>
      <c r="H513" s="4" t="s">
        <v>19</v>
      </c>
      <c r="I513" s="1" t="s">
        <v>2476</v>
      </c>
      <c r="J513" s="1" t="s">
        <v>2477</v>
      </c>
      <c r="K513" s="1" t="s">
        <v>2478</v>
      </c>
      <c r="L513" s="3" t="str">
        <f t="shared" si="2"/>
        <v>Outstanding</v>
      </c>
      <c r="M513" s="11" t="s">
        <v>19</v>
      </c>
    </row>
    <row r="514" spans="1:13" ht="60" customHeight="1" x14ac:dyDescent="0.35">
      <c r="A514" s="9" t="s">
        <v>2479</v>
      </c>
      <c r="B514" s="1" t="s">
        <v>2480</v>
      </c>
      <c r="C514" s="2" t="s">
        <v>15</v>
      </c>
      <c r="D514" s="3" t="s">
        <v>16</v>
      </c>
      <c r="E514" s="3" t="s">
        <v>17</v>
      </c>
      <c r="F514" s="3" t="s">
        <v>18</v>
      </c>
      <c r="G514" s="3" t="s">
        <v>19</v>
      </c>
      <c r="H514" s="4" t="s">
        <v>19</v>
      </c>
      <c r="I514" s="1" t="s">
        <v>2481</v>
      </c>
      <c r="J514" s="1" t="s">
        <v>2482</v>
      </c>
      <c r="K514" s="1" t="s">
        <v>2483</v>
      </c>
      <c r="L514" s="3" t="str">
        <f t="shared" si="2"/>
        <v>Outstanding</v>
      </c>
      <c r="M514" s="11" t="s">
        <v>19</v>
      </c>
    </row>
    <row r="515" spans="1:13" ht="60" customHeight="1" x14ac:dyDescent="0.35">
      <c r="A515" s="9" t="s">
        <v>2484</v>
      </c>
      <c r="B515" s="1" t="s">
        <v>2485</v>
      </c>
      <c r="C515" s="2" t="s">
        <v>15</v>
      </c>
      <c r="D515" s="3" t="s">
        <v>16</v>
      </c>
      <c r="E515" s="3" t="s">
        <v>17</v>
      </c>
      <c r="F515" s="3" t="s">
        <v>18</v>
      </c>
      <c r="G515" s="3" t="s">
        <v>19</v>
      </c>
      <c r="H515" s="4" t="s">
        <v>19</v>
      </c>
      <c r="I515" s="1" t="s">
        <v>2486</v>
      </c>
      <c r="J515" s="1" t="s">
        <v>2487</v>
      </c>
      <c r="K515" s="1" t="s">
        <v>2488</v>
      </c>
      <c r="L515" s="3" t="str">
        <f t="shared" si="2"/>
        <v>Outstanding</v>
      </c>
      <c r="M515" s="11" t="s">
        <v>19</v>
      </c>
    </row>
    <row r="516" spans="1:13" ht="60" customHeight="1" x14ac:dyDescent="0.35">
      <c r="A516" s="9" t="s">
        <v>2489</v>
      </c>
      <c r="B516" s="1" t="s">
        <v>2490</v>
      </c>
      <c r="C516" s="2" t="s">
        <v>76</v>
      </c>
      <c r="D516" s="3" t="s">
        <v>16</v>
      </c>
      <c r="E516" s="3" t="s">
        <v>17</v>
      </c>
      <c r="F516" s="3" t="s">
        <v>18</v>
      </c>
      <c r="G516" s="3" t="s">
        <v>19</v>
      </c>
      <c r="H516" s="4" t="s">
        <v>19</v>
      </c>
      <c r="I516" s="1" t="s">
        <v>2491</v>
      </c>
      <c r="J516" s="1" t="s">
        <v>1260</v>
      </c>
      <c r="K516" s="1" t="s">
        <v>2492</v>
      </c>
      <c r="L516" s="3" t="str">
        <f t="shared" si="2"/>
        <v>Outstanding</v>
      </c>
      <c r="M516" s="11" t="s">
        <v>19</v>
      </c>
    </row>
    <row r="517" spans="1:13" ht="60" customHeight="1" x14ac:dyDescent="0.35">
      <c r="A517" s="9" t="s">
        <v>2493</v>
      </c>
      <c r="B517" s="1" t="s">
        <v>2494</v>
      </c>
      <c r="C517" s="2" t="s">
        <v>76</v>
      </c>
      <c r="D517" s="3" t="s">
        <v>16</v>
      </c>
      <c r="E517" s="3" t="s">
        <v>17</v>
      </c>
      <c r="F517" s="3" t="s">
        <v>18</v>
      </c>
      <c r="G517" s="3" t="s">
        <v>19</v>
      </c>
      <c r="H517" s="4" t="s">
        <v>19</v>
      </c>
      <c r="I517" s="1" t="s">
        <v>2495</v>
      </c>
      <c r="J517" s="1" t="s">
        <v>1260</v>
      </c>
      <c r="K517" s="1" t="s">
        <v>2496</v>
      </c>
      <c r="L517" s="3" t="str">
        <f t="shared" si="2"/>
        <v>Outstanding</v>
      </c>
      <c r="M517" s="11" t="s">
        <v>19</v>
      </c>
    </row>
    <row r="518" spans="1:13" ht="60" customHeight="1" x14ac:dyDescent="0.35">
      <c r="A518" s="9" t="s">
        <v>2497</v>
      </c>
      <c r="B518" s="1" t="s">
        <v>2498</v>
      </c>
      <c r="C518" s="2" t="s">
        <v>76</v>
      </c>
      <c r="D518" s="3" t="s">
        <v>16</v>
      </c>
      <c r="E518" s="3" t="s">
        <v>17</v>
      </c>
      <c r="F518" s="3" t="s">
        <v>18</v>
      </c>
      <c r="G518" s="3" t="s">
        <v>19</v>
      </c>
      <c r="H518" s="4" t="s">
        <v>19</v>
      </c>
      <c r="I518" s="1" t="s">
        <v>2499</v>
      </c>
      <c r="J518" s="1" t="s">
        <v>1260</v>
      </c>
      <c r="K518" s="1" t="s">
        <v>2500</v>
      </c>
      <c r="L518" s="3" t="str">
        <f t="shared" si="2"/>
        <v>Outstanding</v>
      </c>
      <c r="M518" s="11" t="s">
        <v>19</v>
      </c>
    </row>
    <row r="519" spans="1:13" ht="60" customHeight="1" x14ac:dyDescent="0.35">
      <c r="A519" s="9" t="s">
        <v>2501</v>
      </c>
      <c r="B519" s="1" t="s">
        <v>2502</v>
      </c>
      <c r="C519" s="2" t="s">
        <v>15</v>
      </c>
      <c r="D519" s="3" t="s">
        <v>16</v>
      </c>
      <c r="E519" s="3" t="s">
        <v>17</v>
      </c>
      <c r="F519" s="3" t="s">
        <v>18</v>
      </c>
      <c r="G519" s="3" t="s">
        <v>19</v>
      </c>
      <c r="H519" s="4" t="s">
        <v>19</v>
      </c>
      <c r="I519" s="1" t="s">
        <v>2503</v>
      </c>
      <c r="J519" s="1" t="s">
        <v>2504</v>
      </c>
      <c r="K519" s="1" t="s">
        <v>2505</v>
      </c>
      <c r="L519" s="3" t="str">
        <f t="shared" si="2"/>
        <v>Outstanding</v>
      </c>
      <c r="M519" s="11" t="s">
        <v>19</v>
      </c>
    </row>
    <row r="520" spans="1:13" ht="60" customHeight="1" x14ac:dyDescent="0.35">
      <c r="A520" s="9" t="s">
        <v>2506</v>
      </c>
      <c r="B520" s="1" t="s">
        <v>2507</v>
      </c>
      <c r="C520" s="2" t="s">
        <v>15</v>
      </c>
      <c r="D520" s="3" t="s">
        <v>16</v>
      </c>
      <c r="E520" s="3" t="s">
        <v>17</v>
      </c>
      <c r="F520" s="3" t="s">
        <v>18</v>
      </c>
      <c r="G520" s="3" t="s">
        <v>19</v>
      </c>
      <c r="H520" s="4" t="s">
        <v>19</v>
      </c>
      <c r="I520" s="1" t="s">
        <v>2508</v>
      </c>
      <c r="J520" s="1" t="s">
        <v>2509</v>
      </c>
      <c r="K520" s="1" t="s">
        <v>2510</v>
      </c>
      <c r="L520" s="3" t="str">
        <f t="shared" si="2"/>
        <v>Outstanding</v>
      </c>
      <c r="M520" s="11" t="s">
        <v>19</v>
      </c>
    </row>
    <row r="521" spans="1:13" ht="60" customHeight="1" x14ac:dyDescent="0.35">
      <c r="A521" s="9" t="s">
        <v>2511</v>
      </c>
      <c r="B521" s="1" t="s">
        <v>2512</v>
      </c>
      <c r="C521" s="2" t="s">
        <v>15</v>
      </c>
      <c r="D521" s="3" t="s">
        <v>16</v>
      </c>
      <c r="E521" s="3" t="s">
        <v>17</v>
      </c>
      <c r="F521" s="3" t="s">
        <v>18</v>
      </c>
      <c r="G521" s="3" t="s">
        <v>19</v>
      </c>
      <c r="H521" s="4" t="s">
        <v>19</v>
      </c>
      <c r="I521" s="1" t="s">
        <v>2513</v>
      </c>
      <c r="J521" s="1" t="s">
        <v>2514</v>
      </c>
      <c r="K521" s="1" t="s">
        <v>2515</v>
      </c>
      <c r="L521" s="3" t="str">
        <f t="shared" si="2"/>
        <v>Outstanding</v>
      </c>
      <c r="M521" s="11" t="s">
        <v>19</v>
      </c>
    </row>
    <row r="522" spans="1:13" ht="60" customHeight="1" x14ac:dyDescent="0.35">
      <c r="A522" s="9" t="s">
        <v>2516</v>
      </c>
      <c r="B522" s="1" t="s">
        <v>2517</v>
      </c>
      <c r="C522" s="2" t="s">
        <v>15</v>
      </c>
      <c r="D522" s="3" t="s">
        <v>16</v>
      </c>
      <c r="E522" s="3" t="s">
        <v>17</v>
      </c>
      <c r="F522" s="3" t="s">
        <v>18</v>
      </c>
      <c r="G522" s="3" t="s">
        <v>19</v>
      </c>
      <c r="H522" s="4" t="s">
        <v>19</v>
      </c>
      <c r="I522" s="1" t="s">
        <v>2518</v>
      </c>
      <c r="J522" s="1" t="s">
        <v>2519</v>
      </c>
      <c r="K522" s="1" t="s">
        <v>2520</v>
      </c>
      <c r="L522" s="3" t="str">
        <f t="shared" si="2"/>
        <v>Outstanding</v>
      </c>
      <c r="M522" s="11" t="s">
        <v>19</v>
      </c>
    </row>
    <row r="523" spans="1:13" ht="60" customHeight="1" x14ac:dyDescent="0.35">
      <c r="A523" s="9" t="s">
        <v>2521</v>
      </c>
      <c r="B523" s="1" t="s">
        <v>2522</v>
      </c>
      <c r="C523" s="2" t="s">
        <v>15</v>
      </c>
      <c r="D523" s="3" t="s">
        <v>16</v>
      </c>
      <c r="E523" s="3" t="s">
        <v>17</v>
      </c>
      <c r="F523" s="3" t="s">
        <v>18</v>
      </c>
      <c r="G523" s="3" t="s">
        <v>19</v>
      </c>
      <c r="H523" s="4" t="s">
        <v>19</v>
      </c>
      <c r="I523" s="1" t="s">
        <v>2523</v>
      </c>
      <c r="J523" s="1" t="s">
        <v>2524</v>
      </c>
      <c r="K523" s="1" t="s">
        <v>2525</v>
      </c>
      <c r="L523" s="3" t="str">
        <f t="shared" si="2"/>
        <v>Outstanding</v>
      </c>
      <c r="M523" s="11" t="s">
        <v>19</v>
      </c>
    </row>
    <row r="524" spans="1:13" ht="60" customHeight="1" x14ac:dyDescent="0.35">
      <c r="A524" s="9" t="s">
        <v>2526</v>
      </c>
      <c r="B524" s="1" t="s">
        <v>2527</v>
      </c>
      <c r="C524" s="2" t="s">
        <v>15</v>
      </c>
      <c r="D524" s="3" t="s">
        <v>16</v>
      </c>
      <c r="E524" s="3" t="s">
        <v>17</v>
      </c>
      <c r="F524" s="3" t="s">
        <v>18</v>
      </c>
      <c r="G524" s="3" t="s">
        <v>19</v>
      </c>
      <c r="H524" s="4" t="s">
        <v>19</v>
      </c>
      <c r="I524" s="1" t="s">
        <v>2528</v>
      </c>
      <c r="J524" s="1" t="s">
        <v>2529</v>
      </c>
      <c r="K524" s="1" t="s">
        <v>2530</v>
      </c>
      <c r="L524" s="3" t="str">
        <f t="shared" si="2"/>
        <v>Outstanding</v>
      </c>
      <c r="M524" s="11" t="s">
        <v>19</v>
      </c>
    </row>
    <row r="525" spans="1:13" ht="60" customHeight="1" x14ac:dyDescent="0.35">
      <c r="A525" s="9" t="s">
        <v>2531</v>
      </c>
      <c r="B525" s="1" t="s">
        <v>2532</v>
      </c>
      <c r="C525" s="2" t="s">
        <v>76</v>
      </c>
      <c r="D525" s="3" t="s">
        <v>16</v>
      </c>
      <c r="E525" s="3" t="s">
        <v>17</v>
      </c>
      <c r="F525" s="3" t="s">
        <v>18</v>
      </c>
      <c r="G525" s="3" t="s">
        <v>19</v>
      </c>
      <c r="H525" s="4" t="s">
        <v>19</v>
      </c>
      <c r="I525" s="1" t="s">
        <v>2533</v>
      </c>
      <c r="J525" s="1" t="s">
        <v>2534</v>
      </c>
      <c r="K525" s="1" t="s">
        <v>2535</v>
      </c>
      <c r="L525" s="3" t="str">
        <f t="shared" si="2"/>
        <v>Outstanding</v>
      </c>
      <c r="M525" s="11" t="s">
        <v>19</v>
      </c>
    </row>
    <row r="526" spans="1:13" ht="60" customHeight="1" x14ac:dyDescent="0.35">
      <c r="A526" s="9" t="s">
        <v>2536</v>
      </c>
      <c r="B526" s="1" t="s">
        <v>2537</v>
      </c>
      <c r="C526" s="2" t="s">
        <v>15</v>
      </c>
      <c r="D526" s="3" t="s">
        <v>16</v>
      </c>
      <c r="E526" s="3" t="s">
        <v>17</v>
      </c>
      <c r="F526" s="3" t="s">
        <v>18</v>
      </c>
      <c r="G526" s="3" t="s">
        <v>19</v>
      </c>
      <c r="H526" s="4" t="s">
        <v>19</v>
      </c>
      <c r="I526" s="1" t="s">
        <v>2538</v>
      </c>
      <c r="J526" s="1" t="s">
        <v>2539</v>
      </c>
      <c r="K526" s="1" t="s">
        <v>2540</v>
      </c>
      <c r="L526" s="3" t="str">
        <f t="shared" si="2"/>
        <v>Outstanding</v>
      </c>
      <c r="M526" s="11" t="s">
        <v>19</v>
      </c>
    </row>
    <row r="527" spans="1:13" ht="60" customHeight="1" x14ac:dyDescent="0.35">
      <c r="A527" s="9" t="s">
        <v>2541</v>
      </c>
      <c r="B527" s="1" t="s">
        <v>2542</v>
      </c>
      <c r="C527" s="2" t="s">
        <v>65</v>
      </c>
      <c r="D527" s="3" t="s">
        <v>16</v>
      </c>
      <c r="E527" s="3" t="s">
        <v>17</v>
      </c>
      <c r="F527" s="3" t="s">
        <v>18</v>
      </c>
      <c r="G527" s="3" t="s">
        <v>19</v>
      </c>
      <c r="H527" s="4" t="s">
        <v>19</v>
      </c>
      <c r="I527" s="1" t="s">
        <v>2543</v>
      </c>
      <c r="J527" s="1" t="s">
        <v>2544</v>
      </c>
      <c r="K527" s="1" t="s">
        <v>2545</v>
      </c>
      <c r="L527" s="3" t="str">
        <f t="shared" si="2"/>
        <v>Outstanding</v>
      </c>
      <c r="M527" s="11" t="s">
        <v>19</v>
      </c>
    </row>
    <row r="528" spans="1:13" ht="60" customHeight="1" x14ac:dyDescent="0.35">
      <c r="A528" s="9" t="s">
        <v>2546</v>
      </c>
      <c r="B528" s="1" t="s">
        <v>2547</v>
      </c>
      <c r="C528" s="2" t="s">
        <v>15</v>
      </c>
      <c r="D528" s="3" t="s">
        <v>16</v>
      </c>
      <c r="E528" s="3" t="s">
        <v>17</v>
      </c>
      <c r="F528" s="3" t="s">
        <v>18</v>
      </c>
      <c r="G528" s="3" t="s">
        <v>19</v>
      </c>
      <c r="H528" s="4" t="s">
        <v>19</v>
      </c>
      <c r="I528" s="1" t="s">
        <v>2548</v>
      </c>
      <c r="J528" s="1" t="s">
        <v>2549</v>
      </c>
      <c r="K528" s="1" t="s">
        <v>2550</v>
      </c>
      <c r="L528" s="3" t="str">
        <f t="shared" si="2"/>
        <v>Outstanding</v>
      </c>
      <c r="M528" s="11" t="s">
        <v>19</v>
      </c>
    </row>
    <row r="529" spans="1:13" ht="60" customHeight="1" x14ac:dyDescent="0.35">
      <c r="A529" s="9" t="s">
        <v>2551</v>
      </c>
      <c r="B529" s="1" t="s">
        <v>2552</v>
      </c>
      <c r="C529" s="2" t="s">
        <v>15</v>
      </c>
      <c r="D529" s="3" t="s">
        <v>16</v>
      </c>
      <c r="E529" s="3" t="s">
        <v>17</v>
      </c>
      <c r="F529" s="3" t="s">
        <v>18</v>
      </c>
      <c r="G529" s="3" t="s">
        <v>19</v>
      </c>
      <c r="H529" s="4" t="s">
        <v>19</v>
      </c>
      <c r="I529" s="1" t="s">
        <v>2553</v>
      </c>
      <c r="J529" s="1" t="s">
        <v>2554</v>
      </c>
      <c r="K529" s="1" t="s">
        <v>2555</v>
      </c>
      <c r="L529" s="3" t="str">
        <f t="shared" si="2"/>
        <v>Outstanding</v>
      </c>
      <c r="M529" s="11" t="s">
        <v>19</v>
      </c>
    </row>
    <row r="530" spans="1:13" ht="60" customHeight="1" x14ac:dyDescent="0.35">
      <c r="A530" s="9" t="s">
        <v>2556</v>
      </c>
      <c r="B530" s="1" t="s">
        <v>2557</v>
      </c>
      <c r="C530" s="2" t="s">
        <v>15</v>
      </c>
      <c r="D530" s="3" t="s">
        <v>16</v>
      </c>
      <c r="E530" s="3" t="s">
        <v>17</v>
      </c>
      <c r="F530" s="3" t="s">
        <v>18</v>
      </c>
      <c r="G530" s="3" t="s">
        <v>19</v>
      </c>
      <c r="H530" s="4" t="s">
        <v>19</v>
      </c>
      <c r="I530" s="1" t="s">
        <v>2558</v>
      </c>
      <c r="J530" s="1" t="s">
        <v>2554</v>
      </c>
      <c r="K530" s="1" t="s">
        <v>2559</v>
      </c>
      <c r="L530" s="3" t="str">
        <f t="shared" si="2"/>
        <v>Outstanding</v>
      </c>
      <c r="M530" s="11" t="s">
        <v>19</v>
      </c>
    </row>
    <row r="531" spans="1:13" ht="60" customHeight="1" x14ac:dyDescent="0.35">
      <c r="A531" s="9" t="s">
        <v>2560</v>
      </c>
      <c r="B531" s="1" t="s">
        <v>2561</v>
      </c>
      <c r="C531" s="2" t="s">
        <v>15</v>
      </c>
      <c r="D531" s="3" t="s">
        <v>16</v>
      </c>
      <c r="E531" s="3" t="s">
        <v>17</v>
      </c>
      <c r="F531" s="3" t="s">
        <v>18</v>
      </c>
      <c r="G531" s="3" t="s">
        <v>19</v>
      </c>
      <c r="H531" s="4" t="s">
        <v>19</v>
      </c>
      <c r="I531" s="1" t="s">
        <v>2562</v>
      </c>
      <c r="J531" s="1" t="s">
        <v>2563</v>
      </c>
      <c r="K531" s="1" t="s">
        <v>2564</v>
      </c>
      <c r="L531" s="3" t="str">
        <f t="shared" si="2"/>
        <v>Outstanding</v>
      </c>
      <c r="M531" s="11" t="s">
        <v>19</v>
      </c>
    </row>
    <row r="532" spans="1:13" ht="60" customHeight="1" x14ac:dyDescent="0.35">
      <c r="A532" s="9" t="s">
        <v>2565</v>
      </c>
      <c r="B532" s="1" t="s">
        <v>2566</v>
      </c>
      <c r="C532" s="2" t="s">
        <v>15</v>
      </c>
      <c r="D532" s="3" t="s">
        <v>16</v>
      </c>
      <c r="E532" s="3" t="s">
        <v>17</v>
      </c>
      <c r="F532" s="3" t="s">
        <v>18</v>
      </c>
      <c r="G532" s="3" t="s">
        <v>19</v>
      </c>
      <c r="H532" s="4" t="s">
        <v>19</v>
      </c>
      <c r="I532" s="1" t="s">
        <v>2567</v>
      </c>
      <c r="J532" s="1" t="s">
        <v>2563</v>
      </c>
      <c r="K532" s="1" t="s">
        <v>2568</v>
      </c>
      <c r="L532" s="3" t="str">
        <f t="shared" si="2"/>
        <v>Outstanding</v>
      </c>
      <c r="M532" s="11" t="s">
        <v>19</v>
      </c>
    </row>
    <row r="533" spans="1:13" ht="60" customHeight="1" x14ac:dyDescent="0.35">
      <c r="A533" s="9" t="s">
        <v>2569</v>
      </c>
      <c r="B533" s="1" t="s">
        <v>2570</v>
      </c>
      <c r="C533" s="2" t="s">
        <v>15</v>
      </c>
      <c r="D533" s="3" t="s">
        <v>16</v>
      </c>
      <c r="E533" s="3" t="s">
        <v>17</v>
      </c>
      <c r="F533" s="3" t="s">
        <v>18</v>
      </c>
      <c r="G533" s="3" t="s">
        <v>19</v>
      </c>
      <c r="H533" s="4" t="s">
        <v>19</v>
      </c>
      <c r="I533" s="1" t="s">
        <v>2571</v>
      </c>
      <c r="J533" s="1" t="s">
        <v>2563</v>
      </c>
      <c r="K533" s="1" t="s">
        <v>2572</v>
      </c>
      <c r="L533" s="3" t="str">
        <f t="shared" si="2"/>
        <v>Outstanding</v>
      </c>
      <c r="M533" s="11" t="s">
        <v>19</v>
      </c>
    </row>
    <row r="534" spans="1:13" ht="60" customHeight="1" x14ac:dyDescent="0.35">
      <c r="A534" s="9" t="s">
        <v>2573</v>
      </c>
      <c r="B534" s="1" t="s">
        <v>2574</v>
      </c>
      <c r="C534" s="2" t="s">
        <v>15</v>
      </c>
      <c r="D534" s="3" t="s">
        <v>16</v>
      </c>
      <c r="E534" s="3" t="s">
        <v>17</v>
      </c>
      <c r="F534" s="3" t="s">
        <v>18</v>
      </c>
      <c r="G534" s="3" t="s">
        <v>19</v>
      </c>
      <c r="H534" s="4" t="s">
        <v>19</v>
      </c>
      <c r="I534" s="1" t="s">
        <v>2575</v>
      </c>
      <c r="J534" s="1" t="s">
        <v>2576</v>
      </c>
      <c r="K534" s="1" t="s">
        <v>2577</v>
      </c>
      <c r="L534" s="3" t="str">
        <f t="shared" si="2"/>
        <v>Outstanding</v>
      </c>
      <c r="M534" s="11" t="s">
        <v>19</v>
      </c>
    </row>
    <row r="535" spans="1:13" ht="60" customHeight="1" x14ac:dyDescent="0.35">
      <c r="A535" s="9" t="s">
        <v>2578</v>
      </c>
      <c r="B535" s="1" t="s">
        <v>2579</v>
      </c>
      <c r="C535" s="2" t="s">
        <v>15</v>
      </c>
      <c r="D535" s="3" t="s">
        <v>16</v>
      </c>
      <c r="E535" s="3" t="s">
        <v>17</v>
      </c>
      <c r="F535" s="3" t="s">
        <v>18</v>
      </c>
      <c r="G535" s="3" t="s">
        <v>19</v>
      </c>
      <c r="H535" s="4" t="s">
        <v>19</v>
      </c>
      <c r="I535" s="1" t="s">
        <v>2580</v>
      </c>
      <c r="J535" s="1" t="s">
        <v>2576</v>
      </c>
      <c r="K535" s="1" t="s">
        <v>2581</v>
      </c>
      <c r="L535" s="3" t="str">
        <f t="shared" si="2"/>
        <v>Outstanding</v>
      </c>
      <c r="M535" s="11" t="s">
        <v>19</v>
      </c>
    </row>
    <row r="536" spans="1:13" ht="60" customHeight="1" x14ac:dyDescent="0.35">
      <c r="A536" s="9" t="s">
        <v>2582</v>
      </c>
      <c r="B536" s="1" t="s">
        <v>2583</v>
      </c>
      <c r="C536" s="2" t="s">
        <v>15</v>
      </c>
      <c r="D536" s="3" t="s">
        <v>16</v>
      </c>
      <c r="E536" s="3" t="s">
        <v>17</v>
      </c>
      <c r="F536" s="3" t="s">
        <v>18</v>
      </c>
      <c r="G536" s="3" t="s">
        <v>19</v>
      </c>
      <c r="H536" s="4" t="s">
        <v>19</v>
      </c>
      <c r="I536" s="1" t="s">
        <v>2584</v>
      </c>
      <c r="J536" s="1" t="s">
        <v>2585</v>
      </c>
      <c r="K536" s="1" t="s">
        <v>2586</v>
      </c>
      <c r="L536" s="3" t="str">
        <f t="shared" si="2"/>
        <v>Outstanding</v>
      </c>
      <c r="M536" s="11" t="s">
        <v>19</v>
      </c>
    </row>
    <row r="537" spans="1:13" ht="60" customHeight="1" x14ac:dyDescent="0.35">
      <c r="A537" s="9" t="s">
        <v>2587</v>
      </c>
      <c r="B537" s="1" t="s">
        <v>260</v>
      </c>
      <c r="C537" s="2" t="s">
        <v>15</v>
      </c>
      <c r="D537" s="3" t="s">
        <v>16</v>
      </c>
      <c r="E537" s="3" t="s">
        <v>17</v>
      </c>
      <c r="F537" s="3" t="s">
        <v>18</v>
      </c>
      <c r="G537" s="3" t="s">
        <v>19</v>
      </c>
      <c r="H537" s="4" t="s">
        <v>19</v>
      </c>
      <c r="I537" s="1" t="s">
        <v>2588</v>
      </c>
      <c r="J537" s="1" t="s">
        <v>262</v>
      </c>
      <c r="K537" s="1" t="s">
        <v>2589</v>
      </c>
      <c r="L537" s="3" t="str">
        <f t="shared" si="2"/>
        <v>Outstanding</v>
      </c>
      <c r="M537" s="11" t="s">
        <v>19</v>
      </c>
    </row>
    <row r="538" spans="1:13" ht="60" customHeight="1" x14ac:dyDescent="0.35">
      <c r="A538" s="9" t="s">
        <v>2590</v>
      </c>
      <c r="B538" s="1" t="s">
        <v>260</v>
      </c>
      <c r="C538" s="2" t="s">
        <v>15</v>
      </c>
      <c r="D538" s="3" t="s">
        <v>16</v>
      </c>
      <c r="E538" s="3" t="s">
        <v>17</v>
      </c>
      <c r="F538" s="3" t="s">
        <v>18</v>
      </c>
      <c r="G538" s="3" t="s">
        <v>19</v>
      </c>
      <c r="H538" s="4" t="s">
        <v>19</v>
      </c>
      <c r="I538" s="1" t="s">
        <v>2591</v>
      </c>
      <c r="J538" s="1" t="s">
        <v>262</v>
      </c>
      <c r="K538" s="1" t="s">
        <v>2592</v>
      </c>
      <c r="L538" s="3" t="str">
        <f t="shared" si="2"/>
        <v>Outstanding</v>
      </c>
      <c r="M538" s="11" t="s">
        <v>19</v>
      </c>
    </row>
    <row r="539" spans="1:13" ht="60" customHeight="1" x14ac:dyDescent="0.35">
      <c r="A539" s="9" t="s">
        <v>2593</v>
      </c>
      <c r="B539" s="1" t="s">
        <v>260</v>
      </c>
      <c r="C539" s="2" t="s">
        <v>15</v>
      </c>
      <c r="D539" s="3" t="s">
        <v>16</v>
      </c>
      <c r="E539" s="3" t="s">
        <v>17</v>
      </c>
      <c r="F539" s="3" t="s">
        <v>18</v>
      </c>
      <c r="G539" s="3" t="s">
        <v>19</v>
      </c>
      <c r="H539" s="4" t="s">
        <v>19</v>
      </c>
      <c r="I539" s="1" t="s">
        <v>2594</v>
      </c>
      <c r="J539" s="1" t="s">
        <v>262</v>
      </c>
      <c r="K539" s="1" t="s">
        <v>2595</v>
      </c>
      <c r="L539" s="3" t="str">
        <f t="shared" si="2"/>
        <v>Outstanding</v>
      </c>
      <c r="M539" s="11" t="s">
        <v>19</v>
      </c>
    </row>
    <row r="540" spans="1:13" ht="60" customHeight="1" x14ac:dyDescent="0.35">
      <c r="A540" s="9" t="s">
        <v>2596</v>
      </c>
      <c r="B540" s="1" t="s">
        <v>260</v>
      </c>
      <c r="C540" s="2" t="s">
        <v>15</v>
      </c>
      <c r="D540" s="3" t="s">
        <v>16</v>
      </c>
      <c r="E540" s="3" t="s">
        <v>17</v>
      </c>
      <c r="F540" s="3" t="s">
        <v>18</v>
      </c>
      <c r="G540" s="3" t="s">
        <v>19</v>
      </c>
      <c r="H540" s="4" t="s">
        <v>19</v>
      </c>
      <c r="I540" s="1" t="s">
        <v>2597</v>
      </c>
      <c r="J540" s="1" t="s">
        <v>262</v>
      </c>
      <c r="K540" s="1" t="s">
        <v>2598</v>
      </c>
      <c r="L540" s="3" t="str">
        <f t="shared" si="2"/>
        <v>Outstanding</v>
      </c>
      <c r="M540" s="11" t="s">
        <v>19</v>
      </c>
    </row>
    <row r="541" spans="1:13" ht="60" customHeight="1" x14ac:dyDescent="0.35">
      <c r="A541" s="9" t="s">
        <v>2599</v>
      </c>
      <c r="B541" s="1" t="s">
        <v>2600</v>
      </c>
      <c r="C541" s="2" t="s">
        <v>15</v>
      </c>
      <c r="D541" s="3" t="s">
        <v>16</v>
      </c>
      <c r="E541" s="3" t="s">
        <v>17</v>
      </c>
      <c r="F541" s="3" t="s">
        <v>18</v>
      </c>
      <c r="G541" s="3" t="s">
        <v>19</v>
      </c>
      <c r="H541" s="4" t="s">
        <v>19</v>
      </c>
      <c r="I541" s="1" t="s">
        <v>2601</v>
      </c>
      <c r="J541" s="1" t="s">
        <v>262</v>
      </c>
      <c r="K541" s="1" t="s">
        <v>2602</v>
      </c>
      <c r="L541" s="3" t="str">
        <f t="shared" si="2"/>
        <v>Outstanding</v>
      </c>
      <c r="M541" s="11" t="s">
        <v>19</v>
      </c>
    </row>
    <row r="542" spans="1:13" ht="60" customHeight="1" x14ac:dyDescent="0.35">
      <c r="A542" s="9" t="s">
        <v>2603</v>
      </c>
      <c r="B542" s="1" t="s">
        <v>2604</v>
      </c>
      <c r="C542" s="2" t="s">
        <v>15</v>
      </c>
      <c r="D542" s="3" t="s">
        <v>16</v>
      </c>
      <c r="E542" s="3" t="s">
        <v>17</v>
      </c>
      <c r="F542" s="3" t="s">
        <v>18</v>
      </c>
      <c r="G542" s="3" t="s">
        <v>19</v>
      </c>
      <c r="H542" s="4" t="s">
        <v>19</v>
      </c>
      <c r="I542" s="1" t="s">
        <v>2605</v>
      </c>
      <c r="J542" s="1" t="s">
        <v>262</v>
      </c>
      <c r="K542" s="1" t="s">
        <v>2606</v>
      </c>
      <c r="L542" s="3" t="str">
        <f t="shared" si="2"/>
        <v>Outstanding</v>
      </c>
      <c r="M542" s="11" t="s">
        <v>19</v>
      </c>
    </row>
    <row r="543" spans="1:13" ht="60" customHeight="1" x14ac:dyDescent="0.35">
      <c r="A543" s="9" t="s">
        <v>2607</v>
      </c>
      <c r="B543" s="1" t="s">
        <v>2604</v>
      </c>
      <c r="C543" s="2" t="s">
        <v>15</v>
      </c>
      <c r="D543" s="3" t="s">
        <v>16</v>
      </c>
      <c r="E543" s="3" t="s">
        <v>17</v>
      </c>
      <c r="F543" s="3" t="s">
        <v>18</v>
      </c>
      <c r="G543" s="3" t="s">
        <v>19</v>
      </c>
      <c r="H543" s="4" t="s">
        <v>19</v>
      </c>
      <c r="I543" s="1" t="s">
        <v>2608</v>
      </c>
      <c r="J543" s="1" t="s">
        <v>262</v>
      </c>
      <c r="K543" s="1" t="s">
        <v>2609</v>
      </c>
      <c r="L543" s="3" t="str">
        <f t="shared" si="2"/>
        <v>Outstanding</v>
      </c>
      <c r="M543" s="11" t="s">
        <v>19</v>
      </c>
    </row>
    <row r="544" spans="1:13" ht="60" customHeight="1" x14ac:dyDescent="0.35">
      <c r="A544" s="9" t="s">
        <v>2610</v>
      </c>
      <c r="B544" s="1" t="s">
        <v>2604</v>
      </c>
      <c r="C544" s="2" t="s">
        <v>15</v>
      </c>
      <c r="D544" s="3" t="s">
        <v>16</v>
      </c>
      <c r="E544" s="3" t="s">
        <v>17</v>
      </c>
      <c r="F544" s="3" t="s">
        <v>18</v>
      </c>
      <c r="G544" s="3" t="s">
        <v>19</v>
      </c>
      <c r="H544" s="4" t="s">
        <v>19</v>
      </c>
      <c r="I544" s="1" t="s">
        <v>2611</v>
      </c>
      <c r="J544" s="1" t="s">
        <v>262</v>
      </c>
      <c r="K544" s="1" t="s">
        <v>2612</v>
      </c>
      <c r="L544" s="3" t="str">
        <f t="shared" si="2"/>
        <v>Outstanding</v>
      </c>
      <c r="M544" s="11" t="s">
        <v>19</v>
      </c>
    </row>
    <row r="545" spans="1:13" ht="60" customHeight="1" x14ac:dyDescent="0.35">
      <c r="A545" s="9" t="s">
        <v>2613</v>
      </c>
      <c r="B545" s="1" t="s">
        <v>2604</v>
      </c>
      <c r="C545" s="2" t="s">
        <v>15</v>
      </c>
      <c r="D545" s="3" t="s">
        <v>16</v>
      </c>
      <c r="E545" s="3" t="s">
        <v>17</v>
      </c>
      <c r="F545" s="3" t="s">
        <v>18</v>
      </c>
      <c r="G545" s="3" t="s">
        <v>19</v>
      </c>
      <c r="H545" s="4" t="s">
        <v>19</v>
      </c>
      <c r="I545" s="1" t="s">
        <v>2614</v>
      </c>
      <c r="J545" s="1" t="s">
        <v>262</v>
      </c>
      <c r="K545" s="1" t="s">
        <v>2615</v>
      </c>
      <c r="L545" s="3" t="str">
        <f t="shared" si="2"/>
        <v>Outstanding</v>
      </c>
      <c r="M545" s="11" t="s">
        <v>19</v>
      </c>
    </row>
    <row r="546" spans="1:13" ht="60" customHeight="1" x14ac:dyDescent="0.35">
      <c r="A546" s="9" t="s">
        <v>2616</v>
      </c>
      <c r="B546" s="1" t="s">
        <v>2604</v>
      </c>
      <c r="C546" s="2" t="s">
        <v>15</v>
      </c>
      <c r="D546" s="3" t="s">
        <v>16</v>
      </c>
      <c r="E546" s="3" t="s">
        <v>17</v>
      </c>
      <c r="F546" s="3" t="s">
        <v>18</v>
      </c>
      <c r="G546" s="3" t="s">
        <v>19</v>
      </c>
      <c r="H546" s="4" t="s">
        <v>19</v>
      </c>
      <c r="I546" s="1" t="s">
        <v>2617</v>
      </c>
      <c r="J546" s="1" t="s">
        <v>262</v>
      </c>
      <c r="K546" s="1" t="s">
        <v>2618</v>
      </c>
      <c r="L546" s="3" t="str">
        <f t="shared" si="2"/>
        <v>Outstanding</v>
      </c>
      <c r="M546" s="11" t="s">
        <v>19</v>
      </c>
    </row>
    <row r="547" spans="1:13" ht="60" customHeight="1" x14ac:dyDescent="0.35">
      <c r="A547" s="9" t="s">
        <v>2619</v>
      </c>
      <c r="B547" s="1" t="s">
        <v>2604</v>
      </c>
      <c r="C547" s="2" t="s">
        <v>15</v>
      </c>
      <c r="D547" s="3" t="s">
        <v>16</v>
      </c>
      <c r="E547" s="3" t="s">
        <v>17</v>
      </c>
      <c r="F547" s="3" t="s">
        <v>18</v>
      </c>
      <c r="G547" s="3" t="s">
        <v>19</v>
      </c>
      <c r="H547" s="4" t="s">
        <v>19</v>
      </c>
      <c r="I547" s="1" t="s">
        <v>2620</v>
      </c>
      <c r="J547" s="1" t="s">
        <v>262</v>
      </c>
      <c r="K547" s="1" t="s">
        <v>2621</v>
      </c>
      <c r="L547" s="3" t="str">
        <f t="shared" si="2"/>
        <v>Outstanding</v>
      </c>
      <c r="M547" s="11" t="s">
        <v>19</v>
      </c>
    </row>
    <row r="548" spans="1:13" ht="60" customHeight="1" x14ac:dyDescent="0.35">
      <c r="A548" s="9" t="s">
        <v>2622</v>
      </c>
      <c r="B548" s="1" t="s">
        <v>2604</v>
      </c>
      <c r="C548" s="2" t="s">
        <v>15</v>
      </c>
      <c r="D548" s="3" t="s">
        <v>16</v>
      </c>
      <c r="E548" s="3" t="s">
        <v>17</v>
      </c>
      <c r="F548" s="3" t="s">
        <v>18</v>
      </c>
      <c r="G548" s="3" t="s">
        <v>19</v>
      </c>
      <c r="H548" s="4" t="s">
        <v>19</v>
      </c>
      <c r="I548" s="1" t="s">
        <v>2623</v>
      </c>
      <c r="J548" s="1" t="s">
        <v>262</v>
      </c>
      <c r="K548" s="1" t="s">
        <v>2624</v>
      </c>
      <c r="L548" s="3" t="str">
        <f t="shared" si="2"/>
        <v>Outstanding</v>
      </c>
      <c r="M548" s="11" t="s">
        <v>19</v>
      </c>
    </row>
    <row r="549" spans="1:13" ht="60" customHeight="1" x14ac:dyDescent="0.35">
      <c r="A549" s="9" t="s">
        <v>2625</v>
      </c>
      <c r="B549" s="1" t="s">
        <v>2604</v>
      </c>
      <c r="C549" s="2" t="s">
        <v>15</v>
      </c>
      <c r="D549" s="3" t="s">
        <v>16</v>
      </c>
      <c r="E549" s="3" t="s">
        <v>17</v>
      </c>
      <c r="F549" s="3" t="s">
        <v>18</v>
      </c>
      <c r="G549" s="3" t="s">
        <v>19</v>
      </c>
      <c r="H549" s="4" t="s">
        <v>19</v>
      </c>
      <c r="I549" s="1" t="s">
        <v>2626</v>
      </c>
      <c r="J549" s="1" t="s">
        <v>262</v>
      </c>
      <c r="K549" s="1" t="s">
        <v>2627</v>
      </c>
      <c r="L549" s="3" t="str">
        <f t="shared" si="2"/>
        <v>Outstanding</v>
      </c>
      <c r="M549" s="11" t="s">
        <v>19</v>
      </c>
    </row>
    <row r="550" spans="1:13" ht="60" customHeight="1" x14ac:dyDescent="0.35">
      <c r="A550" s="9" t="s">
        <v>2628</v>
      </c>
      <c r="B550" s="1" t="s">
        <v>2604</v>
      </c>
      <c r="C550" s="2" t="s">
        <v>15</v>
      </c>
      <c r="D550" s="3" t="s">
        <v>16</v>
      </c>
      <c r="E550" s="3" t="s">
        <v>17</v>
      </c>
      <c r="F550" s="3" t="s">
        <v>18</v>
      </c>
      <c r="G550" s="3" t="s">
        <v>19</v>
      </c>
      <c r="H550" s="4" t="s">
        <v>19</v>
      </c>
      <c r="I550" s="1" t="s">
        <v>2629</v>
      </c>
      <c r="J550" s="1" t="s">
        <v>262</v>
      </c>
      <c r="K550" s="1" t="s">
        <v>2630</v>
      </c>
      <c r="L550" s="3" t="str">
        <f t="shared" si="2"/>
        <v>Outstanding</v>
      </c>
      <c r="M550" s="11" t="s">
        <v>19</v>
      </c>
    </row>
    <row r="551" spans="1:13" ht="60" customHeight="1" x14ac:dyDescent="0.35">
      <c r="A551" s="9" t="s">
        <v>2631</v>
      </c>
      <c r="B551" s="1" t="s">
        <v>273</v>
      </c>
      <c r="C551" s="2" t="s">
        <v>15</v>
      </c>
      <c r="D551" s="3" t="s">
        <v>16</v>
      </c>
      <c r="E551" s="3" t="s">
        <v>17</v>
      </c>
      <c r="F551" s="3" t="s">
        <v>18</v>
      </c>
      <c r="G551" s="3" t="s">
        <v>19</v>
      </c>
      <c r="H551" s="4" t="s">
        <v>19</v>
      </c>
      <c r="I551" s="1" t="s">
        <v>2632</v>
      </c>
      <c r="J551" s="1" t="s">
        <v>262</v>
      </c>
      <c r="K551" s="1" t="s">
        <v>2633</v>
      </c>
      <c r="L551" s="3" t="str">
        <f t="shared" si="2"/>
        <v>Outstanding</v>
      </c>
      <c r="M551" s="11" t="s">
        <v>19</v>
      </c>
    </row>
    <row r="552" spans="1:13" ht="60" customHeight="1" x14ac:dyDescent="0.35">
      <c r="A552" s="9" t="s">
        <v>2634</v>
      </c>
      <c r="B552" s="1" t="s">
        <v>273</v>
      </c>
      <c r="C552" s="2" t="s">
        <v>15</v>
      </c>
      <c r="D552" s="3" t="s">
        <v>16</v>
      </c>
      <c r="E552" s="3" t="s">
        <v>17</v>
      </c>
      <c r="F552" s="3" t="s">
        <v>18</v>
      </c>
      <c r="G552" s="3" t="s">
        <v>19</v>
      </c>
      <c r="H552" s="4" t="s">
        <v>19</v>
      </c>
      <c r="I552" s="1" t="s">
        <v>2635</v>
      </c>
      <c r="J552" s="1" t="s">
        <v>262</v>
      </c>
      <c r="K552" s="1" t="s">
        <v>2636</v>
      </c>
      <c r="L552" s="3" t="str">
        <f t="shared" si="2"/>
        <v>Outstanding</v>
      </c>
      <c r="M552" s="11" t="s">
        <v>19</v>
      </c>
    </row>
    <row r="553" spans="1:13" ht="60" customHeight="1" x14ac:dyDescent="0.35">
      <c r="A553" s="9" t="s">
        <v>2637</v>
      </c>
      <c r="B553" s="1" t="s">
        <v>273</v>
      </c>
      <c r="C553" s="2" t="s">
        <v>15</v>
      </c>
      <c r="D553" s="3" t="s">
        <v>16</v>
      </c>
      <c r="E553" s="3" t="s">
        <v>17</v>
      </c>
      <c r="F553" s="3" t="s">
        <v>18</v>
      </c>
      <c r="G553" s="3" t="s">
        <v>19</v>
      </c>
      <c r="H553" s="4" t="s">
        <v>19</v>
      </c>
      <c r="I553" s="1" t="s">
        <v>2638</v>
      </c>
      <c r="J553" s="1" t="s">
        <v>262</v>
      </c>
      <c r="K553" s="1" t="s">
        <v>2639</v>
      </c>
      <c r="L553" s="3" t="str">
        <f t="shared" si="2"/>
        <v>Outstanding</v>
      </c>
      <c r="M553" s="11" t="s">
        <v>19</v>
      </c>
    </row>
    <row r="554" spans="1:13" ht="60" customHeight="1" x14ac:dyDescent="0.35">
      <c r="A554" s="9" t="s">
        <v>2640</v>
      </c>
      <c r="B554" s="1" t="s">
        <v>273</v>
      </c>
      <c r="C554" s="2" t="s">
        <v>15</v>
      </c>
      <c r="D554" s="3" t="s">
        <v>16</v>
      </c>
      <c r="E554" s="3" t="s">
        <v>17</v>
      </c>
      <c r="F554" s="3" t="s">
        <v>18</v>
      </c>
      <c r="G554" s="3" t="s">
        <v>19</v>
      </c>
      <c r="H554" s="4" t="s">
        <v>19</v>
      </c>
      <c r="I554" s="1" t="s">
        <v>2641</v>
      </c>
      <c r="J554" s="1" t="s">
        <v>262</v>
      </c>
      <c r="K554" s="1" t="s">
        <v>2642</v>
      </c>
      <c r="L554" s="3" t="str">
        <f t="shared" si="2"/>
        <v>Outstanding</v>
      </c>
      <c r="M554" s="11" t="s">
        <v>19</v>
      </c>
    </row>
    <row r="555" spans="1:13" ht="60" customHeight="1" x14ac:dyDescent="0.35">
      <c r="A555" s="9" t="s">
        <v>2643</v>
      </c>
      <c r="B555" s="1" t="s">
        <v>273</v>
      </c>
      <c r="C555" s="2" t="s">
        <v>15</v>
      </c>
      <c r="D555" s="3" t="s">
        <v>16</v>
      </c>
      <c r="E555" s="3" t="s">
        <v>17</v>
      </c>
      <c r="F555" s="3" t="s">
        <v>18</v>
      </c>
      <c r="G555" s="3" t="s">
        <v>19</v>
      </c>
      <c r="H555" s="4" t="s">
        <v>19</v>
      </c>
      <c r="I555" s="1" t="s">
        <v>2644</v>
      </c>
      <c r="J555" s="1" t="s">
        <v>262</v>
      </c>
      <c r="K555" s="1" t="s">
        <v>2645</v>
      </c>
      <c r="L555" s="3" t="str">
        <f t="shared" si="2"/>
        <v>Outstanding</v>
      </c>
      <c r="M555" s="11" t="s">
        <v>19</v>
      </c>
    </row>
    <row r="556" spans="1:13" ht="60" customHeight="1" x14ac:dyDescent="0.35">
      <c r="A556" s="9" t="s">
        <v>2646</v>
      </c>
      <c r="B556" s="1" t="s">
        <v>273</v>
      </c>
      <c r="C556" s="2" t="s">
        <v>15</v>
      </c>
      <c r="D556" s="3" t="s">
        <v>16</v>
      </c>
      <c r="E556" s="3" t="s">
        <v>17</v>
      </c>
      <c r="F556" s="3" t="s">
        <v>18</v>
      </c>
      <c r="G556" s="3" t="s">
        <v>19</v>
      </c>
      <c r="H556" s="4" t="s">
        <v>19</v>
      </c>
      <c r="I556" s="1" t="s">
        <v>2647</v>
      </c>
      <c r="J556" s="1" t="s">
        <v>262</v>
      </c>
      <c r="K556" s="1" t="s">
        <v>2648</v>
      </c>
      <c r="L556" s="3" t="str">
        <f t="shared" si="2"/>
        <v>Outstanding</v>
      </c>
      <c r="M556" s="11" t="s">
        <v>19</v>
      </c>
    </row>
    <row r="557" spans="1:13" ht="60" customHeight="1" x14ac:dyDescent="0.35">
      <c r="A557" s="9" t="s">
        <v>2649</v>
      </c>
      <c r="B557" s="1" t="s">
        <v>273</v>
      </c>
      <c r="C557" s="2" t="s">
        <v>15</v>
      </c>
      <c r="D557" s="3" t="s">
        <v>16</v>
      </c>
      <c r="E557" s="3" t="s">
        <v>17</v>
      </c>
      <c r="F557" s="3" t="s">
        <v>18</v>
      </c>
      <c r="G557" s="3" t="s">
        <v>19</v>
      </c>
      <c r="H557" s="4" t="s">
        <v>19</v>
      </c>
      <c r="I557" s="1" t="s">
        <v>2650</v>
      </c>
      <c r="J557" s="1" t="s">
        <v>262</v>
      </c>
      <c r="K557" s="1" t="s">
        <v>2651</v>
      </c>
      <c r="L557" s="3" t="str">
        <f t="shared" si="2"/>
        <v>Outstanding</v>
      </c>
      <c r="M557" s="11" t="s">
        <v>19</v>
      </c>
    </row>
    <row r="558" spans="1:13" ht="60" customHeight="1" x14ac:dyDescent="0.35">
      <c r="A558" s="9" t="s">
        <v>2652</v>
      </c>
      <c r="B558" s="1" t="s">
        <v>273</v>
      </c>
      <c r="C558" s="2" t="s">
        <v>15</v>
      </c>
      <c r="D558" s="3" t="s">
        <v>16</v>
      </c>
      <c r="E558" s="3" t="s">
        <v>17</v>
      </c>
      <c r="F558" s="3" t="s">
        <v>18</v>
      </c>
      <c r="G558" s="3" t="s">
        <v>19</v>
      </c>
      <c r="H558" s="4" t="s">
        <v>19</v>
      </c>
      <c r="I558" s="1" t="s">
        <v>2653</v>
      </c>
      <c r="J558" s="1" t="s">
        <v>262</v>
      </c>
      <c r="K558" s="1" t="s">
        <v>2654</v>
      </c>
      <c r="L558" s="3" t="str">
        <f t="shared" si="2"/>
        <v>Outstanding</v>
      </c>
      <c r="M558" s="11" t="s">
        <v>19</v>
      </c>
    </row>
    <row r="559" spans="1:13" ht="60" customHeight="1" x14ac:dyDescent="0.35">
      <c r="A559" s="9" t="s">
        <v>2655</v>
      </c>
      <c r="B559" s="1" t="s">
        <v>273</v>
      </c>
      <c r="C559" s="2" t="s">
        <v>15</v>
      </c>
      <c r="D559" s="3" t="s">
        <v>16</v>
      </c>
      <c r="E559" s="3" t="s">
        <v>17</v>
      </c>
      <c r="F559" s="3" t="s">
        <v>18</v>
      </c>
      <c r="G559" s="3" t="s">
        <v>19</v>
      </c>
      <c r="H559" s="4" t="s">
        <v>19</v>
      </c>
      <c r="I559" s="1" t="s">
        <v>2656</v>
      </c>
      <c r="J559" s="1" t="s">
        <v>262</v>
      </c>
      <c r="K559" s="1" t="s">
        <v>2657</v>
      </c>
      <c r="L559" s="3" t="str">
        <f t="shared" si="2"/>
        <v>Outstanding</v>
      </c>
      <c r="M559" s="11" t="s">
        <v>19</v>
      </c>
    </row>
    <row r="560" spans="1:13" ht="60" customHeight="1" x14ac:dyDescent="0.35">
      <c r="A560" s="9" t="s">
        <v>2658</v>
      </c>
      <c r="B560" s="1" t="s">
        <v>273</v>
      </c>
      <c r="C560" s="2" t="s">
        <v>15</v>
      </c>
      <c r="D560" s="3" t="s">
        <v>16</v>
      </c>
      <c r="E560" s="3" t="s">
        <v>17</v>
      </c>
      <c r="F560" s="3" t="s">
        <v>18</v>
      </c>
      <c r="G560" s="3" t="s">
        <v>19</v>
      </c>
      <c r="H560" s="4" t="s">
        <v>19</v>
      </c>
      <c r="I560" s="1" t="s">
        <v>2659</v>
      </c>
      <c r="J560" s="1" t="s">
        <v>262</v>
      </c>
      <c r="K560" s="1" t="s">
        <v>2660</v>
      </c>
      <c r="L560" s="3" t="str">
        <f t="shared" si="2"/>
        <v>Outstanding</v>
      </c>
      <c r="M560" s="11" t="s">
        <v>19</v>
      </c>
    </row>
    <row r="561" spans="1:13" ht="60" customHeight="1" x14ac:dyDescent="0.35">
      <c r="A561" s="9" t="s">
        <v>2661</v>
      </c>
      <c r="B561" s="1" t="s">
        <v>273</v>
      </c>
      <c r="C561" s="2" t="s">
        <v>15</v>
      </c>
      <c r="D561" s="3" t="s">
        <v>16</v>
      </c>
      <c r="E561" s="3" t="s">
        <v>17</v>
      </c>
      <c r="F561" s="3" t="s">
        <v>18</v>
      </c>
      <c r="G561" s="3" t="s">
        <v>19</v>
      </c>
      <c r="H561" s="4" t="s">
        <v>19</v>
      </c>
      <c r="I561" s="1" t="s">
        <v>2662</v>
      </c>
      <c r="J561" s="1" t="s">
        <v>262</v>
      </c>
      <c r="K561" s="1" t="s">
        <v>2663</v>
      </c>
      <c r="L561" s="3" t="str">
        <f t="shared" si="2"/>
        <v>Outstanding</v>
      </c>
      <c r="M561" s="11" t="s">
        <v>19</v>
      </c>
    </row>
    <row r="562" spans="1:13" ht="60" customHeight="1" x14ac:dyDescent="0.35">
      <c r="A562" s="9" t="s">
        <v>2664</v>
      </c>
      <c r="B562" s="1" t="s">
        <v>273</v>
      </c>
      <c r="C562" s="2" t="s">
        <v>15</v>
      </c>
      <c r="D562" s="3" t="s">
        <v>16</v>
      </c>
      <c r="E562" s="3" t="s">
        <v>17</v>
      </c>
      <c r="F562" s="3" t="s">
        <v>18</v>
      </c>
      <c r="G562" s="3" t="s">
        <v>19</v>
      </c>
      <c r="H562" s="4" t="s">
        <v>19</v>
      </c>
      <c r="I562" s="1" t="s">
        <v>2665</v>
      </c>
      <c r="J562" s="1" t="s">
        <v>262</v>
      </c>
      <c r="K562" s="1" t="s">
        <v>2666</v>
      </c>
      <c r="L562" s="3" t="str">
        <f t="shared" si="2"/>
        <v>Outstanding</v>
      </c>
      <c r="M562" s="11" t="s">
        <v>19</v>
      </c>
    </row>
    <row r="563" spans="1:13" ht="60" customHeight="1" x14ac:dyDescent="0.35">
      <c r="A563" s="9" t="s">
        <v>2667</v>
      </c>
      <c r="B563" s="1" t="s">
        <v>2668</v>
      </c>
      <c r="C563" s="2" t="s">
        <v>15</v>
      </c>
      <c r="D563" s="3" t="s">
        <v>16</v>
      </c>
      <c r="E563" s="3" t="s">
        <v>17</v>
      </c>
      <c r="F563" s="3" t="s">
        <v>18</v>
      </c>
      <c r="G563" s="3" t="s">
        <v>19</v>
      </c>
      <c r="H563" s="4" t="s">
        <v>19</v>
      </c>
      <c r="I563" s="1" t="s">
        <v>2669</v>
      </c>
      <c r="J563" s="1" t="s">
        <v>2670</v>
      </c>
      <c r="K563" s="1" t="s">
        <v>2671</v>
      </c>
      <c r="L563" s="3" t="str">
        <f t="shared" si="2"/>
        <v>Outstanding</v>
      </c>
      <c r="M563" s="11" t="s">
        <v>19</v>
      </c>
    </row>
    <row r="564" spans="1:13" ht="60" customHeight="1" x14ac:dyDescent="0.35">
      <c r="A564" s="9" t="s">
        <v>2672</v>
      </c>
      <c r="B564" s="1" t="s">
        <v>2673</v>
      </c>
      <c r="C564" s="2" t="s">
        <v>15</v>
      </c>
      <c r="D564" s="3" t="s">
        <v>16</v>
      </c>
      <c r="E564" s="3" t="s">
        <v>17</v>
      </c>
      <c r="F564" s="3" t="s">
        <v>18</v>
      </c>
      <c r="G564" s="3" t="s">
        <v>19</v>
      </c>
      <c r="H564" s="4" t="s">
        <v>19</v>
      </c>
      <c r="I564" s="1" t="s">
        <v>2674</v>
      </c>
      <c r="J564" s="1" t="s">
        <v>2670</v>
      </c>
      <c r="K564" s="1" t="s">
        <v>2675</v>
      </c>
      <c r="L564" s="3" t="str">
        <f t="shared" si="2"/>
        <v>Outstanding</v>
      </c>
      <c r="M564" s="11" t="s">
        <v>19</v>
      </c>
    </row>
    <row r="565" spans="1:13" ht="60" customHeight="1" x14ac:dyDescent="0.35">
      <c r="A565" s="9" t="s">
        <v>2676</v>
      </c>
      <c r="B565" s="1" t="s">
        <v>2677</v>
      </c>
      <c r="C565" s="2" t="s">
        <v>15</v>
      </c>
      <c r="D565" s="3" t="s">
        <v>16</v>
      </c>
      <c r="E565" s="3" t="s">
        <v>17</v>
      </c>
      <c r="F565" s="3" t="s">
        <v>18</v>
      </c>
      <c r="G565" s="3" t="s">
        <v>19</v>
      </c>
      <c r="H565" s="4" t="s">
        <v>19</v>
      </c>
      <c r="I565" s="1" t="s">
        <v>2678</v>
      </c>
      <c r="J565" s="1" t="s">
        <v>2670</v>
      </c>
      <c r="K565" s="1" t="s">
        <v>2679</v>
      </c>
      <c r="L565" s="3" t="str">
        <f t="shared" si="2"/>
        <v>Outstanding</v>
      </c>
      <c r="M565" s="11" t="s">
        <v>19</v>
      </c>
    </row>
    <row r="566" spans="1:13" ht="60" customHeight="1" x14ac:dyDescent="0.35">
      <c r="A566" s="9" t="s">
        <v>2680</v>
      </c>
      <c r="B566" s="1" t="s">
        <v>2681</v>
      </c>
      <c r="C566" s="2" t="s">
        <v>15</v>
      </c>
      <c r="D566" s="3" t="s">
        <v>16</v>
      </c>
      <c r="E566" s="3" t="s">
        <v>17</v>
      </c>
      <c r="F566" s="3" t="s">
        <v>18</v>
      </c>
      <c r="G566" s="3" t="s">
        <v>19</v>
      </c>
      <c r="H566" s="4" t="s">
        <v>19</v>
      </c>
      <c r="I566" s="1" t="s">
        <v>2682</v>
      </c>
      <c r="J566" s="1" t="s">
        <v>2670</v>
      </c>
      <c r="K566" s="1" t="s">
        <v>2683</v>
      </c>
      <c r="L566" s="3" t="str">
        <f t="shared" si="2"/>
        <v>Outstanding</v>
      </c>
      <c r="M566" s="11" t="s">
        <v>19</v>
      </c>
    </row>
    <row r="567" spans="1:13" ht="60" customHeight="1" x14ac:dyDescent="0.35">
      <c r="A567" s="9" t="s">
        <v>2684</v>
      </c>
      <c r="B567" s="1" t="s">
        <v>2685</v>
      </c>
      <c r="C567" s="2" t="s">
        <v>15</v>
      </c>
      <c r="D567" s="3" t="s">
        <v>16</v>
      </c>
      <c r="E567" s="3" t="s">
        <v>17</v>
      </c>
      <c r="F567" s="3" t="s">
        <v>18</v>
      </c>
      <c r="G567" s="3" t="s">
        <v>19</v>
      </c>
      <c r="H567" s="4" t="s">
        <v>19</v>
      </c>
      <c r="I567" s="1" t="s">
        <v>2686</v>
      </c>
      <c r="J567" s="1" t="s">
        <v>584</v>
      </c>
      <c r="K567" s="1" t="s">
        <v>2687</v>
      </c>
      <c r="L567" s="3" t="str">
        <f t="shared" si="2"/>
        <v>Outstanding</v>
      </c>
      <c r="M567" s="11" t="s">
        <v>19</v>
      </c>
    </row>
    <row r="568" spans="1:13" ht="60" customHeight="1" x14ac:dyDescent="0.35">
      <c r="A568" s="9" t="s">
        <v>2688</v>
      </c>
      <c r="B568" s="1" t="s">
        <v>2689</v>
      </c>
      <c r="C568" s="2" t="s">
        <v>15</v>
      </c>
      <c r="D568" s="3" t="s">
        <v>16</v>
      </c>
      <c r="E568" s="3" t="s">
        <v>17</v>
      </c>
      <c r="F568" s="3" t="s">
        <v>18</v>
      </c>
      <c r="G568" s="3" t="s">
        <v>19</v>
      </c>
      <c r="H568" s="4" t="s">
        <v>19</v>
      </c>
      <c r="I568" s="1" t="s">
        <v>2690</v>
      </c>
      <c r="J568" s="1" t="s">
        <v>2563</v>
      </c>
      <c r="K568" s="1" t="s">
        <v>2691</v>
      </c>
      <c r="L568" s="3" t="str">
        <f t="shared" si="2"/>
        <v>Outstanding</v>
      </c>
      <c r="M568" s="11" t="s">
        <v>19</v>
      </c>
    </row>
    <row r="569" spans="1:13" ht="60" customHeight="1" x14ac:dyDescent="0.35">
      <c r="A569" s="9" t="s">
        <v>2692</v>
      </c>
      <c r="B569" s="1" t="s">
        <v>487</v>
      </c>
      <c r="C569" s="2" t="s">
        <v>76</v>
      </c>
      <c r="D569" s="3" t="s">
        <v>16</v>
      </c>
      <c r="E569" s="3" t="s">
        <v>17</v>
      </c>
      <c r="F569" s="3" t="s">
        <v>18</v>
      </c>
      <c r="G569" s="3" t="s">
        <v>19</v>
      </c>
      <c r="H569" s="4" t="s">
        <v>19</v>
      </c>
      <c r="I569" s="1" t="s">
        <v>2693</v>
      </c>
      <c r="J569" s="1" t="s">
        <v>2694</v>
      </c>
      <c r="K569" s="1" t="s">
        <v>2695</v>
      </c>
      <c r="L569" s="3" t="str">
        <f t="shared" si="2"/>
        <v>Outstanding</v>
      </c>
      <c r="M569" s="11" t="s">
        <v>19</v>
      </c>
    </row>
    <row r="570" spans="1:13" ht="60" customHeight="1" x14ac:dyDescent="0.35">
      <c r="A570" s="9" t="s">
        <v>2696</v>
      </c>
      <c r="B570" s="1" t="s">
        <v>2697</v>
      </c>
      <c r="C570" s="2" t="s">
        <v>15</v>
      </c>
      <c r="D570" s="3" t="s">
        <v>16</v>
      </c>
      <c r="E570" s="3" t="s">
        <v>17</v>
      </c>
      <c r="F570" s="3" t="s">
        <v>18</v>
      </c>
      <c r="G570" s="3" t="s">
        <v>19</v>
      </c>
      <c r="H570" s="4" t="s">
        <v>19</v>
      </c>
      <c r="I570" s="1" t="s">
        <v>2698</v>
      </c>
      <c r="J570" s="1" t="s">
        <v>2699</v>
      </c>
      <c r="K570" s="1" t="s">
        <v>2700</v>
      </c>
      <c r="L570" s="3" t="str">
        <f t="shared" si="2"/>
        <v>Outstanding</v>
      </c>
      <c r="M570" s="11" t="s">
        <v>19</v>
      </c>
    </row>
    <row r="571" spans="1:13" ht="60" customHeight="1" x14ac:dyDescent="0.35">
      <c r="A571" s="9" t="s">
        <v>2701</v>
      </c>
      <c r="B571" s="1" t="s">
        <v>2702</v>
      </c>
      <c r="C571" s="2" t="s">
        <v>15</v>
      </c>
      <c r="D571" s="3" t="s">
        <v>16</v>
      </c>
      <c r="E571" s="3" t="s">
        <v>17</v>
      </c>
      <c r="F571" s="3" t="s">
        <v>18</v>
      </c>
      <c r="G571" s="3" t="s">
        <v>19</v>
      </c>
      <c r="H571" s="4" t="s">
        <v>19</v>
      </c>
      <c r="I571" s="1" t="s">
        <v>2703</v>
      </c>
      <c r="J571" s="1" t="s">
        <v>2704</v>
      </c>
      <c r="K571" s="1" t="s">
        <v>2705</v>
      </c>
      <c r="L571" s="3" t="str">
        <f t="shared" si="2"/>
        <v>Outstanding</v>
      </c>
      <c r="M571" s="11" t="s">
        <v>19</v>
      </c>
    </row>
    <row r="572" spans="1:13" ht="60" customHeight="1" x14ac:dyDescent="0.35">
      <c r="A572" s="10" t="s">
        <v>2706</v>
      </c>
      <c r="B572" s="5" t="s">
        <v>2707</v>
      </c>
      <c r="C572" s="6" t="s">
        <v>15</v>
      </c>
      <c r="D572" s="7" t="s">
        <v>16</v>
      </c>
      <c r="E572" s="7" t="s">
        <v>17</v>
      </c>
      <c r="F572" s="7" t="s">
        <v>18</v>
      </c>
      <c r="G572" s="7" t="s">
        <v>19</v>
      </c>
      <c r="H572" s="8" t="s">
        <v>19</v>
      </c>
      <c r="I572" s="5" t="s">
        <v>2708</v>
      </c>
      <c r="J572" s="5" t="s">
        <v>2709</v>
      </c>
      <c r="K572" s="5" t="s">
        <v>2710</v>
      </c>
      <c r="L572" s="7" t="str">
        <f t="shared" si="2"/>
        <v>Outstanding</v>
      </c>
      <c r="M572" s="12" t="s">
        <v>19</v>
      </c>
    </row>
    <row r="576" spans="1:13" ht="32" customHeight="1" x14ac:dyDescent="0.35">
      <c r="A576" s="78" t="s">
        <v>2711</v>
      </c>
      <c r="B576" s="78"/>
      <c r="C576" s="78"/>
      <c r="D576" s="78"/>
    </row>
  </sheetData>
  <mergeCells count="1">
    <mergeCell ref="A576:D576"/>
  </mergeCells>
  <conditionalFormatting sqref="C2:C572">
    <cfRule type="expression" dxfId="25" priority="14">
      <formula>LEFT($C2,7)="CAT III"</formula>
    </cfRule>
    <cfRule type="expression" dxfId="24" priority="15">
      <formula>LEFT($C2,6)="CAT II"</formula>
    </cfRule>
    <cfRule type="expression" dxfId="23" priority="16">
      <formula>LEFT($C2,5)="CAT I"</formula>
    </cfRule>
  </conditionalFormatting>
  <conditionalFormatting sqref="D2:D572">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E2:E572">
    <cfRule type="cellIs" dxfId="18" priority="5" operator="equal">
      <formula>"Low"</formula>
    </cfRule>
    <cfRule type="cellIs" dxfId="17" priority="6" operator="equal">
      <formula>"Medium"</formula>
    </cfRule>
    <cfRule type="cellIs" dxfId="16" priority="7" operator="equal">
      <formula>"High"</formula>
    </cfRule>
  </conditionalFormatting>
  <conditionalFormatting sqref="G2:G572">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D2:D572" xr:uid="{00000000-0002-0000-0200-000000000000}">
      <formula1>"Must,Should,Could,Won't,Unassigned"</formula1>
    </dataValidation>
    <dataValidation type="list" showErrorMessage="1" errorTitle="Invalid Value" error="Please select a value from the list: Low, Medium, High, Unassessed." sqref="E2:E572" xr:uid="{00000000-0002-0000-0200-000001000000}">
      <formula1>"Low,Medium,High,Unassessed"</formula1>
    </dataValidation>
    <dataValidation type="list" showErrorMessage="1" errorTitle="Invalid Value" error="Please select a value from the list: Phase1, Phase2, Phase3, Phase4, Phase5, Pending." sqref="F2:F572"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572" xr:uid="{00000000-0002-0000-0200-000003000000}">
      <formula1>"Implemented,Testing,Failed,Compensated,Risk Accepted,N/A"</formula1>
    </dataValidation>
  </dataValidations>
  <hyperlinks>
    <hyperlink ref="A576"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95" t="s">
        <v>2835</v>
      </c>
      <c r="C2" s="95" t="s">
        <v>2835</v>
      </c>
      <c r="D2" s="95" t="s">
        <v>2835</v>
      </c>
      <c r="E2" s="95" t="s">
        <v>2835</v>
      </c>
      <c r="F2" s="95" t="s">
        <v>2835</v>
      </c>
      <c r="G2" s="95" t="s">
        <v>2835</v>
      </c>
      <c r="H2" s="99" t="s">
        <v>2836</v>
      </c>
      <c r="I2" s="99" t="s">
        <v>2836</v>
      </c>
      <c r="J2" s="99" t="s">
        <v>2836</v>
      </c>
      <c r="K2" s="99" t="s">
        <v>2836</v>
      </c>
      <c r="L2" s="99" t="s">
        <v>2836</v>
      </c>
      <c r="M2" s="98" t="s">
        <v>2837</v>
      </c>
      <c r="N2" s="98" t="s">
        <v>2837</v>
      </c>
      <c r="O2" s="100" t="s">
        <v>2838</v>
      </c>
      <c r="P2" s="100" t="s">
        <v>2838</v>
      </c>
      <c r="Q2" s="96" t="s">
        <v>11</v>
      </c>
      <c r="R2" s="96" t="s">
        <v>11</v>
      </c>
      <c r="S2" s="96" t="s">
        <v>11</v>
      </c>
      <c r="T2" s="97" t="s">
        <v>2839</v>
      </c>
    </row>
    <row r="3" spans="2:20" ht="35" customHeight="1" x14ac:dyDescent="0.35">
      <c r="B3" s="68" t="s">
        <v>2840</v>
      </c>
      <c r="C3" s="68" t="s">
        <v>2841</v>
      </c>
      <c r="D3" s="68" t="s">
        <v>2842</v>
      </c>
      <c r="E3" s="68" t="s">
        <v>2843</v>
      </c>
      <c r="F3" s="68" t="s">
        <v>2844</v>
      </c>
      <c r="G3" s="68" t="s">
        <v>9</v>
      </c>
      <c r="H3" s="69" t="s">
        <v>2845</v>
      </c>
      <c r="I3" s="69" t="s">
        <v>2846</v>
      </c>
      <c r="J3" s="69" t="s">
        <v>2847</v>
      </c>
      <c r="K3" s="69" t="s">
        <v>2848</v>
      </c>
      <c r="L3" s="69" t="s">
        <v>2780</v>
      </c>
      <c r="M3" s="70" t="s">
        <v>2849</v>
      </c>
      <c r="N3" s="70" t="s">
        <v>2850</v>
      </c>
      <c r="O3" s="71" t="s">
        <v>2851</v>
      </c>
      <c r="P3" s="71" t="s">
        <v>2852</v>
      </c>
      <c r="Q3" s="72" t="s">
        <v>11</v>
      </c>
      <c r="R3" s="72" t="s">
        <v>2853</v>
      </c>
      <c r="S3" s="72" t="s">
        <v>2854</v>
      </c>
      <c r="T3" s="73" t="s">
        <v>2855</v>
      </c>
    </row>
    <row r="4" spans="2:20" ht="60" customHeight="1" x14ac:dyDescent="0.35">
      <c r="B4" s="74" t="s">
        <v>2856</v>
      </c>
      <c r="C4" s="74" t="s">
        <v>2857</v>
      </c>
      <c r="D4" s="74" t="s">
        <v>2858</v>
      </c>
      <c r="E4" s="74" t="s">
        <v>2859</v>
      </c>
      <c r="F4" s="74" t="s">
        <v>2860</v>
      </c>
      <c r="G4" s="74" t="s">
        <v>2861</v>
      </c>
      <c r="H4" s="74" t="s">
        <v>2862</v>
      </c>
      <c r="I4" s="74" t="s">
        <v>2863</v>
      </c>
      <c r="J4" s="74" t="s">
        <v>2864</v>
      </c>
      <c r="K4" s="74" t="s">
        <v>2865</v>
      </c>
      <c r="L4" s="74" t="s">
        <v>2866</v>
      </c>
      <c r="M4" s="74" t="s">
        <v>2867</v>
      </c>
      <c r="N4" s="74" t="s">
        <v>2868</v>
      </c>
      <c r="O4" s="74" t="s">
        <v>2869</v>
      </c>
      <c r="P4" s="74" t="s">
        <v>2870</v>
      </c>
      <c r="Q4" s="74" t="s">
        <v>2871</v>
      </c>
      <c r="R4" s="74" t="s">
        <v>2872</v>
      </c>
      <c r="S4" s="74" t="s">
        <v>2873</v>
      </c>
      <c r="T4" s="74" t="s">
        <v>2874</v>
      </c>
    </row>
    <row r="5" spans="2:20" ht="60" customHeight="1" x14ac:dyDescent="0.35">
      <c r="B5" s="36" t="s">
        <v>2875</v>
      </c>
      <c r="C5" s="75"/>
      <c r="D5" s="76"/>
      <c r="E5" s="76" t="s">
        <v>19</v>
      </c>
      <c r="F5" s="76" t="str">
        <f>IF(E5&lt;&gt;"", IFERROR(VLOOKUP(E5, Dashboard!$B29:$F34, 5, FALSE), ""), "")</f>
        <v/>
      </c>
      <c r="G5" s="77"/>
      <c r="H5" s="64"/>
      <c r="I5" s="64"/>
      <c r="J5" s="77"/>
      <c r="K5" s="77"/>
      <c r="L5" s="38"/>
      <c r="M5" s="38"/>
      <c r="N5" s="77"/>
      <c r="O5" s="77"/>
      <c r="P5" s="38"/>
      <c r="Q5" s="38" t="s">
        <v>19</v>
      </c>
      <c r="R5" s="77"/>
      <c r="S5" s="64"/>
      <c r="T5" s="77"/>
    </row>
    <row r="6" spans="2:20" ht="60" customHeight="1" x14ac:dyDescent="0.35">
      <c r="B6" s="36" t="s">
        <v>2876</v>
      </c>
      <c r="C6" s="75"/>
      <c r="D6" s="76"/>
      <c r="E6" s="76" t="s">
        <v>19</v>
      </c>
      <c r="F6" s="76" t="str">
        <f>IF(E6&lt;&gt;"", IFERROR(VLOOKUP(E6, Dashboard!$B29:$F34, 5, FALSE), ""), "")</f>
        <v/>
      </c>
      <c r="G6" s="77"/>
      <c r="H6" s="64"/>
      <c r="I6" s="64"/>
      <c r="J6" s="77"/>
      <c r="K6" s="77"/>
      <c r="L6" s="38"/>
      <c r="M6" s="38"/>
      <c r="N6" s="77"/>
      <c r="O6" s="77"/>
      <c r="P6" s="38"/>
      <c r="Q6" s="38" t="s">
        <v>19</v>
      </c>
      <c r="R6" s="77"/>
      <c r="S6" s="64"/>
      <c r="T6" s="77"/>
    </row>
    <row r="7" spans="2:20" ht="60" customHeight="1" x14ac:dyDescent="0.35">
      <c r="B7" s="36" t="s">
        <v>2877</v>
      </c>
      <c r="C7" s="75"/>
      <c r="D7" s="76"/>
      <c r="E7" s="76" t="s">
        <v>19</v>
      </c>
      <c r="F7" s="76" t="str">
        <f>IF(E7&lt;&gt;"", IFERROR(VLOOKUP(E7, Dashboard!$B29:$F34, 5, FALSE), ""), "")</f>
        <v/>
      </c>
      <c r="G7" s="77"/>
      <c r="H7" s="64"/>
      <c r="I7" s="64"/>
      <c r="J7" s="77"/>
      <c r="K7" s="77"/>
      <c r="L7" s="38"/>
      <c r="M7" s="38"/>
      <c r="N7" s="77"/>
      <c r="O7" s="77"/>
      <c r="P7" s="38"/>
      <c r="Q7" s="38" t="s">
        <v>19</v>
      </c>
      <c r="R7" s="77"/>
      <c r="S7" s="64"/>
      <c r="T7" s="77"/>
    </row>
    <row r="8" spans="2:20" ht="60" customHeight="1" x14ac:dyDescent="0.35">
      <c r="B8" s="36" t="s">
        <v>2878</v>
      </c>
      <c r="C8" s="75"/>
      <c r="D8" s="76"/>
      <c r="E8" s="76" t="s">
        <v>19</v>
      </c>
      <c r="F8" s="76" t="str">
        <f>IF(E8&lt;&gt;"", IFERROR(VLOOKUP(E8, Dashboard!$B29:$F34, 5, FALSE), ""), "")</f>
        <v/>
      </c>
      <c r="G8" s="77"/>
      <c r="H8" s="64"/>
      <c r="I8" s="64"/>
      <c r="J8" s="77"/>
      <c r="K8" s="77"/>
      <c r="L8" s="38"/>
      <c r="M8" s="38"/>
      <c r="N8" s="77"/>
      <c r="O8" s="77"/>
      <c r="P8" s="38"/>
      <c r="Q8" s="38" t="s">
        <v>19</v>
      </c>
      <c r="R8" s="77"/>
      <c r="S8" s="64"/>
      <c r="T8" s="77"/>
    </row>
    <row r="9" spans="2:20" ht="60" customHeight="1" x14ac:dyDescent="0.35">
      <c r="B9" s="36" t="s">
        <v>2879</v>
      </c>
      <c r="C9" s="75"/>
      <c r="D9" s="76"/>
      <c r="E9" s="76" t="s">
        <v>19</v>
      </c>
      <c r="F9" s="76" t="str">
        <f>IF(E9&lt;&gt;"", IFERROR(VLOOKUP(E9, Dashboard!$B29:$F34, 5, FALSE), ""), "")</f>
        <v/>
      </c>
      <c r="G9" s="77"/>
      <c r="H9" s="64"/>
      <c r="I9" s="64"/>
      <c r="J9" s="77"/>
      <c r="K9" s="77"/>
      <c r="L9" s="38"/>
      <c r="M9" s="38"/>
      <c r="N9" s="77"/>
      <c r="O9" s="77"/>
      <c r="P9" s="38"/>
      <c r="Q9" s="38" t="s">
        <v>19</v>
      </c>
      <c r="R9" s="77"/>
      <c r="S9" s="64"/>
      <c r="T9" s="77"/>
    </row>
    <row r="10" spans="2:20" ht="60" customHeight="1" x14ac:dyDescent="0.35">
      <c r="B10" s="36" t="s">
        <v>2880</v>
      </c>
      <c r="C10" s="75"/>
      <c r="D10" s="76"/>
      <c r="E10" s="76" t="s">
        <v>19</v>
      </c>
      <c r="F10" s="76" t="str">
        <f>IF(E10&lt;&gt;"", IFERROR(VLOOKUP(E10, Dashboard!$B29:$F34, 5, FALSE), ""), "")</f>
        <v/>
      </c>
      <c r="G10" s="77"/>
      <c r="H10" s="64"/>
      <c r="I10" s="64"/>
      <c r="J10" s="77"/>
      <c r="K10" s="77"/>
      <c r="L10" s="38"/>
      <c r="M10" s="38"/>
      <c r="N10" s="77"/>
      <c r="O10" s="77"/>
      <c r="P10" s="38"/>
      <c r="Q10" s="38" t="s">
        <v>19</v>
      </c>
      <c r="R10" s="77"/>
      <c r="S10" s="64"/>
      <c r="T10" s="77"/>
    </row>
    <row r="11" spans="2:20" ht="60" customHeight="1" x14ac:dyDescent="0.35">
      <c r="B11" s="36" t="s">
        <v>2881</v>
      </c>
      <c r="C11" s="75"/>
      <c r="D11" s="76"/>
      <c r="E11" s="76" t="s">
        <v>19</v>
      </c>
      <c r="F11" s="76" t="str">
        <f>IF(E11&lt;&gt;"", IFERROR(VLOOKUP(E11, Dashboard!$B29:$F34, 5, FALSE), ""), "")</f>
        <v/>
      </c>
      <c r="G11" s="77"/>
      <c r="H11" s="64"/>
      <c r="I11" s="64"/>
      <c r="J11" s="77"/>
      <c r="K11" s="77"/>
      <c r="L11" s="38"/>
      <c r="M11" s="38"/>
      <c r="N11" s="77"/>
      <c r="O11" s="77"/>
      <c r="P11" s="38"/>
      <c r="Q11" s="38" t="s">
        <v>19</v>
      </c>
      <c r="R11" s="77"/>
      <c r="S11" s="64"/>
      <c r="T11" s="77"/>
    </row>
    <row r="12" spans="2:20" ht="60" customHeight="1" x14ac:dyDescent="0.35">
      <c r="B12" s="36" t="s">
        <v>2882</v>
      </c>
      <c r="C12" s="75"/>
      <c r="D12" s="76"/>
      <c r="E12" s="76" t="s">
        <v>19</v>
      </c>
      <c r="F12" s="76" t="str">
        <f>IF(E12&lt;&gt;"", IFERROR(VLOOKUP(E12, Dashboard!$B29:$F34, 5, FALSE), ""), "")</f>
        <v/>
      </c>
      <c r="G12" s="77"/>
      <c r="H12" s="64"/>
      <c r="I12" s="64"/>
      <c r="J12" s="77"/>
      <c r="K12" s="77"/>
      <c r="L12" s="38"/>
      <c r="M12" s="38"/>
      <c r="N12" s="77"/>
      <c r="O12" s="77"/>
      <c r="P12" s="38"/>
      <c r="Q12" s="38" t="s">
        <v>19</v>
      </c>
      <c r="R12" s="77"/>
      <c r="S12" s="64"/>
      <c r="T12" s="77"/>
    </row>
    <row r="13" spans="2:20" ht="60" customHeight="1" x14ac:dyDescent="0.35">
      <c r="B13" s="36" t="s">
        <v>2883</v>
      </c>
      <c r="C13" s="75"/>
      <c r="D13" s="76"/>
      <c r="E13" s="76" t="s">
        <v>19</v>
      </c>
      <c r="F13" s="76" t="str">
        <f>IF(E13&lt;&gt;"", IFERROR(VLOOKUP(E13, Dashboard!$B29:$F34, 5, FALSE), ""), "")</f>
        <v/>
      </c>
      <c r="G13" s="77"/>
      <c r="H13" s="64"/>
      <c r="I13" s="64"/>
      <c r="J13" s="77"/>
      <c r="K13" s="77"/>
      <c r="L13" s="38"/>
      <c r="M13" s="38"/>
      <c r="N13" s="77"/>
      <c r="O13" s="77"/>
      <c r="P13" s="38"/>
      <c r="Q13" s="38" t="s">
        <v>19</v>
      </c>
      <c r="R13" s="77"/>
      <c r="S13" s="64"/>
      <c r="T13" s="77"/>
    </row>
    <row r="14" spans="2:20" ht="60" customHeight="1" x14ac:dyDescent="0.35">
      <c r="B14" s="36" t="s">
        <v>2884</v>
      </c>
      <c r="C14" s="75"/>
      <c r="D14" s="76"/>
      <c r="E14" s="76" t="s">
        <v>19</v>
      </c>
      <c r="F14" s="76" t="str">
        <f>IF(E14&lt;&gt;"", IFERROR(VLOOKUP(E14, Dashboard!$B29:$F34, 5, FALSE), ""), "")</f>
        <v/>
      </c>
      <c r="G14" s="77"/>
      <c r="H14" s="64"/>
      <c r="I14" s="64"/>
      <c r="J14" s="77"/>
      <c r="K14" s="77"/>
      <c r="L14" s="38"/>
      <c r="M14" s="38"/>
      <c r="N14" s="77"/>
      <c r="O14" s="77"/>
      <c r="P14" s="38"/>
      <c r="Q14" s="38" t="s">
        <v>19</v>
      </c>
      <c r="R14" s="77"/>
      <c r="S14" s="64"/>
      <c r="T14" s="77"/>
    </row>
    <row r="15" spans="2:20" ht="60" customHeight="1" x14ac:dyDescent="0.35">
      <c r="B15" s="36" t="s">
        <v>2885</v>
      </c>
      <c r="C15" s="75"/>
      <c r="D15" s="76"/>
      <c r="E15" s="76" t="s">
        <v>19</v>
      </c>
      <c r="F15" s="76" t="str">
        <f>IF(E15&lt;&gt;"", IFERROR(VLOOKUP(E15, Dashboard!$B29:$F34, 5, FALSE), ""), "")</f>
        <v/>
      </c>
      <c r="G15" s="77"/>
      <c r="H15" s="64"/>
      <c r="I15" s="64"/>
      <c r="J15" s="77"/>
      <c r="K15" s="77"/>
      <c r="L15" s="38"/>
      <c r="M15" s="38"/>
      <c r="N15" s="77"/>
      <c r="O15" s="77"/>
      <c r="P15" s="38"/>
      <c r="Q15" s="38" t="s">
        <v>19</v>
      </c>
      <c r="R15" s="77"/>
      <c r="S15" s="64"/>
      <c r="T15" s="77"/>
    </row>
    <row r="16" spans="2:20" ht="60" customHeight="1" x14ac:dyDescent="0.35">
      <c r="B16" s="36" t="s">
        <v>2886</v>
      </c>
      <c r="C16" s="75"/>
      <c r="D16" s="76"/>
      <c r="E16" s="76" t="s">
        <v>19</v>
      </c>
      <c r="F16" s="76" t="str">
        <f>IF(E16&lt;&gt;"", IFERROR(VLOOKUP(E16, Dashboard!$B29:$F34, 5, FALSE), ""), "")</f>
        <v/>
      </c>
      <c r="G16" s="77"/>
      <c r="H16" s="64"/>
      <c r="I16" s="64"/>
      <c r="J16" s="77"/>
      <c r="K16" s="77"/>
      <c r="L16" s="38"/>
      <c r="M16" s="38"/>
      <c r="N16" s="77"/>
      <c r="O16" s="77"/>
      <c r="P16" s="38"/>
      <c r="Q16" s="38" t="s">
        <v>19</v>
      </c>
      <c r="R16" s="77"/>
      <c r="S16" s="64"/>
      <c r="T16" s="77"/>
    </row>
    <row r="17" spans="2:20" ht="60" customHeight="1" x14ac:dyDescent="0.35">
      <c r="B17" s="36" t="s">
        <v>2887</v>
      </c>
      <c r="C17" s="75"/>
      <c r="D17" s="76"/>
      <c r="E17" s="76" t="s">
        <v>19</v>
      </c>
      <c r="F17" s="76" t="str">
        <f>IF(E17&lt;&gt;"", IFERROR(VLOOKUP(E17, Dashboard!$B29:$F34, 5, FALSE), ""), "")</f>
        <v/>
      </c>
      <c r="G17" s="77"/>
      <c r="H17" s="64"/>
      <c r="I17" s="64"/>
      <c r="J17" s="77"/>
      <c r="K17" s="77"/>
      <c r="L17" s="38"/>
      <c r="M17" s="38"/>
      <c r="N17" s="77"/>
      <c r="O17" s="77"/>
      <c r="P17" s="38"/>
      <c r="Q17" s="38" t="s">
        <v>19</v>
      </c>
      <c r="R17" s="77"/>
      <c r="S17" s="64"/>
      <c r="T17" s="77"/>
    </row>
    <row r="18" spans="2:20" ht="60" customHeight="1" x14ac:dyDescent="0.35">
      <c r="B18" s="36" t="s">
        <v>2888</v>
      </c>
      <c r="C18" s="75"/>
      <c r="D18" s="76"/>
      <c r="E18" s="76" t="s">
        <v>19</v>
      </c>
      <c r="F18" s="76" t="str">
        <f>IF(E18&lt;&gt;"", IFERROR(VLOOKUP(E18, Dashboard!$B29:$F34, 5, FALSE), ""), "")</f>
        <v/>
      </c>
      <c r="G18" s="77"/>
      <c r="H18" s="64"/>
      <c r="I18" s="64"/>
      <c r="J18" s="77"/>
      <c r="K18" s="77"/>
      <c r="L18" s="38"/>
      <c r="M18" s="38"/>
      <c r="N18" s="77"/>
      <c r="O18" s="77"/>
      <c r="P18" s="38"/>
      <c r="Q18" s="38" t="s">
        <v>19</v>
      </c>
      <c r="R18" s="77"/>
      <c r="S18" s="64"/>
      <c r="T18" s="77"/>
    </row>
    <row r="19" spans="2:20" ht="60" customHeight="1" x14ac:dyDescent="0.35">
      <c r="B19" s="36" t="s">
        <v>2889</v>
      </c>
      <c r="C19" s="75"/>
      <c r="D19" s="76"/>
      <c r="E19" s="76" t="s">
        <v>19</v>
      </c>
      <c r="F19" s="76" t="str">
        <f>IF(E19&lt;&gt;"", IFERROR(VLOOKUP(E19, Dashboard!$B29:$F34, 5, FALSE), ""), "")</f>
        <v/>
      </c>
      <c r="G19" s="77"/>
      <c r="H19" s="64"/>
      <c r="I19" s="64"/>
      <c r="J19" s="77"/>
      <c r="K19" s="77"/>
      <c r="L19" s="38"/>
      <c r="M19" s="38"/>
      <c r="N19" s="77"/>
      <c r="O19" s="77"/>
      <c r="P19" s="38"/>
      <c r="Q19" s="38" t="s">
        <v>19</v>
      </c>
      <c r="R19" s="77"/>
      <c r="S19" s="64"/>
      <c r="T19" s="77"/>
    </row>
    <row r="20" spans="2:20" ht="60" customHeight="1" x14ac:dyDescent="0.35">
      <c r="B20" s="36" t="s">
        <v>2890</v>
      </c>
      <c r="C20" s="75"/>
      <c r="D20" s="76"/>
      <c r="E20" s="76" t="s">
        <v>19</v>
      </c>
      <c r="F20" s="76" t="str">
        <f>IF(E20&lt;&gt;"", IFERROR(VLOOKUP(E20, Dashboard!$B29:$F34, 5, FALSE), ""), "")</f>
        <v/>
      </c>
      <c r="G20" s="77"/>
      <c r="H20" s="64"/>
      <c r="I20" s="64"/>
      <c r="J20" s="77"/>
      <c r="K20" s="77"/>
      <c r="L20" s="38"/>
      <c r="M20" s="38"/>
      <c r="N20" s="77"/>
      <c r="O20" s="77"/>
      <c r="P20" s="38"/>
      <c r="Q20" s="38" t="s">
        <v>19</v>
      </c>
      <c r="R20" s="77"/>
      <c r="S20" s="64"/>
      <c r="T20" s="77"/>
    </row>
    <row r="21" spans="2:20" ht="60" customHeight="1" x14ac:dyDescent="0.35">
      <c r="B21" s="36" t="s">
        <v>2891</v>
      </c>
      <c r="C21" s="75"/>
      <c r="D21" s="76"/>
      <c r="E21" s="76" t="s">
        <v>19</v>
      </c>
      <c r="F21" s="76" t="str">
        <f>IF(E21&lt;&gt;"", IFERROR(VLOOKUP(E21, Dashboard!$B29:$F34, 5, FALSE), ""), "")</f>
        <v/>
      </c>
      <c r="G21" s="77"/>
      <c r="H21" s="64"/>
      <c r="I21" s="64"/>
      <c r="J21" s="77"/>
      <c r="K21" s="77"/>
      <c r="L21" s="38"/>
      <c r="M21" s="38"/>
      <c r="N21" s="77"/>
      <c r="O21" s="77"/>
      <c r="P21" s="38"/>
      <c r="Q21" s="38" t="s">
        <v>19</v>
      </c>
      <c r="R21" s="77"/>
      <c r="S21" s="64"/>
      <c r="T21" s="77"/>
    </row>
    <row r="22" spans="2:20" ht="60" customHeight="1" x14ac:dyDescent="0.35">
      <c r="B22" s="36" t="s">
        <v>2892</v>
      </c>
      <c r="C22" s="75"/>
      <c r="D22" s="76"/>
      <c r="E22" s="76" t="s">
        <v>19</v>
      </c>
      <c r="F22" s="76" t="str">
        <f>IF(E22&lt;&gt;"", IFERROR(VLOOKUP(E22, Dashboard!$B29:$F34, 5, FALSE), ""), "")</f>
        <v/>
      </c>
      <c r="G22" s="77"/>
      <c r="H22" s="64"/>
      <c r="I22" s="64"/>
      <c r="J22" s="77"/>
      <c r="K22" s="77"/>
      <c r="L22" s="38"/>
      <c r="M22" s="38"/>
      <c r="N22" s="77"/>
      <c r="O22" s="77"/>
      <c r="P22" s="38"/>
      <c r="Q22" s="38" t="s">
        <v>19</v>
      </c>
      <c r="R22" s="77"/>
      <c r="S22" s="64"/>
      <c r="T22" s="77"/>
    </row>
    <row r="23" spans="2:20" ht="60" customHeight="1" x14ac:dyDescent="0.35">
      <c r="B23" s="36" t="s">
        <v>2893</v>
      </c>
      <c r="C23" s="75"/>
      <c r="D23" s="76"/>
      <c r="E23" s="76" t="s">
        <v>19</v>
      </c>
      <c r="F23" s="76" t="str">
        <f>IF(E23&lt;&gt;"", IFERROR(VLOOKUP(E23, Dashboard!$B29:$F34, 5, FALSE), ""), "")</f>
        <v/>
      </c>
      <c r="G23" s="77"/>
      <c r="H23" s="64"/>
      <c r="I23" s="64"/>
      <c r="J23" s="77"/>
      <c r="K23" s="77"/>
      <c r="L23" s="38"/>
      <c r="M23" s="38"/>
      <c r="N23" s="77"/>
      <c r="O23" s="77"/>
      <c r="P23" s="38"/>
      <c r="Q23" s="38" t="s">
        <v>19</v>
      </c>
      <c r="R23" s="77"/>
      <c r="S23" s="64"/>
      <c r="T23" s="77"/>
    </row>
    <row r="24" spans="2:20" ht="60" customHeight="1" x14ac:dyDescent="0.35">
      <c r="B24" s="36" t="s">
        <v>2894</v>
      </c>
      <c r="C24" s="75"/>
      <c r="D24" s="76"/>
      <c r="E24" s="76" t="s">
        <v>19</v>
      </c>
      <c r="F24" s="76" t="str">
        <f>IF(E24&lt;&gt;"", IFERROR(VLOOKUP(E24, Dashboard!$B29:$F34, 5, FALSE), ""), "")</f>
        <v/>
      </c>
      <c r="G24" s="77"/>
      <c r="H24" s="64"/>
      <c r="I24" s="64"/>
      <c r="J24" s="77"/>
      <c r="K24" s="77"/>
      <c r="L24" s="38"/>
      <c r="M24" s="38"/>
      <c r="N24" s="77"/>
      <c r="O24" s="77"/>
      <c r="P24" s="38"/>
      <c r="Q24" s="38" t="s">
        <v>19</v>
      </c>
      <c r="R24" s="77"/>
      <c r="S24" s="64"/>
      <c r="T24" s="77"/>
    </row>
    <row r="25" spans="2:20" ht="60" customHeight="1" x14ac:dyDescent="0.35">
      <c r="B25" s="36" t="s">
        <v>2895</v>
      </c>
      <c r="C25" s="75"/>
      <c r="D25" s="76"/>
      <c r="E25" s="76" t="s">
        <v>19</v>
      </c>
      <c r="F25" s="76" t="str">
        <f>IF(E25&lt;&gt;"", IFERROR(VLOOKUP(E25, Dashboard!$B29:$F34, 5, FALSE), ""), "")</f>
        <v/>
      </c>
      <c r="G25" s="77"/>
      <c r="H25" s="64"/>
      <c r="I25" s="64"/>
      <c r="J25" s="77"/>
      <c r="K25" s="77"/>
      <c r="L25" s="38"/>
      <c r="M25" s="38"/>
      <c r="N25" s="77"/>
      <c r="O25" s="77"/>
      <c r="P25" s="38"/>
      <c r="Q25" s="38" t="s">
        <v>19</v>
      </c>
      <c r="R25" s="77"/>
      <c r="S25" s="64"/>
      <c r="T25" s="77"/>
    </row>
    <row r="26" spans="2:20" ht="60" customHeight="1" x14ac:dyDescent="0.35">
      <c r="B26" s="36" t="s">
        <v>2896</v>
      </c>
      <c r="C26" s="75"/>
      <c r="D26" s="76"/>
      <c r="E26" s="76" t="s">
        <v>19</v>
      </c>
      <c r="F26" s="76" t="str">
        <f>IF(E26&lt;&gt;"", IFERROR(VLOOKUP(E26, Dashboard!$B29:$F34, 5, FALSE), ""), "")</f>
        <v/>
      </c>
      <c r="G26" s="77"/>
      <c r="H26" s="64"/>
      <c r="I26" s="64"/>
      <c r="J26" s="77"/>
      <c r="K26" s="77"/>
      <c r="L26" s="38"/>
      <c r="M26" s="38"/>
      <c r="N26" s="77"/>
      <c r="O26" s="77"/>
      <c r="P26" s="38"/>
      <c r="Q26" s="38" t="s">
        <v>19</v>
      </c>
      <c r="R26" s="77"/>
      <c r="S26" s="64"/>
      <c r="T26" s="77"/>
    </row>
    <row r="27" spans="2:20" ht="60" customHeight="1" x14ac:dyDescent="0.35">
      <c r="B27" s="36" t="s">
        <v>2897</v>
      </c>
      <c r="C27" s="75"/>
      <c r="D27" s="76"/>
      <c r="E27" s="76" t="s">
        <v>19</v>
      </c>
      <c r="F27" s="76" t="str">
        <f>IF(E27&lt;&gt;"", IFERROR(VLOOKUP(E27, Dashboard!$B29:$F34, 5, FALSE), ""), "")</f>
        <v/>
      </c>
      <c r="G27" s="77"/>
      <c r="H27" s="64"/>
      <c r="I27" s="64"/>
      <c r="J27" s="77"/>
      <c r="K27" s="77"/>
      <c r="L27" s="38"/>
      <c r="M27" s="38"/>
      <c r="N27" s="77"/>
      <c r="O27" s="77"/>
      <c r="P27" s="38"/>
      <c r="Q27" s="38" t="s">
        <v>19</v>
      </c>
      <c r="R27" s="77"/>
      <c r="S27" s="64"/>
      <c r="T27" s="77"/>
    </row>
    <row r="28" spans="2:20" ht="60" customHeight="1" x14ac:dyDescent="0.35">
      <c r="B28" s="36" t="s">
        <v>2898</v>
      </c>
      <c r="C28" s="75"/>
      <c r="D28" s="76"/>
      <c r="E28" s="76" t="s">
        <v>19</v>
      </c>
      <c r="F28" s="76" t="str">
        <f>IF(E28&lt;&gt;"", IFERROR(VLOOKUP(E28, Dashboard!$B29:$F34, 5, FALSE), ""), "")</f>
        <v/>
      </c>
      <c r="G28" s="77"/>
      <c r="H28" s="64"/>
      <c r="I28" s="64"/>
      <c r="J28" s="77"/>
      <c r="K28" s="77"/>
      <c r="L28" s="38"/>
      <c r="M28" s="38"/>
      <c r="N28" s="77"/>
      <c r="O28" s="77"/>
      <c r="P28" s="38"/>
      <c r="Q28" s="38" t="s">
        <v>19</v>
      </c>
      <c r="R28" s="77"/>
      <c r="S28" s="64"/>
      <c r="T28" s="77"/>
    </row>
    <row r="29" spans="2:20" ht="60" customHeight="1" x14ac:dyDescent="0.35">
      <c r="B29" s="36" t="s">
        <v>2899</v>
      </c>
      <c r="C29" s="75"/>
      <c r="D29" s="76"/>
      <c r="E29" s="76" t="s">
        <v>19</v>
      </c>
      <c r="F29" s="76" t="str">
        <f>IF(E29&lt;&gt;"", IFERROR(VLOOKUP(E29, Dashboard!$B29:$F34, 5, FALSE), ""), "")</f>
        <v/>
      </c>
      <c r="G29" s="77"/>
      <c r="H29" s="64"/>
      <c r="I29" s="64"/>
      <c r="J29" s="77"/>
      <c r="K29" s="77"/>
      <c r="L29" s="38"/>
      <c r="M29" s="38"/>
      <c r="N29" s="77"/>
      <c r="O29" s="77"/>
      <c r="P29" s="38"/>
      <c r="Q29" s="38" t="s">
        <v>19</v>
      </c>
      <c r="R29" s="77"/>
      <c r="S29" s="64"/>
      <c r="T29" s="77"/>
    </row>
    <row r="30" spans="2:20" ht="60" customHeight="1" x14ac:dyDescent="0.35">
      <c r="B30" s="36" t="s">
        <v>2900</v>
      </c>
      <c r="C30" s="75"/>
      <c r="D30" s="76"/>
      <c r="E30" s="76" t="s">
        <v>19</v>
      </c>
      <c r="F30" s="76" t="str">
        <f>IF(E30&lt;&gt;"", IFERROR(VLOOKUP(E30, Dashboard!$B29:$F34, 5, FALSE), ""), "")</f>
        <v/>
      </c>
      <c r="G30" s="77"/>
      <c r="H30" s="64"/>
      <c r="I30" s="64"/>
      <c r="J30" s="77"/>
      <c r="K30" s="77"/>
      <c r="L30" s="38"/>
      <c r="M30" s="38"/>
      <c r="N30" s="77"/>
      <c r="O30" s="77"/>
      <c r="P30" s="38"/>
      <c r="Q30" s="38" t="s">
        <v>19</v>
      </c>
      <c r="R30" s="77"/>
      <c r="S30" s="64"/>
      <c r="T30" s="77"/>
    </row>
    <row r="31" spans="2:20" ht="60" customHeight="1" x14ac:dyDescent="0.35">
      <c r="B31" s="36" t="s">
        <v>2901</v>
      </c>
      <c r="C31" s="75"/>
      <c r="D31" s="76"/>
      <c r="E31" s="76" t="s">
        <v>19</v>
      </c>
      <c r="F31" s="76" t="str">
        <f>IF(E31&lt;&gt;"", IFERROR(VLOOKUP(E31, Dashboard!$B29:$F34, 5, FALSE), ""), "")</f>
        <v/>
      </c>
      <c r="G31" s="77"/>
      <c r="H31" s="64"/>
      <c r="I31" s="64"/>
      <c r="J31" s="77"/>
      <c r="K31" s="77"/>
      <c r="L31" s="38"/>
      <c r="M31" s="38"/>
      <c r="N31" s="77"/>
      <c r="O31" s="77"/>
      <c r="P31" s="38"/>
      <c r="Q31" s="38" t="s">
        <v>19</v>
      </c>
      <c r="R31" s="77"/>
      <c r="S31" s="64"/>
      <c r="T31" s="77"/>
    </row>
    <row r="32" spans="2:20" ht="60" customHeight="1" x14ac:dyDescent="0.35">
      <c r="B32" s="36" t="s">
        <v>2902</v>
      </c>
      <c r="C32" s="75"/>
      <c r="D32" s="76"/>
      <c r="E32" s="76" t="s">
        <v>19</v>
      </c>
      <c r="F32" s="76" t="str">
        <f>IF(E32&lt;&gt;"", IFERROR(VLOOKUP(E32, Dashboard!$B29:$F34, 5, FALSE), ""), "")</f>
        <v/>
      </c>
      <c r="G32" s="77"/>
      <c r="H32" s="64"/>
      <c r="I32" s="64"/>
      <c r="J32" s="77"/>
      <c r="K32" s="77"/>
      <c r="L32" s="38"/>
      <c r="M32" s="38"/>
      <c r="N32" s="77"/>
      <c r="O32" s="77"/>
      <c r="P32" s="38"/>
      <c r="Q32" s="38" t="s">
        <v>19</v>
      </c>
      <c r="R32" s="77"/>
      <c r="S32" s="64"/>
      <c r="T32" s="77"/>
    </row>
    <row r="33" spans="2:20" ht="60" customHeight="1" x14ac:dyDescent="0.35">
      <c r="B33" s="36" t="s">
        <v>2903</v>
      </c>
      <c r="C33" s="75"/>
      <c r="D33" s="76"/>
      <c r="E33" s="76" t="s">
        <v>19</v>
      </c>
      <c r="F33" s="76" t="str">
        <f>IF(E33&lt;&gt;"", IFERROR(VLOOKUP(E33, Dashboard!$B29:$F34, 5, FALSE), ""), "")</f>
        <v/>
      </c>
      <c r="G33" s="77"/>
      <c r="H33" s="64"/>
      <c r="I33" s="64"/>
      <c r="J33" s="77"/>
      <c r="K33" s="77"/>
      <c r="L33" s="38"/>
      <c r="M33" s="38"/>
      <c r="N33" s="77"/>
      <c r="O33" s="77"/>
      <c r="P33" s="38"/>
      <c r="Q33" s="38" t="s">
        <v>19</v>
      </c>
      <c r="R33" s="77"/>
      <c r="S33" s="64"/>
      <c r="T33" s="77"/>
    </row>
    <row r="34" spans="2:20" ht="60" customHeight="1" x14ac:dyDescent="0.35">
      <c r="B34" s="36" t="s">
        <v>2904</v>
      </c>
      <c r="C34" s="75"/>
      <c r="D34" s="76"/>
      <c r="E34" s="76" t="s">
        <v>19</v>
      </c>
      <c r="F34" s="76" t="str">
        <f>IF(E34&lt;&gt;"", IFERROR(VLOOKUP(E34, Dashboard!$B29:$F34, 5, FALSE), ""), "")</f>
        <v/>
      </c>
      <c r="G34" s="77"/>
      <c r="H34" s="64"/>
      <c r="I34" s="64"/>
      <c r="J34" s="77"/>
      <c r="K34" s="77"/>
      <c r="L34" s="38"/>
      <c r="M34" s="38"/>
      <c r="N34" s="77"/>
      <c r="O34" s="77"/>
      <c r="P34" s="38"/>
      <c r="Q34" s="38" t="s">
        <v>19</v>
      </c>
      <c r="R34" s="77"/>
      <c r="S34" s="64"/>
      <c r="T34" s="77"/>
    </row>
    <row r="35" spans="2:20" ht="60" customHeight="1" x14ac:dyDescent="0.35">
      <c r="B35" s="36" t="s">
        <v>2905</v>
      </c>
      <c r="C35" s="75"/>
      <c r="D35" s="76"/>
      <c r="E35" s="76" t="s">
        <v>19</v>
      </c>
      <c r="F35" s="76" t="str">
        <f>IF(E35&lt;&gt;"", IFERROR(VLOOKUP(E35, Dashboard!$B29:$F34, 5, FALSE), ""), "")</f>
        <v/>
      </c>
      <c r="G35" s="77"/>
      <c r="H35" s="64"/>
      <c r="I35" s="64"/>
      <c r="J35" s="77"/>
      <c r="K35" s="77"/>
      <c r="L35" s="38"/>
      <c r="M35" s="38"/>
      <c r="N35" s="77"/>
      <c r="O35" s="77"/>
      <c r="P35" s="38"/>
      <c r="Q35" s="38" t="s">
        <v>19</v>
      </c>
      <c r="R35" s="77"/>
      <c r="S35" s="64"/>
      <c r="T35" s="77"/>
    </row>
    <row r="36" spans="2:20" ht="60" customHeight="1" x14ac:dyDescent="0.35">
      <c r="B36" s="36" t="s">
        <v>2906</v>
      </c>
      <c r="C36" s="75"/>
      <c r="D36" s="76"/>
      <c r="E36" s="76" t="s">
        <v>19</v>
      </c>
      <c r="F36" s="76" t="str">
        <f>IF(E36&lt;&gt;"", IFERROR(VLOOKUP(E36, Dashboard!$B29:$F34, 5, FALSE), ""), "")</f>
        <v/>
      </c>
      <c r="G36" s="77"/>
      <c r="H36" s="64"/>
      <c r="I36" s="64"/>
      <c r="J36" s="77"/>
      <c r="K36" s="77"/>
      <c r="L36" s="38"/>
      <c r="M36" s="38"/>
      <c r="N36" s="77"/>
      <c r="O36" s="77"/>
      <c r="P36" s="38"/>
      <c r="Q36" s="38" t="s">
        <v>19</v>
      </c>
      <c r="R36" s="77"/>
      <c r="S36" s="64"/>
      <c r="T36" s="77"/>
    </row>
    <row r="37" spans="2:20" ht="60" customHeight="1" x14ac:dyDescent="0.35">
      <c r="B37" s="36" t="s">
        <v>2907</v>
      </c>
      <c r="C37" s="75"/>
      <c r="D37" s="76"/>
      <c r="E37" s="76" t="s">
        <v>19</v>
      </c>
      <c r="F37" s="76" t="str">
        <f>IF(E37&lt;&gt;"", IFERROR(VLOOKUP(E37, Dashboard!$B29:$F34, 5, FALSE), ""), "")</f>
        <v/>
      </c>
      <c r="G37" s="77"/>
      <c r="H37" s="64"/>
      <c r="I37" s="64"/>
      <c r="J37" s="77"/>
      <c r="K37" s="77"/>
      <c r="L37" s="38"/>
      <c r="M37" s="38"/>
      <c r="N37" s="77"/>
      <c r="O37" s="77"/>
      <c r="P37" s="38"/>
      <c r="Q37" s="38" t="s">
        <v>19</v>
      </c>
      <c r="R37" s="77"/>
      <c r="S37" s="64"/>
      <c r="T37" s="77"/>
    </row>
    <row r="38" spans="2:20" ht="60" customHeight="1" x14ac:dyDescent="0.35">
      <c r="B38" s="36" t="s">
        <v>2908</v>
      </c>
      <c r="C38" s="75"/>
      <c r="D38" s="76"/>
      <c r="E38" s="76" t="s">
        <v>19</v>
      </c>
      <c r="F38" s="76" t="str">
        <f>IF(E38&lt;&gt;"", IFERROR(VLOOKUP(E38, Dashboard!$B29:$F34, 5, FALSE), ""), "")</f>
        <v/>
      </c>
      <c r="G38" s="77"/>
      <c r="H38" s="64"/>
      <c r="I38" s="64"/>
      <c r="J38" s="77"/>
      <c r="K38" s="77"/>
      <c r="L38" s="38"/>
      <c r="M38" s="38"/>
      <c r="N38" s="77"/>
      <c r="O38" s="77"/>
      <c r="P38" s="38"/>
      <c r="Q38" s="38" t="s">
        <v>19</v>
      </c>
      <c r="R38" s="77"/>
      <c r="S38" s="64"/>
      <c r="T38" s="77"/>
    </row>
    <row r="39" spans="2:20" ht="60" customHeight="1" x14ac:dyDescent="0.35">
      <c r="B39" s="36" t="s">
        <v>2909</v>
      </c>
      <c r="C39" s="75"/>
      <c r="D39" s="76"/>
      <c r="E39" s="76" t="s">
        <v>19</v>
      </c>
      <c r="F39" s="76" t="str">
        <f>IF(E39&lt;&gt;"", IFERROR(VLOOKUP(E39, Dashboard!$B29:$F34, 5, FALSE), ""), "")</f>
        <v/>
      </c>
      <c r="G39" s="77"/>
      <c r="H39" s="64"/>
      <c r="I39" s="64"/>
      <c r="J39" s="77"/>
      <c r="K39" s="77"/>
      <c r="L39" s="38"/>
      <c r="M39" s="38"/>
      <c r="N39" s="77"/>
      <c r="O39" s="77"/>
      <c r="P39" s="38"/>
      <c r="Q39" s="38" t="s">
        <v>19</v>
      </c>
      <c r="R39" s="77"/>
      <c r="S39" s="64"/>
      <c r="T39" s="77"/>
    </row>
    <row r="40" spans="2:20" ht="60" customHeight="1" x14ac:dyDescent="0.35">
      <c r="B40" s="36" t="s">
        <v>2910</v>
      </c>
      <c r="C40" s="75"/>
      <c r="D40" s="76"/>
      <c r="E40" s="76" t="s">
        <v>19</v>
      </c>
      <c r="F40" s="76" t="str">
        <f>IF(E40&lt;&gt;"", IFERROR(VLOOKUP(E40, Dashboard!$B29:$F34, 5, FALSE), ""), "")</f>
        <v/>
      </c>
      <c r="G40" s="77"/>
      <c r="H40" s="64"/>
      <c r="I40" s="64"/>
      <c r="J40" s="77"/>
      <c r="K40" s="77"/>
      <c r="L40" s="38"/>
      <c r="M40" s="38"/>
      <c r="N40" s="77"/>
      <c r="O40" s="77"/>
      <c r="P40" s="38"/>
      <c r="Q40" s="38" t="s">
        <v>19</v>
      </c>
      <c r="R40" s="77"/>
      <c r="S40" s="64"/>
      <c r="T40" s="77"/>
    </row>
    <row r="41" spans="2:20" ht="60" customHeight="1" x14ac:dyDescent="0.35">
      <c r="B41" s="36" t="s">
        <v>2911</v>
      </c>
      <c r="C41" s="75"/>
      <c r="D41" s="76"/>
      <c r="E41" s="76" t="s">
        <v>19</v>
      </c>
      <c r="F41" s="76" t="str">
        <f>IF(E41&lt;&gt;"", IFERROR(VLOOKUP(E41, Dashboard!$B29:$F34, 5, FALSE), ""), "")</f>
        <v/>
      </c>
      <c r="G41" s="77"/>
      <c r="H41" s="64"/>
      <c r="I41" s="64"/>
      <c r="J41" s="77"/>
      <c r="K41" s="77"/>
      <c r="L41" s="38"/>
      <c r="M41" s="38"/>
      <c r="N41" s="77"/>
      <c r="O41" s="77"/>
      <c r="P41" s="38"/>
      <c r="Q41" s="38" t="s">
        <v>19</v>
      </c>
      <c r="R41" s="77"/>
      <c r="S41" s="64"/>
      <c r="T41" s="77"/>
    </row>
    <row r="42" spans="2:20" ht="60" customHeight="1" x14ac:dyDescent="0.35">
      <c r="B42" s="36" t="s">
        <v>2912</v>
      </c>
      <c r="C42" s="75"/>
      <c r="D42" s="76"/>
      <c r="E42" s="76" t="s">
        <v>19</v>
      </c>
      <c r="F42" s="76" t="str">
        <f>IF(E42&lt;&gt;"", IFERROR(VLOOKUP(E42, Dashboard!$B29:$F34, 5, FALSE), ""), "")</f>
        <v/>
      </c>
      <c r="G42" s="77"/>
      <c r="H42" s="64"/>
      <c r="I42" s="64"/>
      <c r="J42" s="77"/>
      <c r="K42" s="77"/>
      <c r="L42" s="38"/>
      <c r="M42" s="38"/>
      <c r="N42" s="77"/>
      <c r="O42" s="77"/>
      <c r="P42" s="38"/>
      <c r="Q42" s="38" t="s">
        <v>19</v>
      </c>
      <c r="R42" s="77"/>
      <c r="S42" s="64"/>
      <c r="T42" s="77"/>
    </row>
    <row r="43" spans="2:20" ht="60" customHeight="1" x14ac:dyDescent="0.35">
      <c r="B43" s="36" t="s">
        <v>2913</v>
      </c>
      <c r="C43" s="75"/>
      <c r="D43" s="76"/>
      <c r="E43" s="76" t="s">
        <v>19</v>
      </c>
      <c r="F43" s="76" t="str">
        <f>IF(E43&lt;&gt;"", IFERROR(VLOOKUP(E43, Dashboard!$B29:$F34, 5, FALSE), ""), "")</f>
        <v/>
      </c>
      <c r="G43" s="77"/>
      <c r="H43" s="64"/>
      <c r="I43" s="64"/>
      <c r="J43" s="77"/>
      <c r="K43" s="77"/>
      <c r="L43" s="38"/>
      <c r="M43" s="38"/>
      <c r="N43" s="77"/>
      <c r="O43" s="77"/>
      <c r="P43" s="38"/>
      <c r="Q43" s="38" t="s">
        <v>19</v>
      </c>
      <c r="R43" s="77"/>
      <c r="S43" s="64"/>
      <c r="T43" s="77"/>
    </row>
    <row r="44" spans="2:20" ht="60" customHeight="1" x14ac:dyDescent="0.35">
      <c r="B44" s="36" t="s">
        <v>2914</v>
      </c>
      <c r="C44" s="75"/>
      <c r="D44" s="76"/>
      <c r="E44" s="76" t="s">
        <v>19</v>
      </c>
      <c r="F44" s="76" t="str">
        <f>IF(E44&lt;&gt;"", IFERROR(VLOOKUP(E44, Dashboard!$B29:$F34, 5, FALSE), ""), "")</f>
        <v/>
      </c>
      <c r="G44" s="77"/>
      <c r="H44" s="64"/>
      <c r="I44" s="64"/>
      <c r="J44" s="77"/>
      <c r="K44" s="77"/>
      <c r="L44" s="38"/>
      <c r="M44" s="38"/>
      <c r="N44" s="77"/>
      <c r="O44" s="77"/>
      <c r="P44" s="38"/>
      <c r="Q44" s="38" t="s">
        <v>19</v>
      </c>
      <c r="R44" s="77"/>
      <c r="S44" s="64"/>
      <c r="T44" s="77"/>
    </row>
    <row r="45" spans="2:20" ht="60" customHeight="1" x14ac:dyDescent="0.35">
      <c r="B45" s="36" t="s">
        <v>2915</v>
      </c>
      <c r="C45" s="75"/>
      <c r="D45" s="76"/>
      <c r="E45" s="76" t="s">
        <v>19</v>
      </c>
      <c r="F45" s="76" t="str">
        <f>IF(E45&lt;&gt;"", IFERROR(VLOOKUP(E45, Dashboard!$B29:$F34, 5, FALSE), ""), "")</f>
        <v/>
      </c>
      <c r="G45" s="77"/>
      <c r="H45" s="64"/>
      <c r="I45" s="64"/>
      <c r="J45" s="77"/>
      <c r="K45" s="77"/>
      <c r="L45" s="38"/>
      <c r="M45" s="38"/>
      <c r="N45" s="77"/>
      <c r="O45" s="77"/>
      <c r="P45" s="38"/>
      <c r="Q45" s="38" t="s">
        <v>19</v>
      </c>
      <c r="R45" s="77"/>
      <c r="S45" s="64"/>
      <c r="T45" s="77"/>
    </row>
    <row r="46" spans="2:20" ht="60" customHeight="1" x14ac:dyDescent="0.35">
      <c r="B46" s="36" t="s">
        <v>2916</v>
      </c>
      <c r="C46" s="75"/>
      <c r="D46" s="76"/>
      <c r="E46" s="76" t="s">
        <v>19</v>
      </c>
      <c r="F46" s="76" t="str">
        <f>IF(E46&lt;&gt;"", IFERROR(VLOOKUP(E46, Dashboard!$B29:$F34, 5, FALSE), ""), "")</f>
        <v/>
      </c>
      <c r="G46" s="77"/>
      <c r="H46" s="64"/>
      <c r="I46" s="64"/>
      <c r="J46" s="77"/>
      <c r="K46" s="77"/>
      <c r="L46" s="38"/>
      <c r="M46" s="38"/>
      <c r="N46" s="77"/>
      <c r="O46" s="77"/>
      <c r="P46" s="38"/>
      <c r="Q46" s="38" t="s">
        <v>19</v>
      </c>
      <c r="R46" s="77"/>
      <c r="S46" s="64"/>
      <c r="T46" s="77"/>
    </row>
    <row r="47" spans="2:20" ht="60" customHeight="1" x14ac:dyDescent="0.35">
      <c r="B47" s="36" t="s">
        <v>2917</v>
      </c>
      <c r="C47" s="75"/>
      <c r="D47" s="76"/>
      <c r="E47" s="76" t="s">
        <v>19</v>
      </c>
      <c r="F47" s="76" t="str">
        <f>IF(E47&lt;&gt;"", IFERROR(VLOOKUP(E47, Dashboard!$B29:$F34, 5, FALSE), ""), "")</f>
        <v/>
      </c>
      <c r="G47" s="77"/>
      <c r="H47" s="64"/>
      <c r="I47" s="64"/>
      <c r="J47" s="77"/>
      <c r="K47" s="77"/>
      <c r="L47" s="38"/>
      <c r="M47" s="38"/>
      <c r="N47" s="77"/>
      <c r="O47" s="77"/>
      <c r="P47" s="38"/>
      <c r="Q47" s="38" t="s">
        <v>19</v>
      </c>
      <c r="R47" s="77"/>
      <c r="S47" s="64"/>
      <c r="T47" s="77"/>
    </row>
    <row r="48" spans="2:20" ht="60" customHeight="1" x14ac:dyDescent="0.35">
      <c r="B48" s="36" t="s">
        <v>2918</v>
      </c>
      <c r="C48" s="75"/>
      <c r="D48" s="76"/>
      <c r="E48" s="76" t="s">
        <v>19</v>
      </c>
      <c r="F48" s="76" t="str">
        <f>IF(E48&lt;&gt;"", IFERROR(VLOOKUP(E48, Dashboard!$B29:$F34, 5, FALSE), ""), "")</f>
        <v/>
      </c>
      <c r="G48" s="77"/>
      <c r="H48" s="64"/>
      <c r="I48" s="64"/>
      <c r="J48" s="77"/>
      <c r="K48" s="77"/>
      <c r="L48" s="38"/>
      <c r="M48" s="38"/>
      <c r="N48" s="77"/>
      <c r="O48" s="77"/>
      <c r="P48" s="38"/>
      <c r="Q48" s="38" t="s">
        <v>19</v>
      </c>
      <c r="R48" s="77"/>
      <c r="S48" s="64"/>
      <c r="T48" s="77"/>
    </row>
    <row r="49" spans="2:20" ht="60" customHeight="1" x14ac:dyDescent="0.35">
      <c r="B49" s="36" t="s">
        <v>2919</v>
      </c>
      <c r="C49" s="75"/>
      <c r="D49" s="76"/>
      <c r="E49" s="76" t="s">
        <v>19</v>
      </c>
      <c r="F49" s="76" t="str">
        <f>IF(E49&lt;&gt;"", IFERROR(VLOOKUP(E49, Dashboard!$B29:$F34, 5, FALSE), ""), "")</f>
        <v/>
      </c>
      <c r="G49" s="77"/>
      <c r="H49" s="64"/>
      <c r="I49" s="64"/>
      <c r="J49" s="77"/>
      <c r="K49" s="77"/>
      <c r="L49" s="38"/>
      <c r="M49" s="38"/>
      <c r="N49" s="77"/>
      <c r="O49" s="77"/>
      <c r="P49" s="38"/>
      <c r="Q49" s="38" t="s">
        <v>19</v>
      </c>
      <c r="R49" s="77"/>
      <c r="S49" s="64"/>
      <c r="T49" s="77"/>
    </row>
    <row r="50" spans="2:20" ht="60" customHeight="1" x14ac:dyDescent="0.35">
      <c r="B50" s="36" t="s">
        <v>2920</v>
      </c>
      <c r="C50" s="75"/>
      <c r="D50" s="76"/>
      <c r="E50" s="76" t="s">
        <v>19</v>
      </c>
      <c r="F50" s="76" t="str">
        <f>IF(E50&lt;&gt;"", IFERROR(VLOOKUP(E50, Dashboard!$B29:$F34, 5, FALSE), ""), "")</f>
        <v/>
      </c>
      <c r="G50" s="77"/>
      <c r="H50" s="64"/>
      <c r="I50" s="64"/>
      <c r="J50" s="77"/>
      <c r="K50" s="77"/>
      <c r="L50" s="38"/>
      <c r="M50" s="38"/>
      <c r="N50" s="77"/>
      <c r="O50" s="77"/>
      <c r="P50" s="38"/>
      <c r="Q50" s="38" t="s">
        <v>19</v>
      </c>
      <c r="R50" s="77"/>
      <c r="S50" s="64"/>
      <c r="T50" s="77"/>
    </row>
    <row r="51" spans="2:20" ht="60" customHeight="1" x14ac:dyDescent="0.35">
      <c r="B51" s="36" t="s">
        <v>2921</v>
      </c>
      <c r="C51" s="75"/>
      <c r="D51" s="76"/>
      <c r="E51" s="76" t="s">
        <v>19</v>
      </c>
      <c r="F51" s="76" t="str">
        <f>IF(E51&lt;&gt;"", IFERROR(VLOOKUP(E51, Dashboard!$B29:$F34, 5, FALSE), ""), "")</f>
        <v/>
      </c>
      <c r="G51" s="77"/>
      <c r="H51" s="64"/>
      <c r="I51" s="64"/>
      <c r="J51" s="77"/>
      <c r="K51" s="77"/>
      <c r="L51" s="38"/>
      <c r="M51" s="38"/>
      <c r="N51" s="77"/>
      <c r="O51" s="77"/>
      <c r="P51" s="38"/>
      <c r="Q51" s="38" t="s">
        <v>19</v>
      </c>
      <c r="R51" s="77"/>
      <c r="S51" s="64"/>
      <c r="T51" s="77"/>
    </row>
    <row r="52" spans="2:20" ht="60" customHeight="1" x14ac:dyDescent="0.35">
      <c r="B52" s="36" t="s">
        <v>2922</v>
      </c>
      <c r="C52" s="75"/>
      <c r="D52" s="76"/>
      <c r="E52" s="76" t="s">
        <v>19</v>
      </c>
      <c r="F52" s="76" t="str">
        <f>IF(E52&lt;&gt;"", IFERROR(VLOOKUP(E52, Dashboard!$B29:$F34, 5, FALSE), ""), "")</f>
        <v/>
      </c>
      <c r="G52" s="77"/>
      <c r="H52" s="64"/>
      <c r="I52" s="64"/>
      <c r="J52" s="77"/>
      <c r="K52" s="77"/>
      <c r="L52" s="38"/>
      <c r="M52" s="38"/>
      <c r="N52" s="77"/>
      <c r="O52" s="77"/>
      <c r="P52" s="38"/>
      <c r="Q52" s="38" t="s">
        <v>19</v>
      </c>
      <c r="R52" s="77"/>
      <c r="S52" s="64"/>
      <c r="T52" s="77"/>
    </row>
    <row r="53" spans="2:20" ht="60" customHeight="1" x14ac:dyDescent="0.35">
      <c r="B53" s="36" t="s">
        <v>2923</v>
      </c>
      <c r="C53" s="75"/>
      <c r="D53" s="76"/>
      <c r="E53" s="76" t="s">
        <v>19</v>
      </c>
      <c r="F53" s="76" t="str">
        <f>IF(E53&lt;&gt;"", IFERROR(VLOOKUP(E53, Dashboard!$B29:$F34, 5, FALSE), ""), "")</f>
        <v/>
      </c>
      <c r="G53" s="77"/>
      <c r="H53" s="64"/>
      <c r="I53" s="64"/>
      <c r="J53" s="77"/>
      <c r="K53" s="77"/>
      <c r="L53" s="38"/>
      <c r="M53" s="38"/>
      <c r="N53" s="77"/>
      <c r="O53" s="77"/>
      <c r="P53" s="38"/>
      <c r="Q53" s="38" t="s">
        <v>19</v>
      </c>
      <c r="R53" s="77"/>
      <c r="S53" s="64"/>
      <c r="T53" s="77"/>
    </row>
    <row r="54" spans="2:20" ht="60" customHeight="1" x14ac:dyDescent="0.35">
      <c r="B54" s="36" t="s">
        <v>2924</v>
      </c>
      <c r="C54" s="75"/>
      <c r="D54" s="76"/>
      <c r="E54" s="76" t="s">
        <v>19</v>
      </c>
      <c r="F54" s="76" t="str">
        <f>IF(E54&lt;&gt;"", IFERROR(VLOOKUP(E54, Dashboard!$B29:$F34, 5, FALSE), ""), "")</f>
        <v/>
      </c>
      <c r="G54" s="77"/>
      <c r="H54" s="64"/>
      <c r="I54" s="64"/>
      <c r="J54" s="77"/>
      <c r="K54" s="77"/>
      <c r="L54" s="38"/>
      <c r="M54" s="38"/>
      <c r="N54" s="77"/>
      <c r="O54" s="77"/>
      <c r="P54" s="38"/>
      <c r="Q54" s="38" t="s">
        <v>19</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2711</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Red Hat Enterprise Linux 5 Security Technical Implementation Guide - SHGIR</dc:title>
  <dc:subject>Generated on: 2026-06-08 11:21:50</dc:subject>
  <dc:creator>Anicet Fopa Tchoffo</dc:creator>
  <cp:keywords>Baseline;Hardening;DISA;STIG</cp:keywords>
  <dc:description>Baseline Developed By: Defense Information Systems Agency (DISA) for the US DoD</dc:description>
  <cp:lastModifiedBy>Anicet Fopa Tchoffo</cp:lastModifiedBy>
  <dcterms:modified xsi:type="dcterms:W3CDTF">2026-06-08T10:21:57Z</dcterms:modified>
  <cp:category>DISA-STIG</cp:category>
  <cp:contentStatus>Draft</cp:contentStatus>
</cp:coreProperties>
</file>